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igitalgojp.sharepoint.com/sites/CAO_FS0969/lib0002/広報・啓発（フォーラム、意識調査）/高齢者の意識に関する調査（政策、総合）/R7「高齢者の生活と意識　第10回国際比較調査」/17-データ納品物/01_データベース/"/>
    </mc:Choice>
  </mc:AlternateContent>
  <xr:revisionPtr revIDLastSave="10" documentId="11_B32668809CE7642003820DA9D43C7ABCBEA7B1D0" xr6:coauthVersionLast="47" xr6:coauthVersionMax="47" xr10:uidLastSave="{1555E20F-2819-446B-9C13-118860A98F0E}"/>
  <bookViews>
    <workbookView xWindow="-108" yWindow="-108" windowWidth="23256" windowHeight="12456" activeTab="2" xr2:uid="{00000000-000D-0000-FFFF-FFFF000000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42" i="3" l="1"/>
  <c r="B4879" i="3"/>
  <c r="B4792" i="3"/>
  <c r="B4705" i="3"/>
  <c r="B4618" i="3"/>
  <c r="B4531" i="3"/>
  <c r="B4444" i="3"/>
  <c r="B4357" i="3"/>
  <c r="B4270" i="3"/>
  <c r="B4183" i="3"/>
  <c r="B4096" i="3"/>
  <c r="B4009" i="3"/>
  <c r="B3922" i="3"/>
  <c r="B3835" i="3"/>
  <c r="B3748" i="3"/>
  <c r="B3661" i="3"/>
  <c r="B3574" i="3"/>
  <c r="B3487" i="3"/>
  <c r="B3400" i="3"/>
  <c r="B3313" i="3"/>
  <c r="B3226" i="3"/>
  <c r="B3139" i="3"/>
  <c r="B3052" i="3"/>
  <c r="B2965" i="3"/>
  <c r="B2878" i="3"/>
  <c r="B2791" i="3"/>
  <c r="B2704" i="3"/>
  <c r="B2617" i="3"/>
  <c r="B2530" i="3"/>
  <c r="B2443" i="3"/>
  <c r="B2356" i="3"/>
  <c r="B2269" i="3"/>
  <c r="B2182" i="3"/>
  <c r="B2095" i="3"/>
  <c r="B2008" i="3"/>
  <c r="B1921" i="3"/>
  <c r="B1834" i="3"/>
  <c r="B1747" i="3"/>
  <c r="B1660" i="3"/>
  <c r="B1573" i="3"/>
  <c r="B1486" i="3"/>
  <c r="B1399" i="3"/>
  <c r="B1312" i="3"/>
  <c r="B1225" i="3"/>
  <c r="B1138" i="3"/>
  <c r="B1051" i="3"/>
  <c r="B964" i="3"/>
  <c r="B877" i="3"/>
  <c r="B790" i="3"/>
  <c r="B703" i="3"/>
  <c r="B616" i="3"/>
  <c r="B529" i="3"/>
  <c r="B355" i="3"/>
  <c r="B268" i="3"/>
  <c r="B181" i="3"/>
  <c r="B94" i="3"/>
  <c r="B7" i="3"/>
  <c r="B4879" i="2"/>
  <c r="B4792" i="2"/>
  <c r="B4705" i="2"/>
  <c r="B4618" i="2"/>
  <c r="B4531" i="2"/>
  <c r="B4444" i="2"/>
  <c r="B4357" i="2"/>
  <c r="B4270" i="2"/>
  <c r="B4183" i="2"/>
  <c r="B4096" i="2"/>
  <c r="B4009" i="2"/>
  <c r="B3922" i="2"/>
  <c r="B3835" i="2"/>
  <c r="B3748" i="2"/>
  <c r="B3661" i="2"/>
  <c r="B3574" i="2"/>
  <c r="B3487" i="2"/>
  <c r="B3400" i="2"/>
  <c r="B3313" i="2"/>
  <c r="B3226" i="2"/>
  <c r="B3139" i="2"/>
  <c r="B3052" i="2"/>
  <c r="B2965" i="2"/>
  <c r="B2878" i="2"/>
  <c r="B2791" i="2"/>
  <c r="B2704" i="2"/>
  <c r="B2617" i="2"/>
  <c r="B2530" i="2"/>
  <c r="B2443" i="2"/>
  <c r="B2356" i="2"/>
  <c r="B2269" i="2"/>
  <c r="B2182" i="2"/>
  <c r="B2095" i="2"/>
  <c r="B2008" i="2"/>
  <c r="B1921" i="2"/>
  <c r="B1834" i="2"/>
  <c r="B1747" i="2"/>
  <c r="B1660" i="2"/>
  <c r="B1573" i="2"/>
  <c r="B1486" i="2"/>
  <c r="B1399" i="2"/>
  <c r="B1312" i="2"/>
  <c r="B1225" i="2"/>
  <c r="B1138" i="2"/>
  <c r="B1051" i="2"/>
  <c r="B964" i="2"/>
  <c r="B877" i="2"/>
  <c r="B790" i="2"/>
  <c r="B703" i="2"/>
  <c r="B616" i="2"/>
  <c r="B529" i="2"/>
  <c r="B442" i="2"/>
  <c r="B355" i="2"/>
  <c r="B268" i="2"/>
  <c r="B181" i="2"/>
  <c r="B94" i="2"/>
  <c r="B7" i="2"/>
  <c r="J63" i="1"/>
  <c r="I63" i="1"/>
  <c r="J62" i="1"/>
  <c r="I62" i="1"/>
  <c r="J61" i="1"/>
  <c r="I61" i="1"/>
  <c r="J60" i="1"/>
  <c r="I60" i="1"/>
  <c r="J59" i="1"/>
  <c r="I59" i="1"/>
  <c r="J58" i="1"/>
  <c r="I58" i="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J19" i="1"/>
  <c r="I19" i="1"/>
  <c r="J18" i="1"/>
  <c r="I18" i="1"/>
  <c r="J17" i="1"/>
  <c r="I17" i="1"/>
  <c r="J16" i="1"/>
  <c r="I16" i="1"/>
  <c r="J15" i="1"/>
  <c r="I15" i="1"/>
  <c r="J14" i="1"/>
  <c r="I14" i="1"/>
  <c r="J13" i="1"/>
  <c r="I13" i="1"/>
  <c r="J12" i="1"/>
  <c r="I12" i="1"/>
  <c r="J11" i="1"/>
  <c r="I11" i="1"/>
  <c r="J10" i="1"/>
  <c r="I10" i="1"/>
  <c r="J9" i="1"/>
  <c r="I9" i="1"/>
  <c r="J8" i="1"/>
  <c r="I8" i="1"/>
  <c r="J7" i="1"/>
  <c r="I7" i="1"/>
</calcChain>
</file>

<file path=xl/sharedStrings.xml><?xml version="1.0" encoding="utf-8"?>
<sst xmlns="http://schemas.openxmlformats.org/spreadsheetml/2006/main" count="17983" uniqueCount="693">
  <si>
    <t>第10回高齢者の生活と意識に関する国際比較調査_基本軸クロス_JP</t>
  </si>
  <si>
    <t xml:space="preserve">    共通条件:Country(1)</t>
  </si>
  <si>
    <t>No</t>
  </si>
  <si>
    <t>表頭</t>
  </si>
  <si>
    <t>アイテム名</t>
  </si>
  <si>
    <t>タイトル</t>
  </si>
  <si>
    <t>型</t>
  </si>
  <si>
    <t>表側</t>
  </si>
  <si>
    <t>N</t>
  </si>
  <si>
    <t>%</t>
  </si>
  <si>
    <t>アイテム条件</t>
  </si>
  <si>
    <t>出力条件</t>
  </si>
  <si>
    <t>表肩</t>
  </si>
  <si>
    <t>表頭:[Country]国(SA)</t>
  </si>
  <si>
    <t>表側:[Axis1_JP]＜基本軸クロス＞(MA)</t>
  </si>
  <si>
    <t>全体</t>
  </si>
  <si>
    <t>日本</t>
  </si>
  <si>
    <t>アメリカ</t>
  </si>
  <si>
    <t>ドイツ</t>
  </si>
  <si>
    <t>スウェーデン</t>
  </si>
  <si>
    <t>F1性</t>
  </si>
  <si>
    <t xml:space="preserve"> </t>
  </si>
  <si>
    <t>男性</t>
  </si>
  <si>
    <t>女性</t>
  </si>
  <si>
    <t>F1性×F2年齢</t>
  </si>
  <si>
    <t>男女計</t>
  </si>
  <si>
    <t>60~64歳</t>
  </si>
  <si>
    <t>65~69歳</t>
  </si>
  <si>
    <t>70~74歳</t>
  </si>
  <si>
    <t>75~79歳</t>
  </si>
  <si>
    <t>80歳以上</t>
  </si>
  <si>
    <t>65歳以上（再掲）</t>
  </si>
  <si>
    <t>75歳以上（再掲）</t>
  </si>
  <si>
    <t>F1性×F3現在の結婚状況</t>
  </si>
  <si>
    <t>配偶者あるいはパートナーがいたことがない</t>
  </si>
  <si>
    <t>現在、配偶者あるいはパートナーがいる</t>
  </si>
  <si>
    <t>配偶者あるいはパートナーとは離別している</t>
  </si>
  <si>
    <t>配偶者あるいはパートナーとは死別している</t>
  </si>
  <si>
    <t>不明・無回答</t>
  </si>
  <si>
    <t>F1性×F4-1同居者</t>
  </si>
  <si>
    <t>同居者はいない（ひとり暮らし）</t>
  </si>
  <si>
    <t>配偶者（夫又は妻（パートナーも含む））</t>
  </si>
  <si>
    <t>親（配偶者の親を含む）</t>
  </si>
  <si>
    <t>子（子の配偶者を含む）</t>
  </si>
  <si>
    <t>孫（孫の配偶者を含む）</t>
  </si>
  <si>
    <t>その他（親族以外も含む）</t>
  </si>
  <si>
    <t>F7住居の所有関係</t>
  </si>
  <si>
    <t>持家（一戸建て）</t>
  </si>
  <si>
    <t>持家（分譲マンション等の集合住宅）</t>
  </si>
  <si>
    <t>賃貸住宅（一戸建て）</t>
  </si>
  <si>
    <t>賃貸住宅（民営のアパート、マンション）</t>
  </si>
  <si>
    <t>賃貸住宅（公営・公社・ＵＲ等の集合住宅）</t>
  </si>
  <si>
    <t>高齢者向け住宅・施設</t>
  </si>
  <si>
    <t>その他</t>
  </si>
  <si>
    <t>持家（再掲）</t>
  </si>
  <si>
    <t>賃貸住宅（再掲）</t>
  </si>
  <si>
    <t>※都市規模</t>
  </si>
  <si>
    <t>大都市（東京23区・政令指定都市）</t>
  </si>
  <si>
    <t>中都市（人口10万人以上の市）</t>
  </si>
  <si>
    <t>小都市（人口10万人未満の市）</t>
  </si>
  <si>
    <t>町村</t>
  </si>
  <si>
    <t>※地域</t>
  </si>
  <si>
    <t>北海道・東北</t>
  </si>
  <si>
    <t>関東</t>
  </si>
  <si>
    <t>中部（北陸・東山・東海）</t>
  </si>
  <si>
    <t>近畿</t>
  </si>
  <si>
    <t>中国・四国</t>
  </si>
  <si>
    <t>九州</t>
  </si>
  <si>
    <t>-</t>
  </si>
  <si>
    <t>Country</t>
  </si>
  <si>
    <t>国</t>
  </si>
  <si>
    <t>SA</t>
  </si>
  <si>
    <t>Axis1_JP</t>
  </si>
  <si>
    <t>＜基本軸クロス＞</t>
  </si>
  <si>
    <t>MA</t>
  </si>
  <si>
    <t>表頭:[F1]F1　あなたの性別をお答え下さい。(SA)</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</si>
  <si>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</si>
  <si>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</si>
  <si>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</si>
  <si>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</si>
  <si>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</si>
  <si>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</si>
  <si>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</si>
  <si>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</si>
  <si>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</si>
  <si>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</si>
  <si>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</si>
  <si>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</si>
  <si>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69.0,77.0</t>
  </si>
  <si>
    <t>67.0,68.0</t>
  </si>
  <si>
    <t>75.0,76.0</t>
  </si>
  <si>
    <t>78.0,81.0,84.0</t>
  </si>
  <si>
    <t>68.0,72.0</t>
  </si>
  <si>
    <t>65.0,66.0,69.0,72.0,81.0,82.0,87.0</t>
  </si>
  <si>
    <t>61.0,64.0</t>
  </si>
  <si>
    <t>65.0,67.0</t>
  </si>
  <si>
    <t>84.0,87.0</t>
  </si>
  <si>
    <t>60.0,77.0</t>
  </si>
  <si>
    <t>74.0,76.0</t>
  </si>
  <si>
    <t>86.0,92.0,95.0,96.0</t>
  </si>
  <si>
    <t>61.0,64.0,75.0</t>
  </si>
  <si>
    <t>66.0,69.0,81.0,82.0</t>
  </si>
  <si>
    <t>76.0,78.0</t>
  </si>
  <si>
    <t>64.0,78.0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</si>
  <si>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</si>
  <si>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</si>
  <si>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</si>
  <si>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</si>
  <si>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</si>
  <si>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</si>
  <si>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</si>
  <si>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</si>
  <si>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</si>
  <si>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</si>
  <si>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</si>
  <si>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</si>
  <si>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</si>
  <si>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</si>
  <si>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</si>
  <si>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</si>
  <si>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</si>
  <si>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</si>
  <si>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</si>
  <si>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</si>
  <si>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</si>
  <si>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</si>
  <si>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</si>
  <si>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</si>
  <si>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</si>
  <si>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</si>
  <si>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</si>
  <si>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</si>
  <si>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</si>
  <si>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</si>
  <si>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</si>
  <si>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</si>
  <si>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</si>
  <si>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</si>
  <si>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</si>
  <si>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</si>
  <si>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</si>
  <si>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</si>
  <si>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</si>
  <si>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</si>
  <si>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</si>
  <si>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</si>
  <si>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</si>
  <si>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</si>
  <si>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</si>
  <si>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</si>
  <si>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</si>
  <si>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</si>
  <si>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</si>
  <si>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</si>
  <si>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</si>
  <si>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</si>
  <si>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</si>
  <si>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</si>
  <si>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</si>
  <si>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</si>
  <si>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</si>
  <si>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</si>
  <si>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</si>
  <si>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</si>
  <si>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</si>
  <si>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</si>
  <si>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</si>
  <si>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</si>
  <si>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</si>
  <si>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</si>
  <si>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</si>
  <si>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</si>
  <si>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</si>
  <si>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</si>
  <si>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</si>
  <si>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</si>
  <si>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</si>
  <si>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</si>
  <si>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</si>
  <si>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</si>
  <si>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</si>
  <si>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</si>
  <si>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</si>
  <si>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</si>
  <si>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</si>
  <si>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</si>
  <si>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</si>
  <si>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</si>
  <si>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</si>
  <si>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</si>
  <si>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</si>
  <si>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</si>
  <si>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</si>
  <si>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</si>
  <si>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</si>
  <si>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</si>
  <si>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よい</t>
  </si>
  <si>
    <t>まあよい</t>
  </si>
  <si>
    <t>ふつう</t>
  </si>
  <si>
    <t>あまりよくない</t>
  </si>
  <si>
    <t>よくない</t>
  </si>
  <si>
    <t>健康状態はよい（再掲）</t>
  </si>
  <si>
    <t>健康状態はよくない（再掲）</t>
  </si>
  <si>
    <t>Q4_1</t>
  </si>
  <si>
    <t>Q4-1　あなたの現在の健康状態はいかがですか。</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</si>
  <si>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</si>
  <si>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</si>
  <si>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</si>
  <si>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</si>
  <si>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</si>
  <si>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</si>
  <si>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</si>
  <si>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</si>
  <si>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</si>
  <si>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</si>
  <si>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</si>
  <si>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</si>
  <si>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</si>
  <si>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</si>
  <si>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</si>
  <si>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</si>
  <si>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</si>
  <si>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</si>
  <si>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</si>
  <si>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</si>
  <si>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</si>
  <si>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</si>
  <si>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</si>
  <si>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</si>
  <si>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</si>
  <si>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</si>
  <si>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</si>
  <si>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</si>
  <si>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</si>
  <si>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</si>
  <si>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</si>
  <si>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</si>
  <si>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</si>
  <si>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</si>
  <si>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</si>
  <si>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</si>
  <si>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</si>
  <si>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</si>
  <si>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</si>
  <si>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</si>
  <si>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</si>
  <si>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</si>
  <si>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</si>
  <si>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</si>
  <si>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</si>
  <si>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</si>
  <si>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</si>
  <si>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</si>
  <si>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</si>
  <si>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</si>
  <si>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</si>
  <si>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</si>
  <si>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</si>
  <si>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</si>
  <si>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</si>
  <si>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</si>
  <si>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</si>
  <si>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</si>
  <si>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</si>
  <si>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</si>
  <si>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</si>
  <si>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</si>
  <si>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</si>
  <si>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</si>
  <si>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</si>
  <si>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</si>
  <si>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</si>
  <si>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</si>
  <si>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</si>
  <si>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</si>
  <si>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</si>
  <si>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</si>
  <si>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</si>
  <si>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</si>
  <si>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</si>
  <si>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</si>
  <si>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</si>
  <si>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</si>
  <si>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</si>
  <si>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</si>
  <si>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</si>
  <si>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</si>
  <si>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</si>
  <si>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</si>
  <si>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</si>
  <si>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</si>
  <si>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</si>
  <si>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</si>
  <si>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</si>
  <si>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</si>
  <si>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</si>
  <si>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</si>
  <si>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</si>
  <si>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</si>
  <si>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</si>
  <si>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</si>
  <si>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</si>
  <si>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平均値（万円）</t>
  </si>
  <si>
    <t>中央値（万円）</t>
  </si>
  <si>
    <t>(2.5)</t>
  </si>
  <si>
    <t>(7.5)</t>
  </si>
  <si>
    <t>(15)</t>
  </si>
  <si>
    <t>(25)</t>
  </si>
  <si>
    <t>(35)</t>
  </si>
  <si>
    <t>(45)</t>
  </si>
  <si>
    <t>(55)</t>
  </si>
  <si>
    <t>(65)</t>
  </si>
  <si>
    <t>(75)</t>
  </si>
  <si>
    <t>(92.5)</t>
  </si>
  <si>
    <t>(0)</t>
  </si>
  <si>
    <t>Q11</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</si>
  <si>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</si>
  <si>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</si>
  <si>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</si>
  <si>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</si>
  <si>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</si>
  <si>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</si>
  <si>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経済的に困っている（再掲）</t>
  </si>
  <si>
    <t>経済的に困っていない（再掲）</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</si>
  <si>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</si>
  <si>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</si>
  <si>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</si>
  <si>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</si>
  <si>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</si>
  <si>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</si>
  <si>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</si>
  <si>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</si>
  <si>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</si>
  <si>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</si>
  <si>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</si>
  <si>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</si>
  <si>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</si>
  <si>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</si>
  <si>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</si>
  <si>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</si>
  <si>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</si>
  <si>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</si>
  <si>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</si>
  <si>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</si>
  <si>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</si>
  <si>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</si>
  <si>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</si>
  <si>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</si>
  <si>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</si>
  <si>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</si>
  <si>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</si>
  <si>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</si>
  <si>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</si>
  <si>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</si>
  <si>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</si>
  <si>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</si>
  <si>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Q15</t>
  </si>
  <si>
    <t>Q15　あなたは、現在、次のような収入を伴う仕事をしていますか。</t>
  </si>
  <si>
    <t>表頭:[Q16]Q16　あなたが、これまでに一番長くした収入を伴う仕事はどのような仕事でしたか。(SA)</t>
  </si>
  <si>
    <t>収入を伴う仕事をしたことはない</t>
  </si>
  <si>
    <t>収入を伴う仕事をしたことがある（再掲）</t>
  </si>
  <si>
    <t>Q16</t>
  </si>
  <si>
    <t>Q16　あなたが、これまでに一番長くした収入を伴う仕事はどのような仕事でしたか。</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</si>
  <si>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</si>
  <si>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</si>
  <si>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</si>
  <si>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</si>
  <si>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</si>
  <si>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</si>
  <si>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</si>
  <si>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</si>
  <si>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</si>
  <si>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</si>
  <si>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</si>
  <si>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</si>
  <si>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</si>
  <si>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</si>
  <si>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</si>
  <si>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</si>
  <si>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</si>
  <si>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</si>
  <si>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</si>
  <si>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</si>
  <si>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</si>
  <si>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</si>
  <si>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</si>
  <si>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</si>
  <si>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</si>
  <si>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</si>
  <si>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</si>
  <si>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</si>
  <si>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</si>
  <si>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</si>
  <si>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</si>
  <si>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</si>
  <si>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</si>
  <si>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</si>
  <si>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</si>
  <si>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</si>
  <si>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</si>
  <si>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</si>
  <si>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</si>
  <si>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</si>
  <si>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</si>
  <si>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</si>
  <si>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</si>
  <si>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</si>
  <si>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</si>
  <si>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</si>
  <si>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</si>
  <si>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</si>
  <si>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</si>
  <si>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</si>
  <si>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</si>
  <si>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</si>
  <si>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</si>
  <si>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</si>
  <si>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</si>
  <si>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</si>
  <si>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</si>
  <si>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</si>
  <si>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</si>
  <si>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</si>
  <si>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</si>
  <si>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</si>
  <si>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</si>
  <si>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</si>
  <si>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</si>
  <si>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</si>
  <si>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</si>
  <si>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</si>
  <si>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</si>
  <si>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</si>
  <si>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</si>
  <si>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</si>
  <si>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</si>
  <si>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</si>
  <si>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</si>
  <si>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</si>
  <si>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</si>
  <si>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</si>
  <si>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</si>
  <si>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</si>
  <si>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</si>
  <si>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</si>
  <si>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</si>
  <si>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</si>
  <si>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</si>
  <si>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</si>
  <si>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</si>
  <si>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</si>
  <si>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</si>
  <si>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</si>
  <si>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</si>
  <si>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</si>
  <si>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</si>
  <si>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</si>
  <si>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</si>
  <si>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</si>
  <si>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</si>
  <si>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</si>
  <si>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</si>
  <si>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</si>
  <si>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</si>
  <si>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</si>
  <si>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</si>
  <si>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</si>
  <si>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</si>
  <si>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</si>
  <si>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</si>
  <si>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</si>
  <si>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</si>
  <si>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</si>
  <si>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</si>
  <si>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</si>
  <si>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</si>
  <si>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</si>
  <si>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</si>
  <si>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</si>
  <si>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</si>
  <si>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</si>
  <si>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</si>
  <si>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</si>
  <si>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</si>
  <si>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</si>
  <si>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</si>
  <si>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</si>
  <si>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</si>
  <si>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</si>
  <si>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</si>
  <si>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</si>
  <si>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</si>
  <si>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</si>
  <si>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</si>
  <si>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</si>
  <si>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</si>
  <si>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</si>
  <si>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</si>
  <si>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</si>
  <si>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Q28</t>
  </si>
  <si>
    <t>Q28　あなたは、ふだん、近所の人と、どのようなお付き合いをしていますか。</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</si>
  <si>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</si>
  <si>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</si>
  <si>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</si>
  <si>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</si>
  <si>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</si>
  <si>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</si>
  <si>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</si>
  <si>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</si>
  <si>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全くない</t>
  </si>
  <si>
    <t>たまにある</t>
  </si>
  <si>
    <t>しばしばある</t>
  </si>
  <si>
    <t>常にある</t>
  </si>
  <si>
    <t>Q30</t>
  </si>
  <si>
    <t>Q30　あなたはどの程度、孤独であると感じることがありますか。</t>
  </si>
  <si>
    <t>表頭:[Q31]Q31　あなたは福祉や環境を改善することなどを目的としたボランティア活動その他の社会活動を行っていますか。(MA)</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</si>
  <si>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</si>
  <si>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</si>
  <si>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</si>
  <si>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</si>
  <si>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</si>
  <si>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</si>
  <si>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</si>
  <si>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</si>
  <si>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</si>
  <si>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</si>
  <si>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</si>
  <si>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</si>
  <si>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</si>
  <si>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</si>
  <si>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Q31</t>
  </si>
  <si>
    <t>Q31　あなたは福祉や環境を改善することなどを目的としたボランティア活動その他の社会活動を行っていますか。</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</si>
  <si>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</si>
  <si>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</si>
  <si>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</si>
  <si>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</si>
  <si>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</si>
  <si>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</si>
  <si>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</si>
  <si>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</si>
  <si>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</si>
  <si>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</si>
  <si>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</si>
  <si>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</si>
  <si>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</si>
  <si>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</si>
  <si>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</si>
  <si>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</si>
  <si>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</si>
  <si>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</si>
  <si>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</si>
  <si>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</si>
  <si>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</si>
  <si>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</si>
  <si>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</si>
  <si>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</si>
  <si>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</si>
  <si>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</si>
  <si>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</si>
  <si>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</si>
  <si>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</si>
  <si>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</si>
  <si>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</si>
  <si>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</si>
  <si>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</si>
  <si>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</si>
  <si>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</si>
  <si>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</si>
  <si>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</si>
  <si>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ファックスで家族・友人などと連絡をとる</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</si>
  <si>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</si>
  <si>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</si>
  <si>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</si>
  <si>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</si>
  <si>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</si>
  <si>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</si>
  <si>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行政の手続きをインターネットで行う（電子政府・電子自治体）</t>
  </si>
  <si>
    <t>オンライン診療</t>
  </si>
  <si>
    <t>ゲーム</t>
  </si>
  <si>
    <t>いずれも使わない</t>
  </si>
  <si>
    <t>Q35</t>
  </si>
  <si>
    <t>Q35　あなたは、情報通信機器を使って、どのようなことをされますか。</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</si>
  <si>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</si>
  <si>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</si>
  <si>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</si>
  <si>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</si>
  <si>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</si>
  <si>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</si>
  <si>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</si>
  <si>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</si>
  <si>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</si>
  <si>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</si>
  <si>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</si>
  <si>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</si>
  <si>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</si>
  <si>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大変感じている</t>
  </si>
  <si>
    <t>多少感じている</t>
  </si>
  <si>
    <t>どちらとも言えない</t>
  </si>
  <si>
    <t>あまり感じていない</t>
  </si>
  <si>
    <t>まったく感じていない</t>
  </si>
  <si>
    <t>生きがいを感じている（再掲）</t>
  </si>
  <si>
    <t>生きがいを感じていない（再掲）</t>
  </si>
  <si>
    <t>Q37</t>
  </si>
  <si>
    <t>Q37　あなたは、現在、どの程度生きがい（喜びや楽しみ）を感じていますか。</t>
  </si>
  <si>
    <t>表頭:[Q38]Q38　あなたが生きがい（生きていることの喜びや楽しみを実感すること）を感じるのはどのような時ですか。(MA)</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</si>
  <si>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</si>
  <si>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</si>
  <si>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</si>
  <si>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</si>
  <si>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</si>
  <si>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</si>
  <si>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</si>
  <si>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</si>
  <si>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</si>
  <si>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</si>
  <si>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</si>
  <si>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</si>
  <si>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</si>
  <si>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</si>
  <si>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</si>
  <si>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Q38</t>
  </si>
  <si>
    <t>Q38　あなたが生きがい（生きていることの喜びや楽しみを実感すること）を感じるのはどのような時ですか。</t>
  </si>
  <si>
    <t>表頭:[Q39]Q39　総合的にみて、あなたは現在の生活に満足していますか。(SA)</t>
  </si>
  <si>
    <t>満足している</t>
  </si>
  <si>
    <t>まあ満足している</t>
  </si>
  <si>
    <t>やや不満である</t>
  </si>
  <si>
    <t>不満である</t>
  </si>
  <si>
    <t>満足している（再掲）</t>
  </si>
  <si>
    <t>不満である（再掲）</t>
  </si>
  <si>
    <t>Q39</t>
  </si>
  <si>
    <t>Q39　総合的にみて、あなたは現在の生活に満足していますか。</t>
  </si>
  <si>
    <t>表頭:[Q40]Q40　あなたが大切だと思う、高齢者に対する政策や支援はどれですか。(MA)</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</si>
  <si>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</si>
  <si>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</si>
  <si>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</si>
  <si>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</si>
  <si>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</si>
  <si>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</si>
  <si>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</si>
  <si>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</si>
  <si>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</si>
  <si>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</si>
  <si>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</si>
  <si>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</si>
  <si>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</si>
  <si>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</si>
  <si>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Q40</t>
  </si>
  <si>
    <t>Q40　あなたが大切だと思う、高齢者に対する政策や支援はどれですか。</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</si>
  <si>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</si>
  <si>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</si>
  <si>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</si>
  <si>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</si>
  <si>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</si>
  <si>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</si>
  <si>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</si>
  <si>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</si>
  <si>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</si>
  <si>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</si>
  <si>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</si>
  <si>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</si>
  <si>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</si>
  <si>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</si>
  <si>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</si>
  <si>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</si>
  <si>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</si>
  <si>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</si>
  <si>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</si>
  <si>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</si>
  <si>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</si>
  <si>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</si>
  <si>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</si>
  <si>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</si>
  <si>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</si>
  <si>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</si>
  <si>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</si>
  <si>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</si>
  <si>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</si>
  <si>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</si>
  <si>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</si>
  <si>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</si>
  <si>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表頭:[n_Region_JP]地域（日本）(SA)</t>
  </si>
  <si>
    <t xml:space="preserve">    アイテム条件:Country(1)</t>
  </si>
  <si>
    <t>n_Region_JP</t>
  </si>
  <si>
    <t>地域（日本）</t>
  </si>
  <si>
    <t>Country(1)</t>
  </si>
  <si>
    <t>表頭:[n_Size_JP]都市規模（日本）(SA)</t>
  </si>
  <si>
    <t>n_Size_JP</t>
  </si>
  <si>
    <t>都市規模（日本）</t>
  </si>
  <si>
    <t>表頭:[n_Mode_JP]回収（日本）(SA)</t>
  </si>
  <si>
    <t>郵送</t>
  </si>
  <si>
    <t>インターネット</t>
  </si>
  <si>
    <t>n_Mode_JP</t>
  </si>
  <si>
    <t>回収（日本）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</si>
</sst>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7" x14ac:knownFonts="1">
    <font>
      <sz val="11"/>
      <color theme="1"/>
      <name val="游ゴシック"/>
      <family val="2"/>
      <scheme val="minor"/>
    </font>
    <font>
      <sz val="9"/>
      <color theme="1"/>
      <name val="Meiryo UI"/>
      <family val="3"/>
      <charset val="128"/>
    </font>
    <font>
      <sz val="9"/>
      <color rgb="FF000000"/>
      <name val="Meiryo UI"/>
      <family val="3"/>
      <charset val="128"/>
    </font>
    <font>
      <sz val="9"/>
      <color rgb="FF0000FF"/>
      <name val="Meiryo UI"/>
      <family val="3"/>
      <charset val="128"/>
    </font>
    <font>
      <u/>
      <sz val="9"/>
      <color rgb="FF0000FF"/>
      <name val="Meiryo UI"/>
      <family val="3"/>
      <charset val="128"/>
    </font>
    <font>
      <sz val="6"/>
      <name val="游ゴシック"/>
      <family val="3"/>
      <charset val="128"/>
      <scheme val="minor"/>
    </font>
    <font>
      <u/>
      <sz val="11"/>
      <color theme="10"/>
      <name val="游ゴシック"/>
      <family val="2"/>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right/>
      <top style="hair">
        <color indexed="64"/>
      </top>
      <bottom/>
      <diagonal/>
    </border>
    <border>
      <left/>
      <right/>
      <top style="thin">
        <color indexed="64"/>
      </top>
      <bottom/>
      <diagonal/>
    </border>
    <border>
      <left style="thin">
        <color indexed="64"/>
      </left>
      <right/>
      <top style="hair">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08">
    <xf numFmtId="0" fontId="0" fillId="0" borderId="0" xfId="0"/>
    <xf numFmtId="176" fontId="1" fillId="2" borderId="1" xfId="0" applyNumberFormat="1" applyFont="1" applyFill="1" applyBorder="1"/>
    <xf numFmtId="177" fontId="1" fillId="2" borderId="1" xfId="0" applyNumberFormat="1" applyFont="1" applyFill="1" applyBorder="1"/>
    <xf numFmtId="176" fontId="1" fillId="2" borderId="2" xfId="0" applyNumberFormat="1" applyFont="1" applyFill="1" applyBorder="1"/>
    <xf numFmtId="177" fontId="1" fillId="2" borderId="2" xfId="0" applyNumberFormat="1" applyFont="1" applyFill="1" applyBorder="1"/>
    <xf numFmtId="176" fontId="2" fillId="3" borderId="1" xfId="0" applyNumberFormat="1" applyFont="1" applyFill="1" applyBorder="1"/>
    <xf numFmtId="177" fontId="2" fillId="3" borderId="1" xfId="0" applyNumberFormat="1" applyFont="1" applyFill="1" applyBorder="1"/>
    <xf numFmtId="176" fontId="1" fillId="2" borderId="3" xfId="0" applyNumberFormat="1" applyFont="1" applyFill="1" applyBorder="1"/>
    <xf numFmtId="0" fontId="1" fillId="2" borderId="5" xfId="0" applyFont="1" applyFill="1" applyBorder="1"/>
    <xf numFmtId="0" fontId="1" fillId="2" borderId="6" xfId="0" applyFont="1" applyFill="1" applyBorder="1"/>
    <xf numFmtId="49" fontId="1" fillId="2" borderId="4" xfId="0" applyNumberFormat="1" applyFont="1" applyFill="1" applyBorder="1" applyAlignment="1">
      <alignment horizontal="left" wrapText="1"/>
    </xf>
    <xf numFmtId="49" fontId="1" fillId="2" borderId="7" xfId="0" applyNumberFormat="1" applyFont="1" applyFill="1" applyBorder="1" applyAlignment="1">
      <alignment horizontal="left" wrapText="1"/>
    </xf>
    <xf numFmtId="0" fontId="2" fillId="3" borderId="1" xfId="0" applyFont="1" applyFill="1" applyBorder="1" applyAlignment="1">
      <alignment horizontal="right"/>
    </xf>
    <xf numFmtId="176" fontId="1" fillId="2" borderId="8" xfId="0" applyNumberFormat="1" applyFont="1" applyFill="1" applyBorder="1"/>
    <xf numFmtId="176" fontId="2" fillId="3" borderId="3" xfId="0" applyNumberFormat="1" applyFont="1" applyFill="1" applyBorder="1"/>
    <xf numFmtId="176" fontId="1" fillId="2" borderId="10" xfId="0" applyNumberFormat="1" applyFont="1" applyFill="1" applyBorder="1"/>
    <xf numFmtId="177" fontId="1" fillId="2" borderId="11" xfId="0" applyNumberFormat="1" applyFont="1" applyFill="1" applyBorder="1"/>
    <xf numFmtId="177" fontId="1" fillId="2" borderId="10" xfId="0" applyNumberFormat="1" applyFont="1" applyFill="1" applyBorder="1"/>
    <xf numFmtId="176" fontId="1" fillId="2" borderId="11" xfId="0" applyNumberFormat="1" applyFont="1" applyFill="1" applyBorder="1"/>
    <xf numFmtId="0" fontId="1" fillId="2" borderId="1" xfId="0" applyFont="1" applyFill="1" applyBorder="1" applyAlignment="1">
      <alignment horizontal="right"/>
    </xf>
    <xf numFmtId="49" fontId="1" fillId="2" borderId="2" xfId="0" applyNumberFormat="1" applyFont="1" applyFill="1" applyBorder="1" applyAlignment="1">
      <alignment horizontal="left" vertical="top" wrapText="1"/>
    </xf>
    <xf numFmtId="0" fontId="1" fillId="2" borderId="12" xfId="0" applyFont="1" applyFill="1" applyBorder="1"/>
    <xf numFmtId="176" fontId="1" fillId="2" borderId="13" xfId="0" applyNumberFormat="1" applyFont="1" applyFill="1" applyBorder="1"/>
    <xf numFmtId="177" fontId="1" fillId="2" borderId="13" xfId="0" applyNumberFormat="1" applyFont="1" applyFill="1" applyBorder="1"/>
    <xf numFmtId="176" fontId="1" fillId="2" borderId="14" xfId="0" applyNumberFormat="1" applyFont="1" applyFill="1" applyBorder="1"/>
    <xf numFmtId="177" fontId="1" fillId="2" borderId="14" xfId="0" applyNumberFormat="1" applyFont="1" applyFill="1" applyBorder="1"/>
    <xf numFmtId="176" fontId="2" fillId="3" borderId="2" xfId="0" applyNumberFormat="1" applyFont="1" applyFill="1" applyBorder="1"/>
    <xf numFmtId="176" fontId="2" fillId="3" borderId="10" xfId="0" applyNumberFormat="1" applyFont="1" applyFill="1" applyBorder="1"/>
    <xf numFmtId="176" fontId="2" fillId="3" borderId="11" xfId="0" applyNumberFormat="1" applyFont="1" applyFill="1" applyBorder="1"/>
    <xf numFmtId="177" fontId="2" fillId="3" borderId="10" xfId="0" applyNumberFormat="1" applyFont="1" applyFill="1" applyBorder="1"/>
    <xf numFmtId="176" fontId="1" fillId="2" borderId="15" xfId="0" applyNumberFormat="1" applyFont="1" applyFill="1" applyBorder="1"/>
    <xf numFmtId="177" fontId="2" fillId="3" borderId="11" xfId="0" applyNumberFormat="1" applyFont="1" applyFill="1" applyBorder="1"/>
    <xf numFmtId="177" fontId="1" fillId="2" borderId="15" xfId="0" applyNumberFormat="1" applyFont="1" applyFill="1" applyBorder="1"/>
    <xf numFmtId="177" fontId="2" fillId="3" borderId="2" xfId="0" applyNumberFormat="1" applyFont="1" applyFill="1" applyBorder="1"/>
    <xf numFmtId="176" fontId="1" fillId="2" borderId="16" xfId="0" applyNumberFormat="1" applyFont="1" applyFill="1" applyBorder="1"/>
    <xf numFmtId="177" fontId="1" fillId="2" borderId="16" xfId="0" applyNumberFormat="1" applyFont="1" applyFill="1" applyBorder="1"/>
    <xf numFmtId="0" fontId="1" fillId="2" borderId="2" xfId="0" applyFont="1" applyFill="1" applyBorder="1" applyAlignment="1">
      <alignment horizontal="right"/>
    </xf>
    <xf numFmtId="0" fontId="1" fillId="0" borderId="0" xfId="0" applyFont="1"/>
    <xf numFmtId="0" fontId="2" fillId="3" borderId="11" xfId="0" applyFont="1" applyFill="1" applyBorder="1" applyAlignment="1">
      <alignment horizontal="right"/>
    </xf>
    <xf numFmtId="0" fontId="2" fillId="3" borderId="2" xfId="0" applyFont="1" applyFill="1" applyBorder="1" applyAlignment="1">
      <alignment horizontal="right"/>
    </xf>
    <xf numFmtId="0" fontId="1" fillId="2" borderId="11" xfId="0" applyFont="1" applyFill="1" applyBorder="1" applyAlignment="1">
      <alignment horizontal="right"/>
    </xf>
    <xf numFmtId="176" fontId="2" fillId="3" borderId="8" xfId="0" applyNumberFormat="1" applyFont="1" applyFill="1" applyBorder="1"/>
    <xf numFmtId="0" fontId="3" fillId="0" borderId="0" xfId="0" applyFont="1"/>
    <xf numFmtId="0" fontId="1" fillId="2" borderId="18" xfId="0" applyFont="1" applyFill="1" applyBorder="1"/>
    <xf numFmtId="49" fontId="1" fillId="2" borderId="19" xfId="0" applyNumberFormat="1" applyFont="1" applyFill="1" applyBorder="1" applyAlignment="1">
      <alignment horizontal="left" wrapText="1"/>
    </xf>
    <xf numFmtId="0" fontId="1" fillId="2" borderId="20" xfId="0" applyFont="1" applyFill="1" applyBorder="1"/>
    <xf numFmtId="0" fontId="1" fillId="2" borderId="22" xfId="0" applyFont="1" applyFill="1" applyBorder="1"/>
    <xf numFmtId="0" fontId="1" fillId="2" borderId="23" xfId="0" applyFont="1" applyFill="1" applyBorder="1"/>
    <xf numFmtId="49" fontId="1" fillId="2" borderId="24" xfId="0" applyNumberFormat="1" applyFont="1" applyFill="1" applyBorder="1" applyAlignment="1">
      <alignment horizontal="left" vertical="top" wrapText="1"/>
    </xf>
    <xf numFmtId="0" fontId="1" fillId="2" borderId="25" xfId="0" applyFont="1" applyFill="1" applyBorder="1"/>
    <xf numFmtId="176" fontId="1" fillId="2" borderId="26" xfId="0" applyNumberFormat="1" applyFont="1" applyFill="1" applyBorder="1"/>
    <xf numFmtId="49" fontId="1" fillId="2" borderId="14"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25" xfId="0" applyNumberFormat="1" applyFont="1" applyFill="1" applyBorder="1" applyAlignment="1">
      <alignment horizontal="left"/>
    </xf>
    <xf numFmtId="0" fontId="1" fillId="2" borderId="27" xfId="0" applyFont="1" applyFill="1" applyBorder="1"/>
    <xf numFmtId="0" fontId="1" fillId="2" borderId="28" xfId="0" applyFont="1" applyFill="1" applyBorder="1"/>
    <xf numFmtId="176" fontId="1" fillId="2" borderId="29" xfId="0" applyNumberFormat="1" applyFont="1" applyFill="1" applyBorder="1"/>
    <xf numFmtId="0" fontId="2" fillId="3" borderId="10" xfId="0" applyFont="1" applyFill="1" applyBorder="1" applyAlignment="1">
      <alignment horizontal="right"/>
    </xf>
    <xf numFmtId="176" fontId="2" fillId="3" borderId="13" xfId="0" applyNumberFormat="1" applyFont="1" applyFill="1" applyBorder="1"/>
    <xf numFmtId="0" fontId="1" fillId="2" borderId="14" xfId="0" applyFont="1" applyFill="1" applyBorder="1" applyAlignment="1">
      <alignment horizontal="right"/>
    </xf>
    <xf numFmtId="176" fontId="2" fillId="3" borderId="14" xfId="0" applyNumberFormat="1" applyFont="1" applyFill="1" applyBorder="1"/>
    <xf numFmtId="177" fontId="2" fillId="3" borderId="13" xfId="0" applyNumberFormat="1" applyFont="1" applyFill="1" applyBorder="1"/>
    <xf numFmtId="0" fontId="1" fillId="2" borderId="10" xfId="0" applyFont="1" applyFill="1" applyBorder="1" applyAlignment="1">
      <alignment horizontal="right"/>
    </xf>
    <xf numFmtId="177" fontId="2" fillId="3" borderId="14" xfId="0" applyNumberFormat="1" applyFont="1" applyFill="1" applyBorder="1"/>
    <xf numFmtId="176" fontId="1" fillId="2" borderId="30" xfId="0" applyNumberFormat="1" applyFont="1" applyFill="1" applyBorder="1"/>
    <xf numFmtId="177" fontId="1" fillId="2" borderId="31" xfId="0" applyNumberFormat="1" applyFont="1" applyFill="1" applyBorder="1"/>
    <xf numFmtId="177" fontId="1" fillId="2" borderId="30" xfId="0" applyNumberFormat="1" applyFont="1" applyFill="1" applyBorder="1"/>
    <xf numFmtId="177" fontId="1" fillId="2" borderId="32" xfId="0" applyNumberFormat="1" applyFont="1" applyFill="1" applyBorder="1"/>
    <xf numFmtId="176" fontId="1" fillId="2" borderId="31" xfId="0" applyNumberFormat="1" applyFont="1" applyFill="1" applyBorder="1"/>
    <xf numFmtId="176" fontId="1" fillId="2" borderId="32" xfId="0" applyNumberFormat="1" applyFont="1" applyFill="1" applyBorder="1"/>
    <xf numFmtId="0" fontId="2" fillId="3" borderId="14" xfId="0" applyFont="1" applyFill="1" applyBorder="1" applyAlignment="1">
      <alignment horizontal="right"/>
    </xf>
    <xf numFmtId="0" fontId="1" fillId="2" borderId="16" xfId="0" applyFont="1" applyFill="1" applyBorder="1" applyAlignment="1">
      <alignment horizontal="right"/>
    </xf>
    <xf numFmtId="49" fontId="1" fillId="2" borderId="12" xfId="0" applyNumberFormat="1" applyFont="1" applyFill="1" applyBorder="1" applyAlignment="1">
      <alignment horizontal="right"/>
    </xf>
    <xf numFmtId="0" fontId="1" fillId="2" borderId="13" xfId="0" applyFont="1" applyFill="1" applyBorder="1" applyAlignment="1">
      <alignment horizontal="right"/>
    </xf>
    <xf numFmtId="0" fontId="2" fillId="3" borderId="13" xfId="0" applyFont="1" applyFill="1" applyBorder="1" applyAlignment="1">
      <alignment horizontal="right"/>
    </xf>
    <xf numFmtId="0" fontId="1" fillId="4" borderId="33" xfId="0" applyFont="1" applyFill="1" applyBorder="1" applyAlignment="1">
      <alignment horizontal="center" vertical="center"/>
    </xf>
    <xf numFmtId="0" fontId="1" fillId="0" borderId="33" xfId="0" applyFont="1" applyBorder="1" applyAlignment="1">
      <alignment vertical="center" wrapText="1"/>
    </xf>
    <xf numFmtId="0" fontId="1" fillId="2" borderId="15" xfId="0" applyFont="1" applyFill="1" applyBorder="1" applyAlignment="1">
      <alignment horizontal="right"/>
    </xf>
    <xf numFmtId="176" fontId="2" fillId="3" borderId="16" xfId="0" applyNumberFormat="1" applyFont="1" applyFill="1" applyBorder="1"/>
    <xf numFmtId="177" fontId="2" fillId="3" borderId="16" xfId="0" applyNumberFormat="1" applyFont="1" applyFill="1" applyBorder="1"/>
    <xf numFmtId="0" fontId="1" fillId="2" borderId="32" xfId="0" applyFont="1" applyFill="1" applyBorder="1" applyAlignment="1">
      <alignment horizontal="right"/>
    </xf>
    <xf numFmtId="0" fontId="1" fillId="2" borderId="31" xfId="0" applyFont="1" applyFill="1" applyBorder="1" applyAlignment="1">
      <alignment horizontal="right"/>
    </xf>
    <xf numFmtId="176" fontId="2" fillId="3" borderId="29" xfId="0" applyNumberFormat="1" applyFont="1" applyFill="1" applyBorder="1"/>
    <xf numFmtId="49" fontId="1" fillId="2" borderId="28" xfId="0" applyNumberFormat="1" applyFont="1" applyFill="1" applyBorder="1" applyAlignment="1">
      <alignment horizontal="right"/>
    </xf>
    <xf numFmtId="0" fontId="4" fillId="0" borderId="33" xfId="0" applyFont="1" applyBorder="1" applyAlignment="1">
      <alignment vertical="center" wrapText="1"/>
    </xf>
    <xf numFmtId="0" fontId="2" fillId="3" borderId="32" xfId="0" applyFont="1" applyFill="1" applyBorder="1" applyAlignment="1">
      <alignment horizontal="right"/>
    </xf>
    <xf numFmtId="176" fontId="2" fillId="3" borderId="30" xfId="0" applyNumberFormat="1" applyFont="1" applyFill="1" applyBorder="1"/>
    <xf numFmtId="0" fontId="1" fillId="2" borderId="30" xfId="0" applyFont="1" applyFill="1" applyBorder="1" applyAlignment="1">
      <alignment horizontal="right"/>
    </xf>
    <xf numFmtId="0" fontId="1" fillId="0" borderId="0" xfId="0" applyFont="1" applyAlignment="1">
      <alignment vertical="center"/>
    </xf>
    <xf numFmtId="177" fontId="2" fillId="3" borderId="30" xfId="0" applyNumberFormat="1" applyFont="1" applyFill="1" applyBorder="1"/>
    <xf numFmtId="176" fontId="2" fillId="3" borderId="32" xfId="0" applyNumberFormat="1" applyFont="1" applyFill="1" applyBorder="1"/>
    <xf numFmtId="0" fontId="6" fillId="0" borderId="0" xfId="1"/>
    <xf numFmtId="0" fontId="1" fillId="4" borderId="33" xfId="0" applyFont="1" applyFill="1" applyBorder="1" applyAlignment="1">
      <alignment horizontal="center" vertical="center"/>
    </xf>
    <xf numFmtId="0" fontId="1" fillId="4" borderId="18" xfId="0" applyFont="1" applyFill="1" applyBorder="1" applyAlignment="1">
      <alignment horizontal="center" vertical="center"/>
    </xf>
    <xf numFmtId="0" fontId="1" fillId="4" borderId="25" xfId="0" applyFont="1" applyFill="1" applyBorder="1" applyAlignment="1">
      <alignment horizontal="center" vertical="center"/>
    </xf>
    <xf numFmtId="0" fontId="1" fillId="4" borderId="22" xfId="0" applyFont="1" applyFill="1" applyBorder="1" applyAlignment="1">
      <alignment horizontal="center" vertical="center"/>
    </xf>
    <xf numFmtId="0" fontId="1" fillId="2" borderId="4" xfId="0" applyFont="1" applyFill="1" applyBorder="1" applyAlignment="1">
      <alignment vertical="top" wrapText="1"/>
    </xf>
    <xf numFmtId="0" fontId="1" fillId="2" borderId="6" xfId="0" applyFont="1" applyFill="1" applyBorder="1" applyAlignment="1">
      <alignment vertical="top" wrapText="1"/>
    </xf>
    <xf numFmtId="0" fontId="1" fillId="2" borderId="21" xfId="0" applyFont="1" applyFill="1" applyBorder="1" applyAlignment="1">
      <alignment vertical="top" wrapText="1"/>
    </xf>
    <xf numFmtId="0" fontId="1" fillId="2" borderId="17" xfId="0" applyFont="1" applyFill="1" applyBorder="1" applyAlignment="1">
      <alignment vertical="top" wrapText="1"/>
    </xf>
    <xf numFmtId="49" fontId="1" fillId="2" borderId="6"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4" xfId="0" applyNumberFormat="1" applyFont="1" applyFill="1" applyBorder="1" applyAlignment="1">
      <alignment horizontal="left" vertical="top" wrapText="1"/>
    </xf>
    <xf numFmtId="49" fontId="1" fillId="2" borderId="9" xfId="0" applyNumberFormat="1" applyFont="1" applyFill="1" applyBorder="1" applyAlignment="1">
      <alignment horizontal="left"/>
    </xf>
    <xf numFmtId="49" fontId="1" fillId="2" borderId="17" xfId="0" applyNumberFormat="1" applyFont="1" applyFill="1" applyBorder="1" applyAlignment="1">
      <alignment horizontal="left"/>
    </xf>
    <xf numFmtId="49" fontId="1" fillId="2" borderId="9" xfId="0" applyNumberFormat="1" applyFont="1" applyFill="1" applyBorder="1" applyAlignment="1">
      <alignment horizontal="left" vertical="top" wrapText="1"/>
    </xf>
    <xf numFmtId="49" fontId="1" fillId="2" borderId="9" xfId="0" applyNumberFormat="1" applyFont="1" applyFill="1" applyBorder="1" applyAlignment="1">
      <alignment horizontal="left" wrapText="1"/>
    </xf>
    <xf numFmtId="49" fontId="1" fillId="2" borderId="21" xfId="0" applyNumberFormat="1" applyFont="1" applyFill="1" applyBorder="1" applyAlignment="1">
      <alignment horizontal="left"/>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1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1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1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2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2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2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63"/>
  <sheetViews>
    <sheetView topLeftCell="A18" workbookViewId="0">
      <selection activeCell="J23" sqref="J23"/>
    </sheetView>
  </sheetViews>
  <sheetFormatPr defaultColWidth="8.8984375" defaultRowHeight="12.6" x14ac:dyDescent="0.25"/>
  <cols>
    <col min="1" max="1" width="3.59765625" style="37" customWidth="1"/>
    <col min="2" max="2" width="5.59765625" style="37" customWidth="1"/>
    <col min="3" max="3" width="7.59765625" style="37" customWidth="1"/>
    <col min="4" max="4" width="26.59765625" style="37" customWidth="1"/>
    <col min="5" max="6" width="7.59765625" style="37" customWidth="1"/>
    <col min="7" max="7" width="26.59765625" style="37" customWidth="1"/>
    <col min="8" max="8" width="7.59765625" style="37" customWidth="1"/>
    <col min="9" max="10" width="10.59765625" style="37" customWidth="1"/>
    <col min="11" max="13" width="26.59765625" style="37" customWidth="1"/>
    <col min="14" max="16384" width="8.8984375" style="37"/>
  </cols>
  <sheetData>
    <row r="1" spans="2:13" x14ac:dyDescent="0.25">
      <c r="B1" s="88"/>
    </row>
    <row r="2" spans="2:13" x14ac:dyDescent="0.25">
      <c r="B2" s="37" t="s">
        <v>0</v>
      </c>
    </row>
    <row r="3" spans="2:13" x14ac:dyDescent="0.25">
      <c r="C3" s="37" t="s">
        <v>1</v>
      </c>
    </row>
    <row r="5" spans="2:13" x14ac:dyDescent="0.25">
      <c r="B5" s="92" t="s">
        <v>2</v>
      </c>
      <c r="C5" s="93" t="s">
        <v>3</v>
      </c>
      <c r="D5" s="94"/>
      <c r="E5" s="95"/>
      <c r="F5" s="93" t="s">
        <v>7</v>
      </c>
      <c r="G5" s="94"/>
      <c r="H5" s="95"/>
      <c r="I5" s="92" t="s">
        <v>8</v>
      </c>
      <c r="J5" s="92" t="s">
        <v>9</v>
      </c>
      <c r="K5" s="92" t="s">
        <v>10</v>
      </c>
      <c r="L5" s="92" t="s">
        <v>11</v>
      </c>
      <c r="M5" s="92" t="s">
        <v>12</v>
      </c>
    </row>
    <row r="6" spans="2:13" x14ac:dyDescent="0.25">
      <c r="B6" s="92"/>
      <c r="C6" s="75" t="s">
        <v>4</v>
      </c>
      <c r="D6" s="75" t="s">
        <v>5</v>
      </c>
      <c r="E6" s="75" t="s">
        <v>6</v>
      </c>
      <c r="F6" s="75" t="s">
        <v>4</v>
      </c>
      <c r="G6" s="75" t="s">
        <v>5</v>
      </c>
      <c r="H6" s="75" t="s">
        <v>6</v>
      </c>
      <c r="I6" s="92"/>
      <c r="J6" s="92"/>
      <c r="K6" s="92"/>
      <c r="L6" s="92"/>
      <c r="M6" s="92"/>
    </row>
    <row r="7" spans="2:13" x14ac:dyDescent="0.25">
      <c r="B7" s="76">
        <v>1</v>
      </c>
      <c r="C7" s="76" t="s">
        <v>69</v>
      </c>
      <c r="D7" s="76" t="s">
        <v>70</v>
      </c>
      <c r="E7" s="76" t="s">
        <v>71</v>
      </c>
      <c r="F7" s="76" t="s">
        <v>72</v>
      </c>
      <c r="G7" s="76" t="s">
        <v>73</v>
      </c>
      <c r="H7" s="76" t="s">
        <v>74</v>
      </c>
      <c r="I7" s="84" t="str">
        <f xml:space="preserve"> HYPERLINK("#'N(1)'!B7:K92", "N(1)")</f>
        <v>N(1)</v>
      </c>
      <c r="J7" s="84" t="str">
        <f xml:space="preserve"> HYPERLINK("#'P(2)'!B7:K92", "P(2)")</f>
        <v>P(2)</v>
      </c>
      <c r="K7" s="76"/>
      <c r="L7" s="76"/>
      <c r="M7" s="76" t="s">
        <v>21</v>
      </c>
    </row>
    <row r="8" spans="2:13" x14ac:dyDescent="0.25">
      <c r="B8" s="76">
        <v>2</v>
      </c>
      <c r="C8" s="76" t="s">
        <v>76</v>
      </c>
      <c r="D8" s="76" t="s">
        <v>77</v>
      </c>
      <c r="E8" s="76" t="s">
        <v>71</v>
      </c>
      <c r="F8" s="76" t="s">
        <v>72</v>
      </c>
      <c r="G8" s="76" t="s">
        <v>73</v>
      </c>
      <c r="H8" s="76" t="s">
        <v>74</v>
      </c>
      <c r="I8" s="84" t="str">
        <f xml:space="preserve"> HYPERLINK("#'N(1)'!B94:K179", "N(1)")</f>
        <v>N(1)</v>
      </c>
      <c r="J8" s="84" t="str">
        <f xml:space="preserve"> HYPERLINK("#'P(2)'!B94:K179", "P(2)")</f>
        <v>P(2)</v>
      </c>
      <c r="K8" s="76"/>
      <c r="L8" s="76"/>
      <c r="M8" s="76" t="s">
        <v>21</v>
      </c>
    </row>
    <row r="9" spans="2:13" x14ac:dyDescent="0.25">
      <c r="B9" s="76">
        <v>3</v>
      </c>
      <c r="C9" s="76" t="s">
        <v>104</v>
      </c>
      <c r="D9" s="76" t="s">
        <v>105</v>
      </c>
      <c r="E9" s="76" t="s">
        <v>71</v>
      </c>
      <c r="F9" s="76" t="s">
        <v>72</v>
      </c>
      <c r="G9" s="76" t="s">
        <v>73</v>
      </c>
      <c r="H9" s="76" t="s">
        <v>74</v>
      </c>
      <c r="I9" s="84" t="str">
        <f xml:space="preserve"> HYPERLINK("#'N(1)'!B181:P266", "N(1)")</f>
        <v>N(1)</v>
      </c>
      <c r="J9" s="84" t="str">
        <f xml:space="preserve"> HYPERLINK("#'P(2)'!B181:P266", "P(2)")</f>
        <v>P(2)</v>
      </c>
      <c r="K9" s="76"/>
      <c r="L9" s="76"/>
      <c r="M9" s="76" t="s">
        <v>21</v>
      </c>
    </row>
    <row r="10" spans="2:13" x14ac:dyDescent="0.25">
      <c r="B10" s="76">
        <v>4</v>
      </c>
      <c r="C10" s="76" t="s">
        <v>125</v>
      </c>
      <c r="D10" s="76" t="s">
        <v>126</v>
      </c>
      <c r="E10" s="76" t="s">
        <v>71</v>
      </c>
      <c r="F10" s="76" t="s">
        <v>72</v>
      </c>
      <c r="G10" s="76" t="s">
        <v>73</v>
      </c>
      <c r="H10" s="76" t="s">
        <v>74</v>
      </c>
      <c r="I10" s="84" t="str">
        <f xml:space="preserve"> HYPERLINK("#'N(1)'!B268:Y353", "N(1)")</f>
        <v>N(1)</v>
      </c>
      <c r="J10" s="84" t="str">
        <f xml:space="preserve"> HYPERLINK("#'P(2)'!B268:Y353", "P(2)")</f>
        <v>P(2)</v>
      </c>
      <c r="K10" s="76"/>
      <c r="L10" s="76"/>
      <c r="M10" s="76" t="s">
        <v>21</v>
      </c>
    </row>
    <row r="11" spans="2:13" ht="25.2" x14ac:dyDescent="0.25">
      <c r="B11" s="76">
        <v>5</v>
      </c>
      <c r="C11" s="76" t="s">
        <v>129</v>
      </c>
      <c r="D11" s="76" t="s">
        <v>130</v>
      </c>
      <c r="E11" s="76" t="s">
        <v>71</v>
      </c>
      <c r="F11" s="76" t="s">
        <v>72</v>
      </c>
      <c r="G11" s="76" t="s">
        <v>73</v>
      </c>
      <c r="H11" s="76" t="s">
        <v>74</v>
      </c>
      <c r="I11" s="84" t="str">
        <f xml:space="preserve"> HYPERLINK("#'N(1)'!B355:M440", "N(1)")</f>
        <v>N(1)</v>
      </c>
      <c r="J11" s="84" t="str">
        <f xml:space="preserve"> HYPERLINK("#'P(2)'!B355:M440", "P(2)")</f>
        <v>P(2)</v>
      </c>
      <c r="K11" s="76"/>
      <c r="L11" s="76"/>
      <c r="M11" s="76" t="s">
        <v>21</v>
      </c>
    </row>
    <row r="12" spans="2:13" ht="37.799999999999997" x14ac:dyDescent="0.25">
      <c r="B12" s="76">
        <v>6</v>
      </c>
      <c r="C12" s="76" t="s">
        <v>133</v>
      </c>
      <c r="D12" s="76" t="s">
        <v>134</v>
      </c>
      <c r="E12" s="76" t="s">
        <v>74</v>
      </c>
      <c r="F12" s="76" t="s">
        <v>72</v>
      </c>
      <c r="G12" s="76" t="s">
        <v>73</v>
      </c>
      <c r="H12" s="76" t="s">
        <v>74</v>
      </c>
      <c r="I12" s="84" t="str">
        <f xml:space="preserve"> HYPERLINK("#'N(1)'!B442:O527", "N(1)")</f>
        <v>N(1)</v>
      </c>
      <c r="J12" s="84" t="str">
        <f xml:space="preserve"> HYPERLINK("#'P(2)'!B442:O527", "P(2)")</f>
        <v>P(2)</v>
      </c>
      <c r="K12" s="76"/>
      <c r="L12" s="76"/>
      <c r="M12" s="76" t="s">
        <v>21</v>
      </c>
    </row>
    <row r="13" spans="2:13" x14ac:dyDescent="0.25">
      <c r="B13" s="76">
        <v>7</v>
      </c>
      <c r="C13" s="76" t="s">
        <v>145</v>
      </c>
      <c r="D13" s="76" t="s">
        <v>146</v>
      </c>
      <c r="E13" s="76" t="s">
        <v>71</v>
      </c>
      <c r="F13" s="76" t="s">
        <v>72</v>
      </c>
      <c r="G13" s="76" t="s">
        <v>73</v>
      </c>
      <c r="H13" s="76" t="s">
        <v>74</v>
      </c>
      <c r="I13" s="84" t="str">
        <f xml:space="preserve"> HYPERLINK("#'N(1)'!B529:P614", "N(1)")</f>
        <v>N(1)</v>
      </c>
      <c r="J13" s="84" t="str">
        <f xml:space="preserve"> HYPERLINK("#'P(2)'!B529:P614", "P(2)")</f>
        <v>P(2)</v>
      </c>
      <c r="K13" s="76" t="s">
        <v>147</v>
      </c>
      <c r="L13" s="76"/>
      <c r="M13" s="76" t="s">
        <v>21</v>
      </c>
    </row>
    <row r="14" spans="2:13" ht="37.799999999999997" x14ac:dyDescent="0.25">
      <c r="B14" s="76">
        <v>8</v>
      </c>
      <c r="C14" s="76" t="s">
        <v>154</v>
      </c>
      <c r="D14" s="76" t="s">
        <v>155</v>
      </c>
      <c r="E14" s="76" t="s">
        <v>71</v>
      </c>
      <c r="F14" s="76" t="s">
        <v>72</v>
      </c>
      <c r="G14" s="76" t="s">
        <v>73</v>
      </c>
      <c r="H14" s="76" t="s">
        <v>74</v>
      </c>
      <c r="I14" s="84" t="str">
        <f xml:space="preserve"> HYPERLINK("#'N(1)'!B616:M701", "N(1)")</f>
        <v>N(1)</v>
      </c>
      <c r="J14" s="84" t="str">
        <f xml:space="preserve"> HYPERLINK("#'P(2)'!B616:M701", "P(2)")</f>
        <v>P(2)</v>
      </c>
      <c r="K14" s="76"/>
      <c r="L14" s="76"/>
      <c r="M14" s="76" t="s">
        <v>21</v>
      </c>
    </row>
    <row r="15" spans="2:13" ht="25.2" x14ac:dyDescent="0.25">
      <c r="B15" s="76">
        <v>9</v>
      </c>
      <c r="C15" s="76" t="s">
        <v>162</v>
      </c>
      <c r="D15" s="76" t="s">
        <v>163</v>
      </c>
      <c r="E15" s="76" t="s">
        <v>71</v>
      </c>
      <c r="F15" s="76" t="s">
        <v>72</v>
      </c>
      <c r="G15" s="76" t="s">
        <v>73</v>
      </c>
      <c r="H15" s="76" t="s">
        <v>74</v>
      </c>
      <c r="I15" s="84" t="str">
        <f xml:space="preserve"> HYPERLINK("#'N(1)'!B703:M788", "N(1)")</f>
        <v>N(1)</v>
      </c>
      <c r="J15" s="84" t="str">
        <f xml:space="preserve"> HYPERLINK("#'P(2)'!B703:M788", "P(2)")</f>
        <v>P(2)</v>
      </c>
      <c r="K15" s="76"/>
      <c r="L15" s="76"/>
      <c r="M15" s="76" t="s">
        <v>21</v>
      </c>
    </row>
    <row r="16" spans="2:13" ht="25.2" x14ac:dyDescent="0.25">
      <c r="B16" s="76">
        <v>10</v>
      </c>
      <c r="C16" s="76" t="s">
        <v>165</v>
      </c>
      <c r="D16" s="76" t="s">
        <v>166</v>
      </c>
      <c r="E16" s="76" t="s">
        <v>71</v>
      </c>
      <c r="F16" s="76" t="s">
        <v>72</v>
      </c>
      <c r="G16" s="76" t="s">
        <v>73</v>
      </c>
      <c r="H16" s="76" t="s">
        <v>74</v>
      </c>
      <c r="I16" s="84" t="str">
        <f xml:space="preserve"> HYPERLINK("#'N(1)'!B790:Q875", "N(1)")</f>
        <v>N(1)</v>
      </c>
      <c r="J16" s="84" t="str">
        <f xml:space="preserve"> HYPERLINK("#'P(2)'!B790:Q875", "P(2)")</f>
        <v>P(2)</v>
      </c>
      <c r="K16" s="76"/>
      <c r="L16" s="76"/>
      <c r="M16" s="76" t="s">
        <v>21</v>
      </c>
    </row>
    <row r="17" spans="2:13" ht="25.2" x14ac:dyDescent="0.25">
      <c r="B17" s="76">
        <v>11</v>
      </c>
      <c r="C17" s="76" t="s">
        <v>176</v>
      </c>
      <c r="D17" s="76" t="s">
        <v>177</v>
      </c>
      <c r="E17" s="76" t="s">
        <v>74</v>
      </c>
      <c r="F17" s="76" t="s">
        <v>72</v>
      </c>
      <c r="G17" s="76" t="s">
        <v>73</v>
      </c>
      <c r="H17" s="76" t="s">
        <v>74</v>
      </c>
      <c r="I17" s="84" t="str">
        <f xml:space="preserve"> HYPERLINK("#'N(1)'!B877:Q962", "N(1)")</f>
        <v>N(1)</v>
      </c>
      <c r="J17" s="84" t="str">
        <f xml:space="preserve"> HYPERLINK("#'P(2)'!B877:Q962", "P(2)")</f>
        <v>P(2)</v>
      </c>
      <c r="K17" s="76"/>
      <c r="L17" s="76"/>
      <c r="M17" s="76" t="s">
        <v>21</v>
      </c>
    </row>
    <row r="18" spans="2:13" ht="37.799999999999997" x14ac:dyDescent="0.25">
      <c r="B18" s="76">
        <v>12</v>
      </c>
      <c r="C18" s="76" t="s">
        <v>186</v>
      </c>
      <c r="D18" s="76" t="s">
        <v>187</v>
      </c>
      <c r="E18" s="76" t="s">
        <v>71</v>
      </c>
      <c r="F18" s="76" t="s">
        <v>72</v>
      </c>
      <c r="G18" s="76" t="s">
        <v>73</v>
      </c>
      <c r="H18" s="76" t="s">
        <v>74</v>
      </c>
      <c r="I18" s="84" t="str">
        <f xml:space="preserve"> HYPERLINK("#'N(1)'!B964:O1049", "N(1)")</f>
        <v>N(1)</v>
      </c>
      <c r="J18" s="84" t="str">
        <f xml:space="preserve"> HYPERLINK("#'P(2)'!B964:O1049", "P(2)")</f>
        <v>P(2)</v>
      </c>
      <c r="K18" s="76"/>
      <c r="L18" s="76"/>
      <c r="M18" s="76" t="s">
        <v>21</v>
      </c>
    </row>
    <row r="19" spans="2:13" ht="25.2" x14ac:dyDescent="0.25">
      <c r="B19" s="76">
        <v>13</v>
      </c>
      <c r="C19" s="76" t="s">
        <v>193</v>
      </c>
      <c r="D19" s="76" t="s">
        <v>194</v>
      </c>
      <c r="E19" s="76" t="s">
        <v>71</v>
      </c>
      <c r="F19" s="76" t="s">
        <v>72</v>
      </c>
      <c r="G19" s="76" t="s">
        <v>73</v>
      </c>
      <c r="H19" s="76" t="s">
        <v>74</v>
      </c>
      <c r="I19" s="84" t="str">
        <f xml:space="preserve"> HYPERLINK("#'N(1)'!B1051:M1136", "N(1)")</f>
        <v>N(1)</v>
      </c>
      <c r="J19" s="84" t="str">
        <f xml:space="preserve"> HYPERLINK("#'P(2)'!B1051:M1136", "P(2)")</f>
        <v>P(2)</v>
      </c>
      <c r="K19" s="76"/>
      <c r="L19" s="76"/>
      <c r="M19" s="76" t="s">
        <v>21</v>
      </c>
    </row>
    <row r="20" spans="2:13" ht="25.2" x14ac:dyDescent="0.25">
      <c r="B20" s="76">
        <v>14</v>
      </c>
      <c r="C20" s="76" t="s">
        <v>203</v>
      </c>
      <c r="D20" s="76" t="s">
        <v>204</v>
      </c>
      <c r="E20" s="76" t="s">
        <v>71</v>
      </c>
      <c r="F20" s="76" t="s">
        <v>72</v>
      </c>
      <c r="G20" s="76" t="s">
        <v>73</v>
      </c>
      <c r="H20" s="76" t="s">
        <v>74</v>
      </c>
      <c r="I20" s="84" t="str">
        <f xml:space="preserve"> HYPERLINK("#'N(1)'!B1138:O1223", "N(1)")</f>
        <v>N(1)</v>
      </c>
      <c r="J20" s="84" t="str">
        <f xml:space="preserve"> HYPERLINK("#'P(2)'!B1138:O1223", "P(2)")</f>
        <v>P(2)</v>
      </c>
      <c r="K20" s="76"/>
      <c r="L20" s="76"/>
      <c r="M20" s="76" t="s">
        <v>21</v>
      </c>
    </row>
    <row r="21" spans="2:13" ht="25.2" x14ac:dyDescent="0.25">
      <c r="B21" s="76">
        <v>15</v>
      </c>
      <c r="C21" s="76" t="s">
        <v>216</v>
      </c>
      <c r="D21" s="76" t="s">
        <v>217</v>
      </c>
      <c r="E21" s="76" t="s">
        <v>74</v>
      </c>
      <c r="F21" s="76" t="s">
        <v>72</v>
      </c>
      <c r="G21" s="76" t="s">
        <v>73</v>
      </c>
      <c r="H21" s="76" t="s">
        <v>74</v>
      </c>
      <c r="I21" s="84" t="str">
        <f xml:space="preserve"> HYPERLINK("#'N(1)'!B1225:R1310", "N(1)")</f>
        <v>N(1)</v>
      </c>
      <c r="J21" s="84" t="str">
        <f xml:space="preserve"> HYPERLINK("#'P(2)'!B1225:R1310", "P(2)")</f>
        <v>P(2)</v>
      </c>
      <c r="K21" s="76"/>
      <c r="L21" s="76"/>
      <c r="M21" s="76" t="s">
        <v>21</v>
      </c>
    </row>
    <row r="22" spans="2:13" ht="25.2" x14ac:dyDescent="0.25">
      <c r="B22" s="76">
        <v>16</v>
      </c>
      <c r="C22" s="76" t="s">
        <v>225</v>
      </c>
      <c r="D22" s="76" t="s">
        <v>226</v>
      </c>
      <c r="E22" s="76" t="s">
        <v>71</v>
      </c>
      <c r="F22" s="76" t="s">
        <v>72</v>
      </c>
      <c r="G22" s="76" t="s">
        <v>73</v>
      </c>
      <c r="H22" s="76" t="s">
        <v>74</v>
      </c>
      <c r="I22" s="84" t="str">
        <f xml:space="preserve"> HYPERLINK("#'N(1)'!B1312:N1397", "N(1)")</f>
        <v>N(1)</v>
      </c>
      <c r="J22" s="84" t="str">
        <f xml:space="preserve"> HYPERLINK("#'P(2)'!B1312:N1397", "P(2)")</f>
        <v>P(2)</v>
      </c>
      <c r="K22" s="76"/>
      <c r="L22" s="76"/>
      <c r="M22" s="76" t="s">
        <v>21</v>
      </c>
    </row>
    <row r="23" spans="2:13" ht="25.2" x14ac:dyDescent="0.25">
      <c r="B23" s="76">
        <v>17</v>
      </c>
      <c r="C23" s="76" t="s">
        <v>241</v>
      </c>
      <c r="D23" s="76" t="s">
        <v>242</v>
      </c>
      <c r="E23" s="76" t="s">
        <v>74</v>
      </c>
      <c r="F23" s="76" t="s">
        <v>72</v>
      </c>
      <c r="G23" s="76" t="s">
        <v>73</v>
      </c>
      <c r="H23" s="76" t="s">
        <v>74</v>
      </c>
      <c r="I23" s="84" t="str">
        <f xml:space="preserve"> HYPERLINK("#'N(1)'!B1399:V1484", "N(1)")</f>
        <v>N(1)</v>
      </c>
      <c r="J23" s="84" t="str">
        <f xml:space="preserve"> HYPERLINK("#'P(2)'!B1399:V1484", "P(2)")</f>
        <v>P(2)</v>
      </c>
      <c r="K23" s="76"/>
      <c r="L23" s="76"/>
      <c r="M23" s="76" t="s">
        <v>21</v>
      </c>
    </row>
    <row r="24" spans="2:13" ht="37.799999999999997" x14ac:dyDescent="0.25">
      <c r="B24" s="76">
        <v>18</v>
      </c>
      <c r="C24" s="76" t="s">
        <v>252</v>
      </c>
      <c r="D24" s="76" t="s">
        <v>253</v>
      </c>
      <c r="E24" s="76" t="s">
        <v>71</v>
      </c>
      <c r="F24" s="76" t="s">
        <v>72</v>
      </c>
      <c r="G24" s="76" t="s">
        <v>73</v>
      </c>
      <c r="H24" s="76" t="s">
        <v>74</v>
      </c>
      <c r="I24" s="84" t="str">
        <f xml:space="preserve"> HYPERLINK("#'N(1)'!B1486:Q1571", "N(1)")</f>
        <v>N(1)</v>
      </c>
      <c r="J24" s="84" t="str">
        <f xml:space="preserve"> HYPERLINK("#'P(2)'!B1486:Q1571", "P(2)")</f>
        <v>P(2)</v>
      </c>
      <c r="K24" s="76"/>
      <c r="L24" s="76"/>
      <c r="M24" s="76" t="s">
        <v>21</v>
      </c>
    </row>
    <row r="25" spans="2:13" ht="37.799999999999997" x14ac:dyDescent="0.25">
      <c r="B25" s="76">
        <v>19</v>
      </c>
      <c r="C25" s="76" t="s">
        <v>267</v>
      </c>
      <c r="D25" s="76" t="s">
        <v>268</v>
      </c>
      <c r="E25" s="76" t="s">
        <v>74</v>
      </c>
      <c r="F25" s="76" t="s">
        <v>72</v>
      </c>
      <c r="G25" s="76" t="s">
        <v>73</v>
      </c>
      <c r="H25" s="76" t="s">
        <v>74</v>
      </c>
      <c r="I25" s="84" t="str">
        <f xml:space="preserve"> HYPERLINK("#'N(1)'!B1573:T1658", "N(1)")</f>
        <v>N(1)</v>
      </c>
      <c r="J25" s="84" t="str">
        <f xml:space="preserve"> HYPERLINK("#'P(2)'!B1573:T1658", "P(2)")</f>
        <v>P(2)</v>
      </c>
      <c r="K25" s="76" t="s">
        <v>269</v>
      </c>
      <c r="L25" s="76"/>
      <c r="M25" s="76" t="s">
        <v>21</v>
      </c>
    </row>
    <row r="26" spans="2:13" ht="37.799999999999997" x14ac:dyDescent="0.25">
      <c r="B26" s="76">
        <v>20</v>
      </c>
      <c r="C26" s="76" t="s">
        <v>278</v>
      </c>
      <c r="D26" s="76" t="s">
        <v>279</v>
      </c>
      <c r="E26" s="76" t="s">
        <v>74</v>
      </c>
      <c r="F26" s="76" t="s">
        <v>72</v>
      </c>
      <c r="G26" s="76" t="s">
        <v>73</v>
      </c>
      <c r="H26" s="76" t="s">
        <v>74</v>
      </c>
      <c r="I26" s="84" t="str">
        <f xml:space="preserve"> HYPERLINK("#'N(1)'!B1660:Q1745", "N(1)")</f>
        <v>N(1)</v>
      </c>
      <c r="J26" s="84" t="str">
        <f xml:space="preserve"> HYPERLINK("#'P(2)'!B1660:Q1745", "P(2)")</f>
        <v>P(2)</v>
      </c>
      <c r="K26" s="76"/>
      <c r="L26" s="76"/>
      <c r="M26" s="76" t="s">
        <v>21</v>
      </c>
    </row>
    <row r="27" spans="2:13" x14ac:dyDescent="0.25">
      <c r="B27" s="76">
        <v>21</v>
      </c>
      <c r="C27" s="76" t="s">
        <v>288</v>
      </c>
      <c r="D27" s="76" t="s">
        <v>289</v>
      </c>
      <c r="E27" s="76" t="s">
        <v>71</v>
      </c>
      <c r="F27" s="76" t="s">
        <v>72</v>
      </c>
      <c r="G27" s="76" t="s">
        <v>73</v>
      </c>
      <c r="H27" s="76" t="s">
        <v>74</v>
      </c>
      <c r="I27" s="84" t="str">
        <f xml:space="preserve"> HYPERLINK("#'N(1)'!B1747:P1832", "N(1)")</f>
        <v>N(1)</v>
      </c>
      <c r="J27" s="84" t="str">
        <f xml:space="preserve"> HYPERLINK("#'P(2)'!B1747:P1832", "P(2)")</f>
        <v>P(2)</v>
      </c>
      <c r="K27" s="76"/>
      <c r="L27" s="76"/>
      <c r="M27" s="76" t="s">
        <v>21</v>
      </c>
    </row>
    <row r="28" spans="2:13" ht="75.599999999999994" x14ac:dyDescent="0.25">
      <c r="B28" s="76">
        <v>22</v>
      </c>
      <c r="C28" s="76" t="s">
        <v>315</v>
      </c>
      <c r="D28" s="76" t="s">
        <v>316</v>
      </c>
      <c r="E28" s="76" t="s">
        <v>71</v>
      </c>
      <c r="F28" s="76" t="s">
        <v>72</v>
      </c>
      <c r="G28" s="76" t="s">
        <v>73</v>
      </c>
      <c r="H28" s="76" t="s">
        <v>74</v>
      </c>
      <c r="I28" s="84" t="str">
        <f xml:space="preserve"> HYPERLINK("#'N(1)'!B1834:U1919", "N(1)")</f>
        <v>N(1)</v>
      </c>
      <c r="J28" s="84" t="str">
        <f xml:space="preserve"> HYPERLINK("#'P(2)'!B1834:U1919", "P(2)")</f>
        <v>P(2)</v>
      </c>
      <c r="K28" s="76"/>
      <c r="L28" s="76"/>
      <c r="M28" s="76" t="s">
        <v>21</v>
      </c>
    </row>
    <row r="29" spans="2:13" ht="25.2" x14ac:dyDescent="0.25">
      <c r="B29" s="76">
        <v>23</v>
      </c>
      <c r="C29" s="76" t="s">
        <v>324</v>
      </c>
      <c r="D29" s="76" t="s">
        <v>325</v>
      </c>
      <c r="E29" s="76" t="s">
        <v>71</v>
      </c>
      <c r="F29" s="76" t="s">
        <v>72</v>
      </c>
      <c r="G29" s="76" t="s">
        <v>73</v>
      </c>
      <c r="H29" s="76" t="s">
        <v>74</v>
      </c>
      <c r="I29" s="84" t="str">
        <f xml:space="preserve"> HYPERLINK("#'N(1)'!B1921:N2006", "N(1)")</f>
        <v>N(1)</v>
      </c>
      <c r="J29" s="84" t="str">
        <f xml:space="preserve"> HYPERLINK("#'P(2)'!B1921:N2006", "P(2)")</f>
        <v>P(2)</v>
      </c>
      <c r="K29" s="76"/>
      <c r="L29" s="76"/>
      <c r="M29" s="76" t="s">
        <v>21</v>
      </c>
    </row>
    <row r="30" spans="2:13" ht="50.4" x14ac:dyDescent="0.25">
      <c r="B30" s="76">
        <v>24</v>
      </c>
      <c r="C30" s="76" t="s">
        <v>336</v>
      </c>
      <c r="D30" s="76" t="s">
        <v>337</v>
      </c>
      <c r="E30" s="76" t="s">
        <v>74</v>
      </c>
      <c r="F30" s="76" t="s">
        <v>72</v>
      </c>
      <c r="G30" s="76" t="s">
        <v>73</v>
      </c>
      <c r="H30" s="76" t="s">
        <v>74</v>
      </c>
      <c r="I30" s="84" t="str">
        <f xml:space="preserve"> HYPERLINK("#'N(1)'!B2008:R2093", "N(1)")</f>
        <v>N(1)</v>
      </c>
      <c r="J30" s="84" t="str">
        <f xml:space="preserve"> HYPERLINK("#'P(2)'!B2008:R2093", "P(2)")</f>
        <v>P(2)</v>
      </c>
      <c r="K30" s="76"/>
      <c r="L30" s="76"/>
      <c r="M30" s="76" t="s">
        <v>21</v>
      </c>
    </row>
    <row r="31" spans="2:13" ht="50.4" x14ac:dyDescent="0.25">
      <c r="B31" s="76">
        <v>25</v>
      </c>
      <c r="C31" s="76" t="s">
        <v>346</v>
      </c>
      <c r="D31" s="76" t="s">
        <v>347</v>
      </c>
      <c r="E31" s="76" t="s">
        <v>71</v>
      </c>
      <c r="F31" s="76" t="s">
        <v>72</v>
      </c>
      <c r="G31" s="76" t="s">
        <v>73</v>
      </c>
      <c r="H31" s="76" t="s">
        <v>74</v>
      </c>
      <c r="I31" s="84" t="str">
        <f xml:space="preserve"> HYPERLINK("#'N(1)'!B2095:P2180", "N(1)")</f>
        <v>N(1)</v>
      </c>
      <c r="J31" s="84" t="str">
        <f xml:space="preserve"> HYPERLINK("#'P(2)'!B2095:P2180", "P(2)")</f>
        <v>P(2)</v>
      </c>
      <c r="K31" s="76"/>
      <c r="L31" s="76"/>
      <c r="M31" s="76" t="s">
        <v>21</v>
      </c>
    </row>
    <row r="32" spans="2:13" ht="25.2" x14ac:dyDescent="0.25">
      <c r="B32" s="76">
        <v>26</v>
      </c>
      <c r="C32" s="76" t="s">
        <v>356</v>
      </c>
      <c r="D32" s="76" t="s">
        <v>357</v>
      </c>
      <c r="E32" s="76" t="s">
        <v>71</v>
      </c>
      <c r="F32" s="76" t="s">
        <v>72</v>
      </c>
      <c r="G32" s="76" t="s">
        <v>73</v>
      </c>
      <c r="H32" s="76" t="s">
        <v>74</v>
      </c>
      <c r="I32" s="84" t="str">
        <f xml:space="preserve"> HYPERLINK("#'N(1)'!B2182:O2267", "N(1)")</f>
        <v>N(1)</v>
      </c>
      <c r="J32" s="84" t="str">
        <f xml:space="preserve"> HYPERLINK("#'P(2)'!B2182:O2267", "P(2)")</f>
        <v>P(2)</v>
      </c>
      <c r="K32" s="76"/>
      <c r="L32" s="76"/>
      <c r="M32" s="76" t="s">
        <v>21</v>
      </c>
    </row>
    <row r="33" spans="2:13" ht="25.2" x14ac:dyDescent="0.25">
      <c r="B33" s="76">
        <v>27</v>
      </c>
      <c r="C33" s="76" t="s">
        <v>361</v>
      </c>
      <c r="D33" s="76" t="s">
        <v>362</v>
      </c>
      <c r="E33" s="76" t="s">
        <v>71</v>
      </c>
      <c r="F33" s="76" t="s">
        <v>72</v>
      </c>
      <c r="G33" s="76" t="s">
        <v>73</v>
      </c>
      <c r="H33" s="76" t="s">
        <v>74</v>
      </c>
      <c r="I33" s="84" t="str">
        <f xml:space="preserve"> HYPERLINK("#'N(1)'!B2269:O2354", "N(1)")</f>
        <v>N(1)</v>
      </c>
      <c r="J33" s="84" t="str">
        <f xml:space="preserve"> HYPERLINK("#'P(2)'!B2269:O2354", "P(2)")</f>
        <v>P(2)</v>
      </c>
      <c r="K33" s="76"/>
      <c r="L33" s="76"/>
      <c r="M33" s="76" t="s">
        <v>21</v>
      </c>
    </row>
    <row r="34" spans="2:13" ht="25.2" x14ac:dyDescent="0.25">
      <c r="B34" s="76">
        <v>28</v>
      </c>
      <c r="C34" s="76" t="s">
        <v>373</v>
      </c>
      <c r="D34" s="76" t="s">
        <v>374</v>
      </c>
      <c r="E34" s="76" t="s">
        <v>71</v>
      </c>
      <c r="F34" s="76" t="s">
        <v>72</v>
      </c>
      <c r="G34" s="76" t="s">
        <v>73</v>
      </c>
      <c r="H34" s="76" t="s">
        <v>74</v>
      </c>
      <c r="I34" s="84" t="str">
        <f xml:space="preserve"> HYPERLINK("#'N(1)'!B2356:P2441", "N(1)")</f>
        <v>N(1)</v>
      </c>
      <c r="J34" s="84" t="str">
        <f xml:space="preserve"> HYPERLINK("#'P(2)'!B2356:P2441", "P(2)")</f>
        <v>P(2)</v>
      </c>
      <c r="K34" s="76" t="s">
        <v>375</v>
      </c>
      <c r="L34" s="76"/>
      <c r="M34" s="76" t="s">
        <v>21</v>
      </c>
    </row>
    <row r="35" spans="2:13" ht="50.4" x14ac:dyDescent="0.25">
      <c r="B35" s="76">
        <v>29</v>
      </c>
      <c r="C35" s="76" t="s">
        <v>379</v>
      </c>
      <c r="D35" s="76" t="s">
        <v>380</v>
      </c>
      <c r="E35" s="76" t="s">
        <v>71</v>
      </c>
      <c r="F35" s="76" t="s">
        <v>72</v>
      </c>
      <c r="G35" s="76" t="s">
        <v>73</v>
      </c>
      <c r="H35" s="76" t="s">
        <v>74</v>
      </c>
      <c r="I35" s="84" t="str">
        <f xml:space="preserve"> HYPERLINK("#'N(1)'!B2443:J2528", "N(1)")</f>
        <v>N(1)</v>
      </c>
      <c r="J35" s="84" t="str">
        <f xml:space="preserve"> HYPERLINK("#'P(2)'!B2443:J2528", "P(2)")</f>
        <v>P(2)</v>
      </c>
      <c r="K35" s="76"/>
      <c r="L35" s="76"/>
      <c r="M35" s="76" t="s">
        <v>21</v>
      </c>
    </row>
    <row r="36" spans="2:13" ht="37.799999999999997" x14ac:dyDescent="0.25">
      <c r="B36" s="76">
        <v>30</v>
      </c>
      <c r="C36" s="76" t="s">
        <v>388</v>
      </c>
      <c r="D36" s="76" t="s">
        <v>389</v>
      </c>
      <c r="E36" s="76" t="s">
        <v>71</v>
      </c>
      <c r="F36" s="76" t="s">
        <v>72</v>
      </c>
      <c r="G36" s="76" t="s">
        <v>73</v>
      </c>
      <c r="H36" s="76" t="s">
        <v>74</v>
      </c>
      <c r="I36" s="84" t="str">
        <f xml:space="preserve"> HYPERLINK("#'N(1)'!B2530:N2615", "N(1)")</f>
        <v>N(1)</v>
      </c>
      <c r="J36" s="84" t="str">
        <f xml:space="preserve"> HYPERLINK("#'P(2)'!B2530:N2615", "P(2)")</f>
        <v>P(2)</v>
      </c>
      <c r="K36" s="76" t="s">
        <v>390</v>
      </c>
      <c r="L36" s="76"/>
      <c r="M36" s="76" t="s">
        <v>21</v>
      </c>
    </row>
    <row r="37" spans="2:13" ht="37.799999999999997" x14ac:dyDescent="0.25">
      <c r="B37" s="76">
        <v>31</v>
      </c>
      <c r="C37" s="76" t="s">
        <v>398</v>
      </c>
      <c r="D37" s="76" t="s">
        <v>399</v>
      </c>
      <c r="E37" s="76" t="s">
        <v>71</v>
      </c>
      <c r="F37" s="76" t="s">
        <v>72</v>
      </c>
      <c r="G37" s="76" t="s">
        <v>73</v>
      </c>
      <c r="H37" s="76" t="s">
        <v>74</v>
      </c>
      <c r="I37" s="84" t="str">
        <f xml:space="preserve"> HYPERLINK("#'N(1)'!B2617:N2702", "N(1)")</f>
        <v>N(1)</v>
      </c>
      <c r="J37" s="84" t="str">
        <f xml:space="preserve"> HYPERLINK("#'P(2)'!B2617:N2702", "P(2)")</f>
        <v>P(2)</v>
      </c>
      <c r="K37" s="76" t="s">
        <v>400</v>
      </c>
      <c r="L37" s="76"/>
      <c r="M37" s="76" t="s">
        <v>21</v>
      </c>
    </row>
    <row r="38" spans="2:13" ht="25.2" x14ac:dyDescent="0.25">
      <c r="B38" s="76">
        <v>32</v>
      </c>
      <c r="C38" s="76" t="s">
        <v>418</v>
      </c>
      <c r="D38" s="76" t="s">
        <v>419</v>
      </c>
      <c r="E38" s="76" t="s">
        <v>74</v>
      </c>
      <c r="F38" s="76" t="s">
        <v>72</v>
      </c>
      <c r="G38" s="76" t="s">
        <v>73</v>
      </c>
      <c r="H38" s="76" t="s">
        <v>74</v>
      </c>
      <c r="I38" s="84" t="str">
        <f xml:space="preserve"> HYPERLINK("#'N(1)'!B2704:Y2789", "N(1)")</f>
        <v>N(1)</v>
      </c>
      <c r="J38" s="84" t="str">
        <f xml:space="preserve"> HYPERLINK("#'P(2)'!B2704:Y2789", "P(2)")</f>
        <v>P(2)</v>
      </c>
      <c r="K38" s="76"/>
      <c r="L38" s="76"/>
      <c r="M38" s="76" t="s">
        <v>21</v>
      </c>
    </row>
    <row r="39" spans="2:13" ht="63" x14ac:dyDescent="0.25">
      <c r="B39" s="76">
        <v>33</v>
      </c>
      <c r="C39" s="76" t="s">
        <v>427</v>
      </c>
      <c r="D39" s="76" t="s">
        <v>428</v>
      </c>
      <c r="E39" s="76" t="s">
        <v>71</v>
      </c>
      <c r="F39" s="76" t="s">
        <v>72</v>
      </c>
      <c r="G39" s="76" t="s">
        <v>73</v>
      </c>
      <c r="H39" s="76" t="s">
        <v>74</v>
      </c>
      <c r="I39" s="84" t="str">
        <f xml:space="preserve"> HYPERLINK("#'N(1)'!B2791:N2876", "N(1)")</f>
        <v>N(1)</v>
      </c>
      <c r="J39" s="84" t="str">
        <f xml:space="preserve"> HYPERLINK("#'P(2)'!B2791:N2876", "P(2)")</f>
        <v>P(2)</v>
      </c>
      <c r="K39" s="76"/>
      <c r="L39" s="76"/>
      <c r="M39" s="76" t="s">
        <v>21</v>
      </c>
    </row>
    <row r="40" spans="2:13" ht="50.4" x14ac:dyDescent="0.25">
      <c r="B40" s="76">
        <v>34</v>
      </c>
      <c r="C40" s="76" t="s">
        <v>438</v>
      </c>
      <c r="D40" s="76" t="s">
        <v>439</v>
      </c>
      <c r="E40" s="76" t="s">
        <v>71</v>
      </c>
      <c r="F40" s="76" t="s">
        <v>72</v>
      </c>
      <c r="G40" s="76" t="s">
        <v>73</v>
      </c>
      <c r="H40" s="76" t="s">
        <v>74</v>
      </c>
      <c r="I40" s="84" t="str">
        <f xml:space="preserve"> HYPERLINK("#'N(1)'!B2878:Q2963", "N(1)")</f>
        <v>N(1)</v>
      </c>
      <c r="J40" s="84" t="str">
        <f xml:space="preserve"> HYPERLINK("#'P(2)'!B2878:Q2963", "P(2)")</f>
        <v>P(2)</v>
      </c>
      <c r="K40" s="76"/>
      <c r="L40" s="76"/>
      <c r="M40" s="76" t="s">
        <v>21</v>
      </c>
    </row>
    <row r="41" spans="2:13" ht="25.2" x14ac:dyDescent="0.25">
      <c r="B41" s="76">
        <v>35</v>
      </c>
      <c r="C41" s="76" t="s">
        <v>451</v>
      </c>
      <c r="D41" s="76" t="s">
        <v>452</v>
      </c>
      <c r="E41" s="76" t="s">
        <v>74</v>
      </c>
      <c r="F41" s="76" t="s">
        <v>72</v>
      </c>
      <c r="G41" s="76" t="s">
        <v>73</v>
      </c>
      <c r="H41" s="76" t="s">
        <v>74</v>
      </c>
      <c r="I41" s="84" t="str">
        <f xml:space="preserve"> HYPERLINK("#'N(1)'!B2965:S3050", "N(1)")</f>
        <v>N(1)</v>
      </c>
      <c r="J41" s="84" t="str">
        <f xml:space="preserve"> HYPERLINK("#'P(2)'!B2965:S3050", "P(2)")</f>
        <v>P(2)</v>
      </c>
      <c r="K41" s="76"/>
      <c r="L41" s="76"/>
      <c r="M41" s="76" t="s">
        <v>21</v>
      </c>
    </row>
    <row r="42" spans="2:13" ht="25.2" x14ac:dyDescent="0.25">
      <c r="B42" s="76">
        <v>36</v>
      </c>
      <c r="C42" s="76" t="s">
        <v>471</v>
      </c>
      <c r="D42" s="76" t="s">
        <v>472</v>
      </c>
      <c r="E42" s="76" t="s">
        <v>74</v>
      </c>
      <c r="F42" s="76" t="s">
        <v>72</v>
      </c>
      <c r="G42" s="76" t="s">
        <v>73</v>
      </c>
      <c r="H42" s="76" t="s">
        <v>74</v>
      </c>
      <c r="I42" s="84" t="str">
        <f xml:space="preserve"> HYPERLINK("#'N(1)'!B3052:Z3137", "N(1)")</f>
        <v>N(1)</v>
      </c>
      <c r="J42" s="84" t="str">
        <f xml:space="preserve"> HYPERLINK("#'P(2)'!B3052:Z3137", "P(2)")</f>
        <v>P(2)</v>
      </c>
      <c r="K42" s="76"/>
      <c r="L42" s="76"/>
      <c r="M42" s="76" t="s">
        <v>21</v>
      </c>
    </row>
    <row r="43" spans="2:13" ht="37.799999999999997" x14ac:dyDescent="0.25">
      <c r="B43" s="76">
        <v>37</v>
      </c>
      <c r="C43" s="76" t="s">
        <v>477</v>
      </c>
      <c r="D43" s="76" t="s">
        <v>478</v>
      </c>
      <c r="E43" s="76" t="s">
        <v>71</v>
      </c>
      <c r="F43" s="76" t="s">
        <v>72</v>
      </c>
      <c r="G43" s="76" t="s">
        <v>73</v>
      </c>
      <c r="H43" s="76" t="s">
        <v>74</v>
      </c>
      <c r="I43" s="84" t="str">
        <f xml:space="preserve"> HYPERLINK("#'N(1)'!B3139:M3224", "N(1)")</f>
        <v>N(1)</v>
      </c>
      <c r="J43" s="84" t="str">
        <f xml:space="preserve"> HYPERLINK("#'P(2)'!B3139:M3224", "P(2)")</f>
        <v>P(2)</v>
      </c>
      <c r="K43" s="76"/>
      <c r="L43" s="76"/>
      <c r="M43" s="76" t="s">
        <v>21</v>
      </c>
    </row>
    <row r="44" spans="2:13" ht="50.4" x14ac:dyDescent="0.25">
      <c r="B44" s="76">
        <v>38</v>
      </c>
      <c r="C44" s="76" t="s">
        <v>487</v>
      </c>
      <c r="D44" s="76" t="s">
        <v>488</v>
      </c>
      <c r="E44" s="76" t="s">
        <v>74</v>
      </c>
      <c r="F44" s="76" t="s">
        <v>72</v>
      </c>
      <c r="G44" s="76" t="s">
        <v>73</v>
      </c>
      <c r="H44" s="76" t="s">
        <v>74</v>
      </c>
      <c r="I44" s="84" t="str">
        <f xml:space="preserve"> HYPERLINK("#'N(1)'!B3226:P3311", "N(1)")</f>
        <v>N(1)</v>
      </c>
      <c r="J44" s="84" t="str">
        <f xml:space="preserve"> HYPERLINK("#'P(2)'!B3226:P3311", "P(2)")</f>
        <v>P(2)</v>
      </c>
      <c r="K44" s="76"/>
      <c r="L44" s="76"/>
      <c r="M44" s="76" t="s">
        <v>21</v>
      </c>
    </row>
    <row r="45" spans="2:13" ht="25.2" x14ac:dyDescent="0.25">
      <c r="B45" s="76">
        <v>39</v>
      </c>
      <c r="C45" s="76" t="s">
        <v>499</v>
      </c>
      <c r="D45" s="76" t="s">
        <v>500</v>
      </c>
      <c r="E45" s="76" t="s">
        <v>74</v>
      </c>
      <c r="F45" s="76" t="s">
        <v>72</v>
      </c>
      <c r="G45" s="76" t="s">
        <v>73</v>
      </c>
      <c r="H45" s="76" t="s">
        <v>74</v>
      </c>
      <c r="I45" s="84" t="str">
        <f xml:space="preserve"> HYPERLINK("#'N(1)'!B3313:R3398", "N(1)")</f>
        <v>N(1)</v>
      </c>
      <c r="J45" s="84" t="str">
        <f xml:space="preserve"> HYPERLINK("#'P(2)'!B3313:R3398", "P(2)")</f>
        <v>P(2)</v>
      </c>
      <c r="K45" s="76"/>
      <c r="L45" s="76"/>
      <c r="M45" s="76" t="s">
        <v>21</v>
      </c>
    </row>
    <row r="46" spans="2:13" ht="37.799999999999997" x14ac:dyDescent="0.25">
      <c r="B46" s="76">
        <v>40</v>
      </c>
      <c r="C46" s="76" t="s">
        <v>506</v>
      </c>
      <c r="D46" s="76" t="s">
        <v>507</v>
      </c>
      <c r="E46" s="76" t="s">
        <v>71</v>
      </c>
      <c r="F46" s="76" t="s">
        <v>72</v>
      </c>
      <c r="G46" s="76" t="s">
        <v>73</v>
      </c>
      <c r="H46" s="76" t="s">
        <v>74</v>
      </c>
      <c r="I46" s="84" t="str">
        <f xml:space="preserve"> HYPERLINK("#'N(1)'!B3400:L3485", "N(1)")</f>
        <v>N(1)</v>
      </c>
      <c r="J46" s="84" t="str">
        <f xml:space="preserve"> HYPERLINK("#'P(2)'!B3400:L3485", "P(2)")</f>
        <v>P(2)</v>
      </c>
      <c r="K46" s="76"/>
      <c r="L46" s="76"/>
      <c r="M46" s="76" t="s">
        <v>21</v>
      </c>
    </row>
    <row r="47" spans="2:13" ht="25.2" x14ac:dyDescent="0.25">
      <c r="B47" s="76">
        <v>41</v>
      </c>
      <c r="C47" s="76" t="s">
        <v>513</v>
      </c>
      <c r="D47" s="76" t="s">
        <v>514</v>
      </c>
      <c r="E47" s="76" t="s">
        <v>71</v>
      </c>
      <c r="F47" s="76" t="s">
        <v>72</v>
      </c>
      <c r="G47" s="76" t="s">
        <v>73</v>
      </c>
      <c r="H47" s="76" t="s">
        <v>74</v>
      </c>
      <c r="I47" s="84" t="str">
        <f xml:space="preserve"> HYPERLINK("#'N(1)'!B3487:M3572", "N(1)")</f>
        <v>N(1)</v>
      </c>
      <c r="J47" s="84" t="str">
        <f xml:space="preserve"> HYPERLINK("#'P(2)'!B3487:M3572", "P(2)")</f>
        <v>P(2)</v>
      </c>
      <c r="K47" s="76"/>
      <c r="L47" s="76"/>
      <c r="M47" s="76" t="s">
        <v>21</v>
      </c>
    </row>
    <row r="48" spans="2:13" ht="37.799999999999997" x14ac:dyDescent="0.25">
      <c r="B48" s="76">
        <v>42</v>
      </c>
      <c r="C48" s="76" t="s">
        <v>530</v>
      </c>
      <c r="D48" s="76" t="s">
        <v>531</v>
      </c>
      <c r="E48" s="76" t="s">
        <v>74</v>
      </c>
      <c r="F48" s="76" t="s">
        <v>72</v>
      </c>
      <c r="G48" s="76" t="s">
        <v>73</v>
      </c>
      <c r="H48" s="76" t="s">
        <v>74</v>
      </c>
      <c r="I48" s="84" t="str">
        <f xml:space="preserve"> HYPERLINK("#'N(1)'!B3574:W3659", "N(1)")</f>
        <v>N(1)</v>
      </c>
      <c r="J48" s="84" t="str">
        <f xml:space="preserve"> HYPERLINK("#'P(2)'!B3574:W3659", "P(2)")</f>
        <v>P(2)</v>
      </c>
      <c r="K48" s="76"/>
      <c r="L48" s="76"/>
      <c r="M48" s="76" t="s">
        <v>21</v>
      </c>
    </row>
    <row r="49" spans="2:13" ht="25.2" x14ac:dyDescent="0.25">
      <c r="B49" s="76">
        <v>43</v>
      </c>
      <c r="C49" s="76" t="s">
        <v>546</v>
      </c>
      <c r="D49" s="76" t="s">
        <v>547</v>
      </c>
      <c r="E49" s="76" t="s">
        <v>74</v>
      </c>
      <c r="F49" s="76" t="s">
        <v>72</v>
      </c>
      <c r="G49" s="76" t="s">
        <v>73</v>
      </c>
      <c r="H49" s="76" t="s">
        <v>74</v>
      </c>
      <c r="I49" s="84" t="str">
        <f xml:space="preserve"> HYPERLINK("#'N(1)'!B3661:U3746", "N(1)")</f>
        <v>N(1)</v>
      </c>
      <c r="J49" s="84" t="str">
        <f xml:space="preserve"> HYPERLINK("#'P(2)'!B3661:U3746", "P(2)")</f>
        <v>P(2)</v>
      </c>
      <c r="K49" s="76" t="s">
        <v>548</v>
      </c>
      <c r="L49" s="76"/>
      <c r="M49" s="76" t="s">
        <v>21</v>
      </c>
    </row>
    <row r="50" spans="2:13" ht="50.4" x14ac:dyDescent="0.25">
      <c r="B50" s="76">
        <v>44</v>
      </c>
      <c r="C50" s="76" t="s">
        <v>561</v>
      </c>
      <c r="D50" s="76" t="s">
        <v>562</v>
      </c>
      <c r="E50" s="76" t="s">
        <v>74</v>
      </c>
      <c r="F50" s="76" t="s">
        <v>72</v>
      </c>
      <c r="G50" s="76" t="s">
        <v>73</v>
      </c>
      <c r="H50" s="76" t="s">
        <v>74</v>
      </c>
      <c r="I50" s="84" t="str">
        <f xml:space="preserve"> HYPERLINK("#'N(1)'!B3748:T3833", "N(1)")</f>
        <v>N(1)</v>
      </c>
      <c r="J50" s="84" t="str">
        <f xml:space="preserve"> HYPERLINK("#'P(2)'!B3748:T3833", "P(2)")</f>
        <v>P(2)</v>
      </c>
      <c r="K50" s="76"/>
      <c r="L50" s="76"/>
      <c r="M50" s="76" t="s">
        <v>21</v>
      </c>
    </row>
    <row r="51" spans="2:13" ht="50.4" x14ac:dyDescent="0.25">
      <c r="B51" s="76">
        <v>45</v>
      </c>
      <c r="C51" s="76" t="s">
        <v>566</v>
      </c>
      <c r="D51" s="76" t="s">
        <v>567</v>
      </c>
      <c r="E51" s="76" t="s">
        <v>74</v>
      </c>
      <c r="F51" s="76" t="s">
        <v>72</v>
      </c>
      <c r="G51" s="76" t="s">
        <v>73</v>
      </c>
      <c r="H51" s="76" t="s">
        <v>74</v>
      </c>
      <c r="I51" s="84" t="str">
        <f xml:space="preserve"> HYPERLINK("#'N(1)'!B3835:T3920", "N(1)")</f>
        <v>N(1)</v>
      </c>
      <c r="J51" s="84" t="str">
        <f xml:space="preserve"> HYPERLINK("#'P(2)'!B3835:T3920", "P(2)")</f>
        <v>P(2)</v>
      </c>
      <c r="K51" s="76"/>
      <c r="L51" s="76"/>
      <c r="M51" s="76" t="s">
        <v>21</v>
      </c>
    </row>
    <row r="52" spans="2:13" ht="25.2" x14ac:dyDescent="0.25">
      <c r="B52" s="76">
        <v>46</v>
      </c>
      <c r="C52" s="76" t="s">
        <v>580</v>
      </c>
      <c r="D52" s="76" t="s">
        <v>581</v>
      </c>
      <c r="E52" s="76" t="s">
        <v>74</v>
      </c>
      <c r="F52" s="76" t="s">
        <v>72</v>
      </c>
      <c r="G52" s="76" t="s">
        <v>73</v>
      </c>
      <c r="H52" s="76" t="s">
        <v>74</v>
      </c>
      <c r="I52" s="84" t="str">
        <f xml:space="preserve"> HYPERLINK("#'N(1)'!B3922:S4007", "N(1)")</f>
        <v>N(1)</v>
      </c>
      <c r="J52" s="84" t="str">
        <f xml:space="preserve"> HYPERLINK("#'P(2)'!B3922:S4007", "P(2)")</f>
        <v>P(2)</v>
      </c>
      <c r="K52" s="76"/>
      <c r="L52" s="76"/>
      <c r="M52" s="76" t="s">
        <v>21</v>
      </c>
    </row>
    <row r="53" spans="2:13" ht="25.2" x14ac:dyDescent="0.25">
      <c r="B53" s="76">
        <v>47</v>
      </c>
      <c r="C53" s="76" t="s">
        <v>591</v>
      </c>
      <c r="D53" s="76" t="s">
        <v>592</v>
      </c>
      <c r="E53" s="76" t="s">
        <v>74</v>
      </c>
      <c r="F53" s="76" t="s">
        <v>72</v>
      </c>
      <c r="G53" s="76" t="s">
        <v>73</v>
      </c>
      <c r="H53" s="76" t="s">
        <v>74</v>
      </c>
      <c r="I53" s="84" t="str">
        <f xml:space="preserve"> HYPERLINK("#'N(1)'!B4009:P4094", "N(1)")</f>
        <v>N(1)</v>
      </c>
      <c r="J53" s="84" t="str">
        <f xml:space="preserve"> HYPERLINK("#'P(2)'!B4009:P4094", "P(2)")</f>
        <v>P(2)</v>
      </c>
      <c r="K53" s="76" t="s">
        <v>593</v>
      </c>
      <c r="L53" s="76"/>
      <c r="M53" s="76" t="s">
        <v>21</v>
      </c>
    </row>
    <row r="54" spans="2:13" ht="25.2" x14ac:dyDescent="0.25">
      <c r="B54" s="76">
        <v>48</v>
      </c>
      <c r="C54" s="76" t="s">
        <v>602</v>
      </c>
      <c r="D54" s="76" t="s">
        <v>603</v>
      </c>
      <c r="E54" s="76" t="s">
        <v>71</v>
      </c>
      <c r="F54" s="76" t="s">
        <v>72</v>
      </c>
      <c r="G54" s="76" t="s">
        <v>73</v>
      </c>
      <c r="H54" s="76" t="s">
        <v>74</v>
      </c>
      <c r="I54" s="84" t="str">
        <f xml:space="preserve"> HYPERLINK("#'N(1)'!B4096:O4181", "N(1)")</f>
        <v>N(1)</v>
      </c>
      <c r="J54" s="84" t="str">
        <f xml:space="preserve"> HYPERLINK("#'P(2)'!B4096:O4181", "P(2)")</f>
        <v>P(2)</v>
      </c>
      <c r="K54" s="76"/>
      <c r="L54" s="76"/>
      <c r="M54" s="76" t="s">
        <v>21</v>
      </c>
    </row>
    <row r="55" spans="2:13" ht="37.799999999999997" x14ac:dyDescent="0.25">
      <c r="B55" s="76">
        <v>49</v>
      </c>
      <c r="C55" s="76" t="s">
        <v>620</v>
      </c>
      <c r="D55" s="76" t="s">
        <v>621</v>
      </c>
      <c r="E55" s="76" t="s">
        <v>74</v>
      </c>
      <c r="F55" s="76" t="s">
        <v>72</v>
      </c>
      <c r="G55" s="76" t="s">
        <v>73</v>
      </c>
      <c r="H55" s="76" t="s">
        <v>74</v>
      </c>
      <c r="I55" s="84" t="str">
        <f xml:space="preserve"> HYPERLINK("#'N(1)'!B4183:Y4268", "N(1)")</f>
        <v>N(1)</v>
      </c>
      <c r="J55" s="84" t="str">
        <f xml:space="preserve"> HYPERLINK("#'P(2)'!B4183:Y4268", "P(2)")</f>
        <v>P(2)</v>
      </c>
      <c r="K55" s="76"/>
      <c r="L55" s="76"/>
      <c r="M55" s="76" t="s">
        <v>21</v>
      </c>
    </row>
    <row r="56" spans="2:13" ht="25.2" x14ac:dyDescent="0.25">
      <c r="B56" s="76">
        <v>50</v>
      </c>
      <c r="C56" s="76" t="s">
        <v>629</v>
      </c>
      <c r="D56" s="76" t="s">
        <v>630</v>
      </c>
      <c r="E56" s="76" t="s">
        <v>71</v>
      </c>
      <c r="F56" s="76" t="s">
        <v>72</v>
      </c>
      <c r="G56" s="76" t="s">
        <v>73</v>
      </c>
      <c r="H56" s="76" t="s">
        <v>74</v>
      </c>
      <c r="I56" s="84" t="str">
        <f xml:space="preserve"> HYPERLINK("#'N(1)'!B4270:N4355", "N(1)")</f>
        <v>N(1)</v>
      </c>
      <c r="J56" s="84" t="str">
        <f xml:space="preserve"> HYPERLINK("#'P(2)'!B4270:N4355", "P(2)")</f>
        <v>P(2)</v>
      </c>
      <c r="K56" s="76"/>
      <c r="L56" s="76"/>
      <c r="M56" s="76" t="s">
        <v>21</v>
      </c>
    </row>
    <row r="57" spans="2:13" ht="25.2" x14ac:dyDescent="0.25">
      <c r="B57" s="76">
        <v>51</v>
      </c>
      <c r="C57" s="76" t="s">
        <v>646</v>
      </c>
      <c r="D57" s="76" t="s">
        <v>647</v>
      </c>
      <c r="E57" s="76" t="s">
        <v>74</v>
      </c>
      <c r="F57" s="76" t="s">
        <v>72</v>
      </c>
      <c r="G57" s="76" t="s">
        <v>73</v>
      </c>
      <c r="H57" s="76" t="s">
        <v>74</v>
      </c>
      <c r="I57" s="84" t="str">
        <f xml:space="preserve"> HYPERLINK("#'N(1)'!B4357:W4442", "N(1)")</f>
        <v>N(1)</v>
      </c>
      <c r="J57" s="84" t="str">
        <f xml:space="preserve"> HYPERLINK("#'P(2)'!B4357:W4442", "P(2)")</f>
        <v>P(2)</v>
      </c>
      <c r="K57" s="76"/>
      <c r="L57" s="76"/>
      <c r="M57" s="76" t="s">
        <v>21</v>
      </c>
    </row>
    <row r="58" spans="2:13" ht="37.799999999999997" x14ac:dyDescent="0.25">
      <c r="B58" s="76">
        <v>52</v>
      </c>
      <c r="C58" s="76" t="s">
        <v>652</v>
      </c>
      <c r="D58" s="76" t="s">
        <v>653</v>
      </c>
      <c r="E58" s="76" t="s">
        <v>71</v>
      </c>
      <c r="F58" s="76" t="s">
        <v>72</v>
      </c>
      <c r="G58" s="76" t="s">
        <v>73</v>
      </c>
      <c r="H58" s="76" t="s">
        <v>74</v>
      </c>
      <c r="I58" s="84" t="str">
        <f xml:space="preserve"> HYPERLINK("#'N(1)'!B4444:L4529", "N(1)")</f>
        <v>N(1)</v>
      </c>
      <c r="J58" s="84" t="str">
        <f xml:space="preserve"> HYPERLINK("#'P(2)'!B4444:L4529", "P(2)")</f>
        <v>P(2)</v>
      </c>
      <c r="K58" s="76"/>
      <c r="L58" s="76"/>
      <c r="M58" s="76" t="s">
        <v>21</v>
      </c>
    </row>
    <row r="59" spans="2:13" ht="25.2" x14ac:dyDescent="0.25">
      <c r="B59" s="76">
        <v>53</v>
      </c>
      <c r="C59" s="76" t="s">
        <v>665</v>
      </c>
      <c r="D59" s="76" t="s">
        <v>666</v>
      </c>
      <c r="E59" s="76" t="s">
        <v>74</v>
      </c>
      <c r="F59" s="76" t="s">
        <v>72</v>
      </c>
      <c r="G59" s="76" t="s">
        <v>73</v>
      </c>
      <c r="H59" s="76" t="s">
        <v>74</v>
      </c>
      <c r="I59" s="84" t="str">
        <f xml:space="preserve"> HYPERLINK("#'N(1)'!B4531:T4616", "N(1)")</f>
        <v>N(1)</v>
      </c>
      <c r="J59" s="84" t="str">
        <f xml:space="preserve"> HYPERLINK("#'P(2)'!B4531:T4616", "P(2)")</f>
        <v>P(2)</v>
      </c>
      <c r="K59" s="76"/>
      <c r="L59" s="76"/>
      <c r="M59" s="76" t="s">
        <v>21</v>
      </c>
    </row>
    <row r="60" spans="2:13" ht="37.799999999999997" x14ac:dyDescent="0.25">
      <c r="B60" s="76">
        <v>54</v>
      </c>
      <c r="C60" s="76" t="s">
        <v>678</v>
      </c>
      <c r="D60" s="76" t="s">
        <v>679</v>
      </c>
      <c r="E60" s="76" t="s">
        <v>74</v>
      </c>
      <c r="F60" s="76" t="s">
        <v>72</v>
      </c>
      <c r="G60" s="76" t="s">
        <v>73</v>
      </c>
      <c r="H60" s="76" t="s">
        <v>74</v>
      </c>
      <c r="I60" s="84" t="str">
        <f xml:space="preserve"> HYPERLINK("#'N(1)'!B4618:S4703", "N(1)")</f>
        <v>N(1)</v>
      </c>
      <c r="J60" s="84" t="str">
        <f xml:space="preserve"> HYPERLINK("#'P(2)'!B4618:S4703", "P(2)")</f>
        <v>P(2)</v>
      </c>
      <c r="K60" s="76"/>
      <c r="L60" s="76"/>
      <c r="M60" s="76" t="s">
        <v>21</v>
      </c>
    </row>
    <row r="61" spans="2:13" ht="25.2" x14ac:dyDescent="0.25">
      <c r="B61" s="76">
        <v>55</v>
      </c>
      <c r="C61" s="76" t="s">
        <v>682</v>
      </c>
      <c r="D61" s="76" t="s">
        <v>683</v>
      </c>
      <c r="E61" s="76" t="s">
        <v>71</v>
      </c>
      <c r="F61" s="76" t="s">
        <v>72</v>
      </c>
      <c r="G61" s="76" t="s">
        <v>73</v>
      </c>
      <c r="H61" s="76" t="s">
        <v>74</v>
      </c>
      <c r="I61" s="84" t="str">
        <f xml:space="preserve"> HYPERLINK("#'N(1)'!B4705:M4790", "N(1)")</f>
        <v>N(1)</v>
      </c>
      <c r="J61" s="84" t="str">
        <f xml:space="preserve"> HYPERLINK("#'P(2)'!B4705:M4790", "P(2)")</f>
        <v>P(2)</v>
      </c>
      <c r="K61" s="76" t="s">
        <v>684</v>
      </c>
      <c r="L61" s="76"/>
      <c r="M61" s="76" t="s">
        <v>21</v>
      </c>
    </row>
    <row r="62" spans="2:13" ht="25.2" x14ac:dyDescent="0.25">
      <c r="B62" s="76">
        <v>56</v>
      </c>
      <c r="C62" s="76" t="s">
        <v>686</v>
      </c>
      <c r="D62" s="76" t="s">
        <v>687</v>
      </c>
      <c r="E62" s="76" t="s">
        <v>71</v>
      </c>
      <c r="F62" s="76" t="s">
        <v>72</v>
      </c>
      <c r="G62" s="76" t="s">
        <v>73</v>
      </c>
      <c r="H62" s="76" t="s">
        <v>74</v>
      </c>
      <c r="I62" s="84" t="str">
        <f xml:space="preserve"> HYPERLINK("#'N(1)'!B4792:K4877", "N(1)")</f>
        <v>N(1)</v>
      </c>
      <c r="J62" s="84" t="str">
        <f xml:space="preserve"> HYPERLINK("#'P(2)'!B4792:K4877", "P(2)")</f>
        <v>P(2)</v>
      </c>
      <c r="K62" s="76" t="s">
        <v>684</v>
      </c>
      <c r="L62" s="76"/>
      <c r="M62" s="76" t="s">
        <v>21</v>
      </c>
    </row>
    <row r="63" spans="2:13" ht="25.2" x14ac:dyDescent="0.25">
      <c r="B63" s="76">
        <v>57</v>
      </c>
      <c r="C63" s="76" t="s">
        <v>691</v>
      </c>
      <c r="D63" s="76" t="s">
        <v>692</v>
      </c>
      <c r="E63" s="76" t="s">
        <v>71</v>
      </c>
      <c r="F63" s="76" t="s">
        <v>72</v>
      </c>
      <c r="G63" s="76" t="s">
        <v>73</v>
      </c>
      <c r="H63" s="76" t="s">
        <v>74</v>
      </c>
      <c r="I63" s="84" t="str">
        <f xml:space="preserve"> HYPERLINK("#'N(1)'!B4879:I4964", "N(1)")</f>
        <v>N(1)</v>
      </c>
      <c r="J63" s="84" t="str">
        <f xml:space="preserve"> HYPERLINK("#'P(2)'!B4879:I4964", "P(2)")</f>
        <v>P(2)</v>
      </c>
      <c r="K63" s="76" t="s">
        <v>684</v>
      </c>
      <c r="L63" s="76"/>
      <c r="M63" s="76" t="s">
        <v>21</v>
      </c>
    </row>
  </sheetData>
  <mergeCells count="8">
    <mergeCell ref="M5:M6"/>
    <mergeCell ref="F5:H5"/>
    <mergeCell ref="C5:E5"/>
    <mergeCell ref="B5:B6"/>
    <mergeCell ref="I5:I6"/>
    <mergeCell ref="J5:J6"/>
    <mergeCell ref="K5:K6"/>
    <mergeCell ref="L5:L6"/>
  </mergeCells>
  <phoneticPr fontId="5"/>
  <pageMargins left="0.7" right="0.7" top="0.75" bottom="0.75" header="0.3" footer="0.3"/>
  <pageSetup paperSize="9" scale="63" pageOrder="overThenDown"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Z4964"/>
  <sheetViews>
    <sheetView topLeftCell="A94" workbookViewId="0">
      <selection activeCell="B94" sqref="B94:K179"/>
    </sheetView>
  </sheetViews>
  <sheetFormatPr defaultColWidth="8.8984375" defaultRowHeight="12.6" x14ac:dyDescent="0.25"/>
  <cols>
    <col min="1" max="1" width="3.59765625" style="37" customWidth="1"/>
    <col min="2" max="2" width="4.59765625" style="37" customWidth="1"/>
    <col min="3" max="4" width="7.59765625" style="37" customWidth="1"/>
    <col min="5" max="5" width="16.59765625" style="37" customWidth="1"/>
    <col min="6" max="6" width="5.59765625" style="37" customWidth="1"/>
    <col min="7" max="26" width="8.59765625" style="37" customWidth="1"/>
    <col min="27" max="16384" width="8.8984375" style="37"/>
  </cols>
  <sheetData>
    <row r="3" spans="2:11" x14ac:dyDescent="0.25">
      <c r="C3" s="37" t="s">
        <v>1</v>
      </c>
    </row>
    <row r="7" spans="2:11" x14ac:dyDescent="0.25">
      <c r="B7" s="42" t="str">
        <f xml:space="preserve"> HYPERLINK("#'目次'!B7", "[1]")</f>
        <v>[1]</v>
      </c>
      <c r="C7" s="37" t="s">
        <v>13</v>
      </c>
    </row>
    <row r="10" spans="2:11" x14ac:dyDescent="0.25">
      <c r="C10" s="37" t="s">
        <v>14</v>
      </c>
    </row>
    <row r="11" spans="2:11" x14ac:dyDescent="0.25">
      <c r="C11" s="96"/>
      <c r="D11" s="97"/>
      <c r="E11" s="97"/>
      <c r="F11" s="97"/>
      <c r="G11" s="52" t="s">
        <v>15</v>
      </c>
      <c r="H11" s="48" t="s">
        <v>16</v>
      </c>
      <c r="I11" s="20" t="s">
        <v>17</v>
      </c>
      <c r="J11" s="20" t="s">
        <v>18</v>
      </c>
      <c r="K11" s="51" t="s">
        <v>19</v>
      </c>
    </row>
    <row r="12" spans="2:11" x14ac:dyDescent="0.25">
      <c r="C12" s="98"/>
      <c r="D12" s="99"/>
      <c r="E12" s="99"/>
      <c r="F12" s="99"/>
      <c r="G12" s="47"/>
      <c r="H12" s="55"/>
      <c r="I12" s="21"/>
      <c r="J12" s="21"/>
      <c r="K12" s="54"/>
    </row>
    <row r="13" spans="2:11" x14ac:dyDescent="0.25">
      <c r="C13" s="43"/>
      <c r="D13" s="49"/>
      <c r="E13" s="53" t="s">
        <v>15</v>
      </c>
      <c r="F13" s="46"/>
      <c r="G13" s="50">
        <v>1524</v>
      </c>
      <c r="H13" s="30">
        <v>1524</v>
      </c>
      <c r="I13" s="30">
        <v>0</v>
      </c>
      <c r="J13" s="30">
        <v>0</v>
      </c>
      <c r="K13" s="68">
        <v>0</v>
      </c>
    </row>
    <row r="14" spans="2:11" x14ac:dyDescent="0.25">
      <c r="C14" s="105" t="s">
        <v>20</v>
      </c>
      <c r="D14" s="100" t="s">
        <v>21</v>
      </c>
      <c r="E14" s="10" t="s">
        <v>22</v>
      </c>
      <c r="F14" s="9"/>
      <c r="G14" s="13">
        <v>780</v>
      </c>
      <c r="H14" s="22">
        <v>780</v>
      </c>
      <c r="I14" s="3">
        <v>0</v>
      </c>
      <c r="J14" s="3">
        <v>0</v>
      </c>
      <c r="K14" s="24">
        <v>0</v>
      </c>
    </row>
    <row r="15" spans="2:11" x14ac:dyDescent="0.25">
      <c r="C15" s="106"/>
      <c r="D15" s="101"/>
      <c r="E15" s="11" t="s">
        <v>23</v>
      </c>
      <c r="F15" s="8"/>
      <c r="G15" s="7">
        <v>744</v>
      </c>
      <c r="H15" s="15">
        <v>744</v>
      </c>
      <c r="I15" s="1">
        <v>0</v>
      </c>
      <c r="J15" s="1">
        <v>0</v>
      </c>
      <c r="K15" s="18">
        <v>0</v>
      </c>
    </row>
    <row r="16" spans="2:11" x14ac:dyDescent="0.25">
      <c r="C16" s="102" t="s">
        <v>24</v>
      </c>
      <c r="D16" s="102" t="s">
        <v>25</v>
      </c>
      <c r="E16" s="10" t="s">
        <v>26</v>
      </c>
      <c r="F16" s="9"/>
      <c r="G16" s="13">
        <v>257</v>
      </c>
      <c r="H16" s="22">
        <v>257</v>
      </c>
      <c r="I16" s="3">
        <v>0</v>
      </c>
      <c r="J16" s="3">
        <v>0</v>
      </c>
      <c r="K16" s="24">
        <v>0</v>
      </c>
    </row>
    <row r="17" spans="3:11" x14ac:dyDescent="0.25">
      <c r="C17" s="106"/>
      <c r="D17" s="103"/>
      <c r="E17" s="11" t="s">
        <v>27</v>
      </c>
      <c r="F17" s="8"/>
      <c r="G17" s="7">
        <v>297</v>
      </c>
      <c r="H17" s="15">
        <v>297</v>
      </c>
      <c r="I17" s="1">
        <v>0</v>
      </c>
      <c r="J17" s="1">
        <v>0</v>
      </c>
      <c r="K17" s="18">
        <v>0</v>
      </c>
    </row>
    <row r="18" spans="3:11" x14ac:dyDescent="0.25">
      <c r="C18" s="106"/>
      <c r="D18" s="103"/>
      <c r="E18" s="11" t="s">
        <v>28</v>
      </c>
      <c r="F18" s="8"/>
      <c r="G18" s="7">
        <v>316</v>
      </c>
      <c r="H18" s="15">
        <v>316</v>
      </c>
      <c r="I18" s="1">
        <v>0</v>
      </c>
      <c r="J18" s="1">
        <v>0</v>
      </c>
      <c r="K18" s="18">
        <v>0</v>
      </c>
    </row>
    <row r="19" spans="3:11" x14ac:dyDescent="0.25">
      <c r="C19" s="106"/>
      <c r="D19" s="103"/>
      <c r="E19" s="11" t="s">
        <v>29</v>
      </c>
      <c r="F19" s="8"/>
      <c r="G19" s="7">
        <v>335</v>
      </c>
      <c r="H19" s="15">
        <v>335</v>
      </c>
      <c r="I19" s="1">
        <v>0</v>
      </c>
      <c r="J19" s="1">
        <v>0</v>
      </c>
      <c r="K19" s="18">
        <v>0</v>
      </c>
    </row>
    <row r="20" spans="3:11" x14ac:dyDescent="0.25">
      <c r="C20" s="106"/>
      <c r="D20" s="103"/>
      <c r="E20" s="11" t="s">
        <v>30</v>
      </c>
      <c r="F20" s="8"/>
      <c r="G20" s="7">
        <v>319</v>
      </c>
      <c r="H20" s="15">
        <v>319</v>
      </c>
      <c r="I20" s="1">
        <v>0</v>
      </c>
      <c r="J20" s="1">
        <v>0</v>
      </c>
      <c r="K20" s="18">
        <v>0</v>
      </c>
    </row>
    <row r="21" spans="3:11" x14ac:dyDescent="0.25">
      <c r="C21" s="106"/>
      <c r="D21" s="103"/>
      <c r="E21" s="11" t="s">
        <v>31</v>
      </c>
      <c r="F21" s="8"/>
      <c r="G21" s="7">
        <v>1267</v>
      </c>
      <c r="H21" s="15">
        <v>1267</v>
      </c>
      <c r="I21" s="1">
        <v>0</v>
      </c>
      <c r="J21" s="1">
        <v>0</v>
      </c>
      <c r="K21" s="18">
        <v>0</v>
      </c>
    </row>
    <row r="22" spans="3:11" x14ac:dyDescent="0.25">
      <c r="C22" s="106"/>
      <c r="D22" s="103"/>
      <c r="E22" s="11" t="s">
        <v>32</v>
      </c>
      <c r="F22" s="8"/>
      <c r="G22" s="7">
        <v>654</v>
      </c>
      <c r="H22" s="15">
        <v>654</v>
      </c>
      <c r="I22" s="1">
        <v>0</v>
      </c>
      <c r="J22" s="1">
        <v>0</v>
      </c>
      <c r="K22" s="18">
        <v>0</v>
      </c>
    </row>
    <row r="23" spans="3:11" x14ac:dyDescent="0.25">
      <c r="C23" s="106"/>
      <c r="D23" s="102" t="s">
        <v>22</v>
      </c>
      <c r="E23" s="10" t="s">
        <v>26</v>
      </c>
      <c r="F23" s="9"/>
      <c r="G23" s="13">
        <v>137</v>
      </c>
      <c r="H23" s="22">
        <v>137</v>
      </c>
      <c r="I23" s="3">
        <v>0</v>
      </c>
      <c r="J23" s="3">
        <v>0</v>
      </c>
      <c r="K23" s="24">
        <v>0</v>
      </c>
    </row>
    <row r="24" spans="3:11" x14ac:dyDescent="0.25">
      <c r="C24" s="106"/>
      <c r="D24" s="103"/>
      <c r="E24" s="11" t="s">
        <v>27</v>
      </c>
      <c r="F24" s="8"/>
      <c r="G24" s="7">
        <v>157</v>
      </c>
      <c r="H24" s="15">
        <v>157</v>
      </c>
      <c r="I24" s="1">
        <v>0</v>
      </c>
      <c r="J24" s="1">
        <v>0</v>
      </c>
      <c r="K24" s="18">
        <v>0</v>
      </c>
    </row>
    <row r="25" spans="3:11" x14ac:dyDescent="0.25">
      <c r="C25" s="106"/>
      <c r="D25" s="103"/>
      <c r="E25" s="11" t="s">
        <v>28</v>
      </c>
      <c r="F25" s="8"/>
      <c r="G25" s="7">
        <v>162</v>
      </c>
      <c r="H25" s="15">
        <v>162</v>
      </c>
      <c r="I25" s="1">
        <v>0</v>
      </c>
      <c r="J25" s="1">
        <v>0</v>
      </c>
      <c r="K25" s="18">
        <v>0</v>
      </c>
    </row>
    <row r="26" spans="3:11" x14ac:dyDescent="0.25">
      <c r="C26" s="106"/>
      <c r="D26" s="103"/>
      <c r="E26" s="11" t="s">
        <v>29</v>
      </c>
      <c r="F26" s="8"/>
      <c r="G26" s="7">
        <v>175</v>
      </c>
      <c r="H26" s="15">
        <v>175</v>
      </c>
      <c r="I26" s="1">
        <v>0</v>
      </c>
      <c r="J26" s="1">
        <v>0</v>
      </c>
      <c r="K26" s="18">
        <v>0</v>
      </c>
    </row>
    <row r="27" spans="3:11" x14ac:dyDescent="0.25">
      <c r="C27" s="106"/>
      <c r="D27" s="103"/>
      <c r="E27" s="11" t="s">
        <v>30</v>
      </c>
      <c r="F27" s="8"/>
      <c r="G27" s="7">
        <v>149</v>
      </c>
      <c r="H27" s="15">
        <v>149</v>
      </c>
      <c r="I27" s="1">
        <v>0</v>
      </c>
      <c r="J27" s="1">
        <v>0</v>
      </c>
      <c r="K27" s="18">
        <v>0</v>
      </c>
    </row>
    <row r="28" spans="3:11" x14ac:dyDescent="0.25">
      <c r="C28" s="106"/>
      <c r="D28" s="103"/>
      <c r="E28" s="11" t="s">
        <v>31</v>
      </c>
      <c r="F28" s="8"/>
      <c r="G28" s="7">
        <v>643</v>
      </c>
      <c r="H28" s="15">
        <v>643</v>
      </c>
      <c r="I28" s="1">
        <v>0</v>
      </c>
      <c r="J28" s="1">
        <v>0</v>
      </c>
      <c r="K28" s="18">
        <v>0</v>
      </c>
    </row>
    <row r="29" spans="3:11" x14ac:dyDescent="0.25">
      <c r="C29" s="106"/>
      <c r="D29" s="103"/>
      <c r="E29" s="11" t="s">
        <v>32</v>
      </c>
      <c r="F29" s="8"/>
      <c r="G29" s="7">
        <v>324</v>
      </c>
      <c r="H29" s="15">
        <v>324</v>
      </c>
      <c r="I29" s="1">
        <v>0</v>
      </c>
      <c r="J29" s="1">
        <v>0</v>
      </c>
      <c r="K29" s="18">
        <v>0</v>
      </c>
    </row>
    <row r="30" spans="3:11" x14ac:dyDescent="0.25">
      <c r="C30" s="106"/>
      <c r="D30" s="102" t="s">
        <v>23</v>
      </c>
      <c r="E30" s="10" t="s">
        <v>26</v>
      </c>
      <c r="F30" s="9"/>
      <c r="G30" s="13">
        <v>120</v>
      </c>
      <c r="H30" s="22">
        <v>120</v>
      </c>
      <c r="I30" s="3">
        <v>0</v>
      </c>
      <c r="J30" s="3">
        <v>0</v>
      </c>
      <c r="K30" s="24">
        <v>0</v>
      </c>
    </row>
    <row r="31" spans="3:11" x14ac:dyDescent="0.25">
      <c r="C31" s="106"/>
      <c r="D31" s="103"/>
      <c r="E31" s="11" t="s">
        <v>27</v>
      </c>
      <c r="F31" s="8"/>
      <c r="G31" s="7">
        <v>140</v>
      </c>
      <c r="H31" s="15">
        <v>140</v>
      </c>
      <c r="I31" s="1">
        <v>0</v>
      </c>
      <c r="J31" s="1">
        <v>0</v>
      </c>
      <c r="K31" s="18">
        <v>0</v>
      </c>
    </row>
    <row r="32" spans="3:11" x14ac:dyDescent="0.25">
      <c r="C32" s="106"/>
      <c r="D32" s="103"/>
      <c r="E32" s="11" t="s">
        <v>28</v>
      </c>
      <c r="F32" s="8"/>
      <c r="G32" s="7">
        <v>154</v>
      </c>
      <c r="H32" s="15">
        <v>154</v>
      </c>
      <c r="I32" s="1">
        <v>0</v>
      </c>
      <c r="J32" s="1">
        <v>0</v>
      </c>
      <c r="K32" s="18">
        <v>0</v>
      </c>
    </row>
    <row r="33" spans="3:11" x14ac:dyDescent="0.25">
      <c r="C33" s="106"/>
      <c r="D33" s="103"/>
      <c r="E33" s="11" t="s">
        <v>29</v>
      </c>
      <c r="F33" s="8"/>
      <c r="G33" s="7">
        <v>160</v>
      </c>
      <c r="H33" s="15">
        <v>160</v>
      </c>
      <c r="I33" s="1">
        <v>0</v>
      </c>
      <c r="J33" s="1">
        <v>0</v>
      </c>
      <c r="K33" s="18">
        <v>0</v>
      </c>
    </row>
    <row r="34" spans="3:11" x14ac:dyDescent="0.25">
      <c r="C34" s="106"/>
      <c r="D34" s="103"/>
      <c r="E34" s="11" t="s">
        <v>30</v>
      </c>
      <c r="F34" s="8"/>
      <c r="G34" s="7">
        <v>170</v>
      </c>
      <c r="H34" s="15">
        <v>170</v>
      </c>
      <c r="I34" s="1">
        <v>0</v>
      </c>
      <c r="J34" s="1">
        <v>0</v>
      </c>
      <c r="K34" s="18">
        <v>0</v>
      </c>
    </row>
    <row r="35" spans="3:11" x14ac:dyDescent="0.25">
      <c r="C35" s="106"/>
      <c r="D35" s="103"/>
      <c r="E35" s="11" t="s">
        <v>31</v>
      </c>
      <c r="F35" s="8"/>
      <c r="G35" s="7">
        <v>624</v>
      </c>
      <c r="H35" s="15">
        <v>624</v>
      </c>
      <c r="I35" s="1">
        <v>0</v>
      </c>
      <c r="J35" s="1">
        <v>0</v>
      </c>
      <c r="K35" s="18">
        <v>0</v>
      </c>
    </row>
    <row r="36" spans="3:11" x14ac:dyDescent="0.25">
      <c r="C36" s="106"/>
      <c r="D36" s="103"/>
      <c r="E36" s="11" t="s">
        <v>32</v>
      </c>
      <c r="F36" s="8"/>
      <c r="G36" s="7">
        <v>330</v>
      </c>
      <c r="H36" s="15">
        <v>330</v>
      </c>
      <c r="I36" s="1">
        <v>0</v>
      </c>
      <c r="J36" s="1">
        <v>0</v>
      </c>
      <c r="K36" s="18">
        <v>0</v>
      </c>
    </row>
    <row r="37" spans="3:11" ht="25.2" x14ac:dyDescent="0.25">
      <c r="C37" s="102" t="s">
        <v>33</v>
      </c>
      <c r="D37" s="102" t="s">
        <v>25</v>
      </c>
      <c r="E37" s="10" t="s">
        <v>34</v>
      </c>
      <c r="F37" s="9"/>
      <c r="G37" s="13">
        <v>75</v>
      </c>
      <c r="H37" s="22">
        <v>75</v>
      </c>
      <c r="I37" s="3">
        <v>0</v>
      </c>
      <c r="J37" s="3">
        <v>0</v>
      </c>
      <c r="K37" s="24">
        <v>0</v>
      </c>
    </row>
    <row r="38" spans="3:11" ht="25.2" x14ac:dyDescent="0.25">
      <c r="C38" s="106"/>
      <c r="D38" s="103"/>
      <c r="E38" s="11" t="s">
        <v>35</v>
      </c>
      <c r="F38" s="8"/>
      <c r="G38" s="7">
        <v>1042</v>
      </c>
      <c r="H38" s="15">
        <v>1042</v>
      </c>
      <c r="I38" s="1">
        <v>0</v>
      </c>
      <c r="J38" s="1">
        <v>0</v>
      </c>
      <c r="K38" s="18">
        <v>0</v>
      </c>
    </row>
    <row r="39" spans="3:11" ht="25.2" x14ac:dyDescent="0.25">
      <c r="C39" s="106"/>
      <c r="D39" s="103"/>
      <c r="E39" s="11" t="s">
        <v>36</v>
      </c>
      <c r="F39" s="8"/>
      <c r="G39" s="7">
        <v>122</v>
      </c>
      <c r="H39" s="15">
        <v>122</v>
      </c>
      <c r="I39" s="1">
        <v>0</v>
      </c>
      <c r="J39" s="1">
        <v>0</v>
      </c>
      <c r="K39" s="18">
        <v>0</v>
      </c>
    </row>
    <row r="40" spans="3:11" ht="25.2" x14ac:dyDescent="0.25">
      <c r="C40" s="106"/>
      <c r="D40" s="103"/>
      <c r="E40" s="11" t="s">
        <v>37</v>
      </c>
      <c r="F40" s="8"/>
      <c r="G40" s="7">
        <v>251</v>
      </c>
      <c r="H40" s="15">
        <v>251</v>
      </c>
      <c r="I40" s="1">
        <v>0</v>
      </c>
      <c r="J40" s="1">
        <v>0</v>
      </c>
      <c r="K40" s="18">
        <v>0</v>
      </c>
    </row>
    <row r="41" spans="3:11" x14ac:dyDescent="0.25">
      <c r="C41" s="106"/>
      <c r="D41" s="103"/>
      <c r="E41" s="11" t="s">
        <v>38</v>
      </c>
      <c r="F41" s="8"/>
      <c r="G41" s="14">
        <v>34</v>
      </c>
      <c r="H41" s="27">
        <v>34</v>
      </c>
      <c r="I41" s="5">
        <v>0</v>
      </c>
      <c r="J41" s="5">
        <v>0</v>
      </c>
      <c r="K41" s="28">
        <v>0</v>
      </c>
    </row>
    <row r="42" spans="3:11" ht="25.2" x14ac:dyDescent="0.25">
      <c r="C42" s="106"/>
      <c r="D42" s="102" t="s">
        <v>22</v>
      </c>
      <c r="E42" s="10" t="s">
        <v>34</v>
      </c>
      <c r="F42" s="9"/>
      <c r="G42" s="13">
        <v>53</v>
      </c>
      <c r="H42" s="22">
        <v>53</v>
      </c>
      <c r="I42" s="3">
        <v>0</v>
      </c>
      <c r="J42" s="3">
        <v>0</v>
      </c>
      <c r="K42" s="24">
        <v>0</v>
      </c>
    </row>
    <row r="43" spans="3:11" ht="25.2" x14ac:dyDescent="0.25">
      <c r="C43" s="106"/>
      <c r="D43" s="103"/>
      <c r="E43" s="11" t="s">
        <v>35</v>
      </c>
      <c r="F43" s="8"/>
      <c r="G43" s="7">
        <v>595</v>
      </c>
      <c r="H43" s="15">
        <v>595</v>
      </c>
      <c r="I43" s="1">
        <v>0</v>
      </c>
      <c r="J43" s="1">
        <v>0</v>
      </c>
      <c r="K43" s="18">
        <v>0</v>
      </c>
    </row>
    <row r="44" spans="3:11" ht="25.2" x14ac:dyDescent="0.25">
      <c r="C44" s="106"/>
      <c r="D44" s="103"/>
      <c r="E44" s="11" t="s">
        <v>36</v>
      </c>
      <c r="F44" s="8"/>
      <c r="G44" s="7">
        <v>56</v>
      </c>
      <c r="H44" s="15">
        <v>56</v>
      </c>
      <c r="I44" s="1">
        <v>0</v>
      </c>
      <c r="J44" s="1">
        <v>0</v>
      </c>
      <c r="K44" s="18">
        <v>0</v>
      </c>
    </row>
    <row r="45" spans="3:11" ht="25.2" x14ac:dyDescent="0.25">
      <c r="C45" s="106"/>
      <c r="D45" s="103"/>
      <c r="E45" s="11" t="s">
        <v>37</v>
      </c>
      <c r="F45" s="8"/>
      <c r="G45" s="7">
        <v>54</v>
      </c>
      <c r="H45" s="15">
        <v>54</v>
      </c>
      <c r="I45" s="1">
        <v>0</v>
      </c>
      <c r="J45" s="1">
        <v>0</v>
      </c>
      <c r="K45" s="18">
        <v>0</v>
      </c>
    </row>
    <row r="46" spans="3:11" x14ac:dyDescent="0.25">
      <c r="C46" s="106"/>
      <c r="D46" s="103"/>
      <c r="E46" s="11" t="s">
        <v>38</v>
      </c>
      <c r="F46" s="8"/>
      <c r="G46" s="14">
        <v>22</v>
      </c>
      <c r="H46" s="27">
        <v>22</v>
      </c>
      <c r="I46" s="5">
        <v>0</v>
      </c>
      <c r="J46" s="5">
        <v>0</v>
      </c>
      <c r="K46" s="28">
        <v>0</v>
      </c>
    </row>
    <row r="47" spans="3:11" ht="25.2" x14ac:dyDescent="0.25">
      <c r="C47" s="106"/>
      <c r="D47" s="102" t="s">
        <v>23</v>
      </c>
      <c r="E47" s="10" t="s">
        <v>34</v>
      </c>
      <c r="F47" s="9"/>
      <c r="G47" s="41">
        <v>22</v>
      </c>
      <c r="H47" s="58">
        <v>22</v>
      </c>
      <c r="I47" s="26">
        <v>0</v>
      </c>
      <c r="J47" s="26">
        <v>0</v>
      </c>
      <c r="K47" s="60">
        <v>0</v>
      </c>
    </row>
    <row r="48" spans="3:11" ht="25.2" x14ac:dyDescent="0.25">
      <c r="C48" s="106"/>
      <c r="D48" s="103"/>
      <c r="E48" s="11" t="s">
        <v>35</v>
      </c>
      <c r="F48" s="8"/>
      <c r="G48" s="7">
        <v>447</v>
      </c>
      <c r="H48" s="15">
        <v>447</v>
      </c>
      <c r="I48" s="1">
        <v>0</v>
      </c>
      <c r="J48" s="1">
        <v>0</v>
      </c>
      <c r="K48" s="18">
        <v>0</v>
      </c>
    </row>
    <row r="49" spans="3:11" ht="25.2" x14ac:dyDescent="0.25">
      <c r="C49" s="106"/>
      <c r="D49" s="103"/>
      <c r="E49" s="11" t="s">
        <v>36</v>
      </c>
      <c r="F49" s="8"/>
      <c r="G49" s="7">
        <v>66</v>
      </c>
      <c r="H49" s="15">
        <v>66</v>
      </c>
      <c r="I49" s="1">
        <v>0</v>
      </c>
      <c r="J49" s="1">
        <v>0</v>
      </c>
      <c r="K49" s="18">
        <v>0</v>
      </c>
    </row>
    <row r="50" spans="3:11" ht="25.2" x14ac:dyDescent="0.25">
      <c r="C50" s="106"/>
      <c r="D50" s="103"/>
      <c r="E50" s="11" t="s">
        <v>37</v>
      </c>
      <c r="F50" s="8"/>
      <c r="G50" s="7">
        <v>197</v>
      </c>
      <c r="H50" s="15">
        <v>197</v>
      </c>
      <c r="I50" s="1">
        <v>0</v>
      </c>
      <c r="J50" s="1">
        <v>0</v>
      </c>
      <c r="K50" s="18">
        <v>0</v>
      </c>
    </row>
    <row r="51" spans="3:11" x14ac:dyDescent="0.25">
      <c r="C51" s="106"/>
      <c r="D51" s="103"/>
      <c r="E51" s="11" t="s">
        <v>38</v>
      </c>
      <c r="F51" s="8"/>
      <c r="G51" s="14">
        <v>12</v>
      </c>
      <c r="H51" s="27">
        <v>12</v>
      </c>
      <c r="I51" s="5">
        <v>0</v>
      </c>
      <c r="J51" s="5">
        <v>0</v>
      </c>
      <c r="K51" s="28">
        <v>0</v>
      </c>
    </row>
    <row r="52" spans="3:11" ht="25.2" x14ac:dyDescent="0.25">
      <c r="C52" s="102" t="s">
        <v>39</v>
      </c>
      <c r="D52" s="102" t="s">
        <v>25</v>
      </c>
      <c r="E52" s="10" t="s">
        <v>40</v>
      </c>
      <c r="F52" s="9"/>
      <c r="G52" s="13">
        <v>263</v>
      </c>
      <c r="H52" s="22">
        <v>263</v>
      </c>
      <c r="I52" s="3">
        <v>0</v>
      </c>
      <c r="J52" s="3">
        <v>0</v>
      </c>
      <c r="K52" s="24">
        <v>0</v>
      </c>
    </row>
    <row r="53" spans="3:11" ht="25.2" x14ac:dyDescent="0.25">
      <c r="C53" s="106"/>
      <c r="D53" s="103"/>
      <c r="E53" s="11" t="s">
        <v>41</v>
      </c>
      <c r="F53" s="8"/>
      <c r="G53" s="7">
        <v>906</v>
      </c>
      <c r="H53" s="15">
        <v>906</v>
      </c>
      <c r="I53" s="1">
        <v>0</v>
      </c>
      <c r="J53" s="1">
        <v>0</v>
      </c>
      <c r="K53" s="18">
        <v>0</v>
      </c>
    </row>
    <row r="54" spans="3:11" x14ac:dyDescent="0.25">
      <c r="C54" s="106"/>
      <c r="D54" s="103"/>
      <c r="E54" s="11" t="s">
        <v>42</v>
      </c>
      <c r="F54" s="8"/>
      <c r="G54" s="7">
        <v>61</v>
      </c>
      <c r="H54" s="15">
        <v>61</v>
      </c>
      <c r="I54" s="1">
        <v>0</v>
      </c>
      <c r="J54" s="1">
        <v>0</v>
      </c>
      <c r="K54" s="18">
        <v>0</v>
      </c>
    </row>
    <row r="55" spans="3:11" x14ac:dyDescent="0.25">
      <c r="C55" s="106"/>
      <c r="D55" s="103"/>
      <c r="E55" s="11" t="s">
        <v>43</v>
      </c>
      <c r="F55" s="8"/>
      <c r="G55" s="7">
        <v>450</v>
      </c>
      <c r="H55" s="15">
        <v>450</v>
      </c>
      <c r="I55" s="1">
        <v>0</v>
      </c>
      <c r="J55" s="1">
        <v>0</v>
      </c>
      <c r="K55" s="18">
        <v>0</v>
      </c>
    </row>
    <row r="56" spans="3:11" x14ac:dyDescent="0.25">
      <c r="C56" s="106"/>
      <c r="D56" s="103"/>
      <c r="E56" s="11" t="s">
        <v>44</v>
      </c>
      <c r="F56" s="8"/>
      <c r="G56" s="7">
        <v>93</v>
      </c>
      <c r="H56" s="15">
        <v>93</v>
      </c>
      <c r="I56" s="1">
        <v>0</v>
      </c>
      <c r="J56" s="1">
        <v>0</v>
      </c>
      <c r="K56" s="18">
        <v>0</v>
      </c>
    </row>
    <row r="57" spans="3:11" ht="25.2" x14ac:dyDescent="0.25">
      <c r="C57" s="106"/>
      <c r="D57" s="103"/>
      <c r="E57" s="11" t="s">
        <v>45</v>
      </c>
      <c r="F57" s="8"/>
      <c r="G57" s="14">
        <v>41</v>
      </c>
      <c r="H57" s="27">
        <v>41</v>
      </c>
      <c r="I57" s="5">
        <v>0</v>
      </c>
      <c r="J57" s="5">
        <v>0</v>
      </c>
      <c r="K57" s="28">
        <v>0</v>
      </c>
    </row>
    <row r="58" spans="3:11" x14ac:dyDescent="0.25">
      <c r="C58" s="106"/>
      <c r="D58" s="103"/>
      <c r="E58" s="11" t="s">
        <v>38</v>
      </c>
      <c r="F58" s="8"/>
      <c r="G58" s="7">
        <v>141</v>
      </c>
      <c r="H58" s="15">
        <v>141</v>
      </c>
      <c r="I58" s="1">
        <v>0</v>
      </c>
      <c r="J58" s="1">
        <v>0</v>
      </c>
      <c r="K58" s="18">
        <v>0</v>
      </c>
    </row>
    <row r="59" spans="3:11" ht="25.2" x14ac:dyDescent="0.25">
      <c r="C59" s="106"/>
      <c r="D59" s="102" t="s">
        <v>22</v>
      </c>
      <c r="E59" s="10" t="s">
        <v>40</v>
      </c>
      <c r="F59" s="9"/>
      <c r="G59" s="13">
        <v>123</v>
      </c>
      <c r="H59" s="22">
        <v>123</v>
      </c>
      <c r="I59" s="3">
        <v>0</v>
      </c>
      <c r="J59" s="3">
        <v>0</v>
      </c>
      <c r="K59" s="24">
        <v>0</v>
      </c>
    </row>
    <row r="60" spans="3:11" ht="25.2" x14ac:dyDescent="0.25">
      <c r="C60" s="106"/>
      <c r="D60" s="103"/>
      <c r="E60" s="11" t="s">
        <v>41</v>
      </c>
      <c r="F60" s="8"/>
      <c r="G60" s="7">
        <v>511</v>
      </c>
      <c r="H60" s="15">
        <v>511</v>
      </c>
      <c r="I60" s="1">
        <v>0</v>
      </c>
      <c r="J60" s="1">
        <v>0</v>
      </c>
      <c r="K60" s="18">
        <v>0</v>
      </c>
    </row>
    <row r="61" spans="3:11" x14ac:dyDescent="0.25">
      <c r="C61" s="106"/>
      <c r="D61" s="103"/>
      <c r="E61" s="11" t="s">
        <v>42</v>
      </c>
      <c r="F61" s="8"/>
      <c r="G61" s="14">
        <v>36</v>
      </c>
      <c r="H61" s="27">
        <v>36</v>
      </c>
      <c r="I61" s="5">
        <v>0</v>
      </c>
      <c r="J61" s="5">
        <v>0</v>
      </c>
      <c r="K61" s="28">
        <v>0</v>
      </c>
    </row>
    <row r="62" spans="3:11" x14ac:dyDescent="0.25">
      <c r="C62" s="106"/>
      <c r="D62" s="103"/>
      <c r="E62" s="11" t="s">
        <v>43</v>
      </c>
      <c r="F62" s="8"/>
      <c r="G62" s="7">
        <v>224</v>
      </c>
      <c r="H62" s="15">
        <v>224</v>
      </c>
      <c r="I62" s="1">
        <v>0</v>
      </c>
      <c r="J62" s="1">
        <v>0</v>
      </c>
      <c r="K62" s="18">
        <v>0</v>
      </c>
    </row>
    <row r="63" spans="3:11" x14ac:dyDescent="0.25">
      <c r="C63" s="106"/>
      <c r="D63" s="103"/>
      <c r="E63" s="11" t="s">
        <v>44</v>
      </c>
      <c r="F63" s="8"/>
      <c r="G63" s="14">
        <v>46</v>
      </c>
      <c r="H63" s="27">
        <v>46</v>
      </c>
      <c r="I63" s="5">
        <v>0</v>
      </c>
      <c r="J63" s="5">
        <v>0</v>
      </c>
      <c r="K63" s="28">
        <v>0</v>
      </c>
    </row>
    <row r="64" spans="3:11" ht="25.2" x14ac:dyDescent="0.25">
      <c r="C64" s="106"/>
      <c r="D64" s="103"/>
      <c r="E64" s="11" t="s">
        <v>45</v>
      </c>
      <c r="F64" s="8"/>
      <c r="G64" s="14">
        <v>18</v>
      </c>
      <c r="H64" s="27">
        <v>18</v>
      </c>
      <c r="I64" s="5">
        <v>0</v>
      </c>
      <c r="J64" s="5">
        <v>0</v>
      </c>
      <c r="K64" s="28">
        <v>0</v>
      </c>
    </row>
    <row r="65" spans="3:11" x14ac:dyDescent="0.25">
      <c r="C65" s="106"/>
      <c r="D65" s="103"/>
      <c r="E65" s="11" t="s">
        <v>38</v>
      </c>
      <c r="F65" s="8"/>
      <c r="G65" s="7">
        <v>80</v>
      </c>
      <c r="H65" s="15">
        <v>80</v>
      </c>
      <c r="I65" s="1">
        <v>0</v>
      </c>
      <c r="J65" s="1">
        <v>0</v>
      </c>
      <c r="K65" s="18">
        <v>0</v>
      </c>
    </row>
    <row r="66" spans="3:11" ht="25.2" x14ac:dyDescent="0.25">
      <c r="C66" s="106"/>
      <c r="D66" s="102" t="s">
        <v>23</v>
      </c>
      <c r="E66" s="10" t="s">
        <v>40</v>
      </c>
      <c r="F66" s="9"/>
      <c r="G66" s="13">
        <v>140</v>
      </c>
      <c r="H66" s="22">
        <v>140</v>
      </c>
      <c r="I66" s="3">
        <v>0</v>
      </c>
      <c r="J66" s="3">
        <v>0</v>
      </c>
      <c r="K66" s="24">
        <v>0</v>
      </c>
    </row>
    <row r="67" spans="3:11" ht="25.2" x14ac:dyDescent="0.25">
      <c r="C67" s="106"/>
      <c r="D67" s="103"/>
      <c r="E67" s="11" t="s">
        <v>41</v>
      </c>
      <c r="F67" s="8"/>
      <c r="G67" s="7">
        <v>395</v>
      </c>
      <c r="H67" s="15">
        <v>395</v>
      </c>
      <c r="I67" s="1">
        <v>0</v>
      </c>
      <c r="J67" s="1">
        <v>0</v>
      </c>
      <c r="K67" s="18">
        <v>0</v>
      </c>
    </row>
    <row r="68" spans="3:11" x14ac:dyDescent="0.25">
      <c r="C68" s="106"/>
      <c r="D68" s="103"/>
      <c r="E68" s="11" t="s">
        <v>42</v>
      </c>
      <c r="F68" s="8"/>
      <c r="G68" s="14">
        <v>25</v>
      </c>
      <c r="H68" s="27">
        <v>25</v>
      </c>
      <c r="I68" s="5">
        <v>0</v>
      </c>
      <c r="J68" s="5">
        <v>0</v>
      </c>
      <c r="K68" s="28">
        <v>0</v>
      </c>
    </row>
    <row r="69" spans="3:11" x14ac:dyDescent="0.25">
      <c r="C69" s="106"/>
      <c r="D69" s="103"/>
      <c r="E69" s="11" t="s">
        <v>43</v>
      </c>
      <c r="F69" s="8"/>
      <c r="G69" s="7">
        <v>226</v>
      </c>
      <c r="H69" s="15">
        <v>226</v>
      </c>
      <c r="I69" s="1">
        <v>0</v>
      </c>
      <c r="J69" s="1">
        <v>0</v>
      </c>
      <c r="K69" s="18">
        <v>0</v>
      </c>
    </row>
    <row r="70" spans="3:11" x14ac:dyDescent="0.25">
      <c r="C70" s="106"/>
      <c r="D70" s="103"/>
      <c r="E70" s="11" t="s">
        <v>44</v>
      </c>
      <c r="F70" s="8"/>
      <c r="G70" s="14">
        <v>47</v>
      </c>
      <c r="H70" s="27">
        <v>47</v>
      </c>
      <c r="I70" s="5">
        <v>0</v>
      </c>
      <c r="J70" s="5">
        <v>0</v>
      </c>
      <c r="K70" s="28">
        <v>0</v>
      </c>
    </row>
    <row r="71" spans="3:11" ht="25.2" x14ac:dyDescent="0.25">
      <c r="C71" s="106"/>
      <c r="D71" s="103"/>
      <c r="E71" s="11" t="s">
        <v>45</v>
      </c>
      <c r="F71" s="8"/>
      <c r="G71" s="14">
        <v>23</v>
      </c>
      <c r="H71" s="27">
        <v>23</v>
      </c>
      <c r="I71" s="5">
        <v>0</v>
      </c>
      <c r="J71" s="5">
        <v>0</v>
      </c>
      <c r="K71" s="28">
        <v>0</v>
      </c>
    </row>
    <row r="72" spans="3:11" x14ac:dyDescent="0.25">
      <c r="C72" s="106"/>
      <c r="D72" s="103"/>
      <c r="E72" s="11" t="s">
        <v>38</v>
      </c>
      <c r="F72" s="8"/>
      <c r="G72" s="7">
        <v>61</v>
      </c>
      <c r="H72" s="15">
        <v>61</v>
      </c>
      <c r="I72" s="1">
        <v>0</v>
      </c>
      <c r="J72" s="1">
        <v>0</v>
      </c>
      <c r="K72" s="18">
        <v>0</v>
      </c>
    </row>
    <row r="73" spans="3:11" x14ac:dyDescent="0.25">
      <c r="C73" s="102" t="s">
        <v>46</v>
      </c>
      <c r="D73" s="100" t="s">
        <v>21</v>
      </c>
      <c r="E73" s="10" t="s">
        <v>47</v>
      </c>
      <c r="F73" s="9"/>
      <c r="G73" s="13">
        <v>1103</v>
      </c>
      <c r="H73" s="22">
        <v>1103</v>
      </c>
      <c r="I73" s="3">
        <v>0</v>
      </c>
      <c r="J73" s="3">
        <v>0</v>
      </c>
      <c r="K73" s="24">
        <v>0</v>
      </c>
    </row>
    <row r="74" spans="3:11" ht="25.2" x14ac:dyDescent="0.25">
      <c r="C74" s="106"/>
      <c r="D74" s="101"/>
      <c r="E74" s="11" t="s">
        <v>48</v>
      </c>
      <c r="F74" s="8"/>
      <c r="G74" s="7">
        <v>173</v>
      </c>
      <c r="H74" s="15">
        <v>173</v>
      </c>
      <c r="I74" s="1">
        <v>0</v>
      </c>
      <c r="J74" s="1">
        <v>0</v>
      </c>
      <c r="K74" s="18">
        <v>0</v>
      </c>
    </row>
    <row r="75" spans="3:11" x14ac:dyDescent="0.25">
      <c r="C75" s="106"/>
      <c r="D75" s="101"/>
      <c r="E75" s="11" t="s">
        <v>49</v>
      </c>
      <c r="F75" s="8"/>
      <c r="G75" s="14">
        <v>29</v>
      </c>
      <c r="H75" s="27">
        <v>29</v>
      </c>
      <c r="I75" s="5">
        <v>0</v>
      </c>
      <c r="J75" s="5">
        <v>0</v>
      </c>
      <c r="K75" s="28">
        <v>0</v>
      </c>
    </row>
    <row r="76" spans="3:11" ht="25.2" x14ac:dyDescent="0.25">
      <c r="C76" s="106"/>
      <c r="D76" s="101"/>
      <c r="E76" s="11" t="s">
        <v>50</v>
      </c>
      <c r="F76" s="8"/>
      <c r="G76" s="7">
        <v>102</v>
      </c>
      <c r="H76" s="15">
        <v>102</v>
      </c>
      <c r="I76" s="1">
        <v>0</v>
      </c>
      <c r="J76" s="1">
        <v>0</v>
      </c>
      <c r="K76" s="18">
        <v>0</v>
      </c>
    </row>
    <row r="77" spans="3:11" ht="25.2" x14ac:dyDescent="0.25">
      <c r="C77" s="106"/>
      <c r="D77" s="101"/>
      <c r="E77" s="11" t="s">
        <v>51</v>
      </c>
      <c r="F77" s="8"/>
      <c r="G77" s="14">
        <v>46</v>
      </c>
      <c r="H77" s="27">
        <v>46</v>
      </c>
      <c r="I77" s="5">
        <v>0</v>
      </c>
      <c r="J77" s="5">
        <v>0</v>
      </c>
      <c r="K77" s="28">
        <v>0</v>
      </c>
    </row>
    <row r="78" spans="3:11" x14ac:dyDescent="0.25">
      <c r="C78" s="106"/>
      <c r="D78" s="101"/>
      <c r="E78" s="11" t="s">
        <v>52</v>
      </c>
      <c r="F78" s="8"/>
      <c r="G78" s="14">
        <v>20</v>
      </c>
      <c r="H78" s="27">
        <v>20</v>
      </c>
      <c r="I78" s="5">
        <v>0</v>
      </c>
      <c r="J78" s="5">
        <v>0</v>
      </c>
      <c r="K78" s="28">
        <v>0</v>
      </c>
    </row>
    <row r="79" spans="3:11" x14ac:dyDescent="0.25">
      <c r="C79" s="106"/>
      <c r="D79" s="101"/>
      <c r="E79" s="11" t="s">
        <v>53</v>
      </c>
      <c r="F79" s="8"/>
      <c r="G79" s="14">
        <v>19</v>
      </c>
      <c r="H79" s="27">
        <v>19</v>
      </c>
      <c r="I79" s="5">
        <v>0</v>
      </c>
      <c r="J79" s="5">
        <v>0</v>
      </c>
      <c r="K79" s="28">
        <v>0</v>
      </c>
    </row>
    <row r="80" spans="3:11" x14ac:dyDescent="0.25">
      <c r="C80" s="106"/>
      <c r="D80" s="101"/>
      <c r="E80" s="11" t="s">
        <v>38</v>
      </c>
      <c r="F80" s="8"/>
      <c r="G80" s="14">
        <v>32</v>
      </c>
      <c r="H80" s="27">
        <v>32</v>
      </c>
      <c r="I80" s="5">
        <v>0</v>
      </c>
      <c r="J80" s="5">
        <v>0</v>
      </c>
      <c r="K80" s="28">
        <v>0</v>
      </c>
    </row>
    <row r="81" spans="2:11" x14ac:dyDescent="0.25">
      <c r="C81" s="106"/>
      <c r="D81" s="101"/>
      <c r="E81" s="11" t="s">
        <v>54</v>
      </c>
      <c r="F81" s="8"/>
      <c r="G81" s="7">
        <v>1276</v>
      </c>
      <c r="H81" s="15">
        <v>1276</v>
      </c>
      <c r="I81" s="1">
        <v>0</v>
      </c>
      <c r="J81" s="1">
        <v>0</v>
      </c>
      <c r="K81" s="18">
        <v>0</v>
      </c>
    </row>
    <row r="82" spans="2:11" x14ac:dyDescent="0.25">
      <c r="C82" s="106"/>
      <c r="D82" s="101"/>
      <c r="E82" s="11" t="s">
        <v>55</v>
      </c>
      <c r="F82" s="8"/>
      <c r="G82" s="7">
        <v>177</v>
      </c>
      <c r="H82" s="15">
        <v>177</v>
      </c>
      <c r="I82" s="1">
        <v>0</v>
      </c>
      <c r="J82" s="1">
        <v>0</v>
      </c>
      <c r="K82" s="18">
        <v>0</v>
      </c>
    </row>
    <row r="83" spans="2:11" ht="25.2" x14ac:dyDescent="0.25">
      <c r="C83" s="102" t="s">
        <v>56</v>
      </c>
      <c r="D83" s="100" t="s">
        <v>21</v>
      </c>
      <c r="E83" s="10" t="s">
        <v>57</v>
      </c>
      <c r="F83" s="9"/>
      <c r="G83" s="13">
        <v>393</v>
      </c>
      <c r="H83" s="22">
        <v>393</v>
      </c>
      <c r="I83" s="3">
        <v>0</v>
      </c>
      <c r="J83" s="3">
        <v>0</v>
      </c>
      <c r="K83" s="24">
        <v>0</v>
      </c>
    </row>
    <row r="84" spans="2:11" ht="25.2" x14ac:dyDescent="0.25">
      <c r="C84" s="106"/>
      <c r="D84" s="101"/>
      <c r="E84" s="11" t="s">
        <v>58</v>
      </c>
      <c r="F84" s="8"/>
      <c r="G84" s="7">
        <v>615</v>
      </c>
      <c r="H84" s="15">
        <v>615</v>
      </c>
      <c r="I84" s="1">
        <v>0</v>
      </c>
      <c r="J84" s="1">
        <v>0</v>
      </c>
      <c r="K84" s="18">
        <v>0</v>
      </c>
    </row>
    <row r="85" spans="2:11" ht="25.2" x14ac:dyDescent="0.25">
      <c r="C85" s="106"/>
      <c r="D85" s="101"/>
      <c r="E85" s="11" t="s">
        <v>59</v>
      </c>
      <c r="F85" s="8"/>
      <c r="G85" s="7">
        <v>364</v>
      </c>
      <c r="H85" s="15">
        <v>364</v>
      </c>
      <c r="I85" s="1">
        <v>0</v>
      </c>
      <c r="J85" s="1">
        <v>0</v>
      </c>
      <c r="K85" s="18">
        <v>0</v>
      </c>
    </row>
    <row r="86" spans="2:11" x14ac:dyDescent="0.25">
      <c r="C86" s="106"/>
      <c r="D86" s="101"/>
      <c r="E86" s="11" t="s">
        <v>60</v>
      </c>
      <c r="F86" s="8"/>
      <c r="G86" s="7">
        <v>152</v>
      </c>
      <c r="H86" s="15">
        <v>152</v>
      </c>
      <c r="I86" s="1">
        <v>0</v>
      </c>
      <c r="J86" s="1">
        <v>0</v>
      </c>
      <c r="K86" s="18">
        <v>0</v>
      </c>
    </row>
    <row r="87" spans="2:11" x14ac:dyDescent="0.25">
      <c r="C87" s="102" t="s">
        <v>61</v>
      </c>
      <c r="D87" s="100" t="s">
        <v>21</v>
      </c>
      <c r="E87" s="10" t="s">
        <v>62</v>
      </c>
      <c r="F87" s="9"/>
      <c r="G87" s="13">
        <v>197</v>
      </c>
      <c r="H87" s="22">
        <v>197</v>
      </c>
      <c r="I87" s="3">
        <v>0</v>
      </c>
      <c r="J87" s="3">
        <v>0</v>
      </c>
      <c r="K87" s="24">
        <v>0</v>
      </c>
    </row>
    <row r="88" spans="2:11" x14ac:dyDescent="0.25">
      <c r="C88" s="103"/>
      <c r="D88" s="101"/>
      <c r="E88" s="11" t="s">
        <v>63</v>
      </c>
      <c r="F88" s="8"/>
      <c r="G88" s="7">
        <v>460</v>
      </c>
      <c r="H88" s="15">
        <v>460</v>
      </c>
      <c r="I88" s="1">
        <v>0</v>
      </c>
      <c r="J88" s="1">
        <v>0</v>
      </c>
      <c r="K88" s="18">
        <v>0</v>
      </c>
    </row>
    <row r="89" spans="2:11" ht="25.2" x14ac:dyDescent="0.25">
      <c r="C89" s="103"/>
      <c r="D89" s="101"/>
      <c r="E89" s="11" t="s">
        <v>64</v>
      </c>
      <c r="F89" s="8"/>
      <c r="G89" s="7">
        <v>286</v>
      </c>
      <c r="H89" s="15">
        <v>286</v>
      </c>
      <c r="I89" s="1">
        <v>0</v>
      </c>
      <c r="J89" s="1">
        <v>0</v>
      </c>
      <c r="K89" s="18">
        <v>0</v>
      </c>
    </row>
    <row r="90" spans="2:11" x14ac:dyDescent="0.25">
      <c r="C90" s="103"/>
      <c r="D90" s="101"/>
      <c r="E90" s="11" t="s">
        <v>65</v>
      </c>
      <c r="F90" s="8"/>
      <c r="G90" s="7">
        <v>249</v>
      </c>
      <c r="H90" s="15">
        <v>249</v>
      </c>
      <c r="I90" s="1">
        <v>0</v>
      </c>
      <c r="J90" s="1">
        <v>0</v>
      </c>
      <c r="K90" s="18">
        <v>0</v>
      </c>
    </row>
    <row r="91" spans="2:11" x14ac:dyDescent="0.25">
      <c r="C91" s="103"/>
      <c r="D91" s="101"/>
      <c r="E91" s="11" t="s">
        <v>66</v>
      </c>
      <c r="F91" s="8"/>
      <c r="G91" s="7">
        <v>145</v>
      </c>
      <c r="H91" s="15">
        <v>145</v>
      </c>
      <c r="I91" s="1">
        <v>0</v>
      </c>
      <c r="J91" s="1">
        <v>0</v>
      </c>
      <c r="K91" s="18">
        <v>0</v>
      </c>
    </row>
    <row r="92" spans="2:11" x14ac:dyDescent="0.25">
      <c r="C92" s="107"/>
      <c r="D92" s="104"/>
      <c r="E92" s="44" t="s">
        <v>67</v>
      </c>
      <c r="F92" s="45"/>
      <c r="G92" s="56">
        <v>187</v>
      </c>
      <c r="H92" s="64">
        <v>187</v>
      </c>
      <c r="I92" s="34">
        <v>0</v>
      </c>
      <c r="J92" s="34">
        <v>0</v>
      </c>
      <c r="K92" s="69">
        <v>0</v>
      </c>
    </row>
    <row r="94" spans="2:11" x14ac:dyDescent="0.25">
      <c r="B94" s="42" t="str">
        <f xml:space="preserve"> HYPERLINK("#'目次'!B8", "[2]")</f>
        <v>[2]</v>
      </c>
      <c r="C94" s="37" t="s">
        <v>75</v>
      </c>
    </row>
    <row r="97" spans="3:11" x14ac:dyDescent="0.25">
      <c r="C97" s="37" t="s">
        <v>14</v>
      </c>
    </row>
    <row r="98" spans="3:11" ht="25.2" x14ac:dyDescent="0.25">
      <c r="C98" s="96"/>
      <c r="D98" s="97"/>
      <c r="E98" s="97"/>
      <c r="F98" s="97"/>
      <c r="G98" s="52" t="s">
        <v>15</v>
      </c>
      <c r="H98" s="48" t="s">
        <v>22</v>
      </c>
      <c r="I98" s="20" t="s">
        <v>23</v>
      </c>
      <c r="J98" s="20" t="s">
        <v>53</v>
      </c>
      <c r="K98" s="51" t="s">
        <v>38</v>
      </c>
    </row>
    <row r="99" spans="3:11" x14ac:dyDescent="0.25">
      <c r="C99" s="98"/>
      <c r="D99" s="99"/>
      <c r="E99" s="99"/>
      <c r="F99" s="99"/>
      <c r="G99" s="47"/>
      <c r="H99" s="55"/>
      <c r="I99" s="21"/>
      <c r="J99" s="21"/>
      <c r="K99" s="54"/>
    </row>
    <row r="100" spans="3:11" x14ac:dyDescent="0.25">
      <c r="C100" s="43"/>
      <c r="D100" s="49"/>
      <c r="E100" s="53" t="s">
        <v>15</v>
      </c>
      <c r="F100" s="46"/>
      <c r="G100" s="50">
        <v>1524</v>
      </c>
      <c r="H100" s="30">
        <v>780</v>
      </c>
      <c r="I100" s="30">
        <v>744</v>
      </c>
      <c r="J100" s="30">
        <v>0</v>
      </c>
      <c r="K100" s="68">
        <v>0</v>
      </c>
    </row>
    <row r="101" spans="3:11" x14ac:dyDescent="0.25">
      <c r="C101" s="105" t="s">
        <v>20</v>
      </c>
      <c r="D101" s="100" t="s">
        <v>21</v>
      </c>
      <c r="E101" s="10" t="s">
        <v>22</v>
      </c>
      <c r="F101" s="9"/>
      <c r="G101" s="13">
        <v>780</v>
      </c>
      <c r="H101" s="22">
        <v>780</v>
      </c>
      <c r="I101" s="3">
        <v>0</v>
      </c>
      <c r="J101" s="3">
        <v>0</v>
      </c>
      <c r="K101" s="24">
        <v>0</v>
      </c>
    </row>
    <row r="102" spans="3:11" x14ac:dyDescent="0.25">
      <c r="C102" s="106"/>
      <c r="D102" s="101"/>
      <c r="E102" s="11" t="s">
        <v>23</v>
      </c>
      <c r="F102" s="8"/>
      <c r="G102" s="7">
        <v>744</v>
      </c>
      <c r="H102" s="15">
        <v>0</v>
      </c>
      <c r="I102" s="1">
        <v>744</v>
      </c>
      <c r="J102" s="1">
        <v>0</v>
      </c>
      <c r="K102" s="18">
        <v>0</v>
      </c>
    </row>
    <row r="103" spans="3:11" x14ac:dyDescent="0.25">
      <c r="C103" s="102" t="s">
        <v>24</v>
      </c>
      <c r="D103" s="102" t="s">
        <v>25</v>
      </c>
      <c r="E103" s="10" t="s">
        <v>26</v>
      </c>
      <c r="F103" s="9"/>
      <c r="G103" s="13">
        <v>257</v>
      </c>
      <c r="H103" s="22">
        <v>137</v>
      </c>
      <c r="I103" s="3">
        <v>120</v>
      </c>
      <c r="J103" s="3">
        <v>0</v>
      </c>
      <c r="K103" s="24">
        <v>0</v>
      </c>
    </row>
    <row r="104" spans="3:11" x14ac:dyDescent="0.25">
      <c r="C104" s="106"/>
      <c r="D104" s="103"/>
      <c r="E104" s="11" t="s">
        <v>27</v>
      </c>
      <c r="F104" s="8"/>
      <c r="G104" s="7">
        <v>297</v>
      </c>
      <c r="H104" s="15">
        <v>157</v>
      </c>
      <c r="I104" s="1">
        <v>140</v>
      </c>
      <c r="J104" s="1">
        <v>0</v>
      </c>
      <c r="K104" s="18">
        <v>0</v>
      </c>
    </row>
    <row r="105" spans="3:11" x14ac:dyDescent="0.25">
      <c r="C105" s="106"/>
      <c r="D105" s="103"/>
      <c r="E105" s="11" t="s">
        <v>28</v>
      </c>
      <c r="F105" s="8"/>
      <c r="G105" s="7">
        <v>316</v>
      </c>
      <c r="H105" s="15">
        <v>162</v>
      </c>
      <c r="I105" s="1">
        <v>154</v>
      </c>
      <c r="J105" s="1">
        <v>0</v>
      </c>
      <c r="K105" s="18">
        <v>0</v>
      </c>
    </row>
    <row r="106" spans="3:11" x14ac:dyDescent="0.25">
      <c r="C106" s="106"/>
      <c r="D106" s="103"/>
      <c r="E106" s="11" t="s">
        <v>29</v>
      </c>
      <c r="F106" s="8"/>
      <c r="G106" s="7">
        <v>335</v>
      </c>
      <c r="H106" s="15">
        <v>175</v>
      </c>
      <c r="I106" s="1">
        <v>160</v>
      </c>
      <c r="J106" s="1">
        <v>0</v>
      </c>
      <c r="K106" s="18">
        <v>0</v>
      </c>
    </row>
    <row r="107" spans="3:11" x14ac:dyDescent="0.25">
      <c r="C107" s="106"/>
      <c r="D107" s="103"/>
      <c r="E107" s="11" t="s">
        <v>30</v>
      </c>
      <c r="F107" s="8"/>
      <c r="G107" s="7">
        <v>319</v>
      </c>
      <c r="H107" s="15">
        <v>149</v>
      </c>
      <c r="I107" s="1">
        <v>170</v>
      </c>
      <c r="J107" s="1">
        <v>0</v>
      </c>
      <c r="K107" s="18">
        <v>0</v>
      </c>
    </row>
    <row r="108" spans="3:11" x14ac:dyDescent="0.25">
      <c r="C108" s="106"/>
      <c r="D108" s="103"/>
      <c r="E108" s="11" t="s">
        <v>31</v>
      </c>
      <c r="F108" s="8"/>
      <c r="G108" s="7">
        <v>1267</v>
      </c>
      <c r="H108" s="15">
        <v>643</v>
      </c>
      <c r="I108" s="1">
        <v>624</v>
      </c>
      <c r="J108" s="1">
        <v>0</v>
      </c>
      <c r="K108" s="18">
        <v>0</v>
      </c>
    </row>
    <row r="109" spans="3:11" x14ac:dyDescent="0.25">
      <c r="C109" s="106"/>
      <c r="D109" s="103"/>
      <c r="E109" s="11" t="s">
        <v>32</v>
      </c>
      <c r="F109" s="8"/>
      <c r="G109" s="7">
        <v>654</v>
      </c>
      <c r="H109" s="15">
        <v>324</v>
      </c>
      <c r="I109" s="1">
        <v>330</v>
      </c>
      <c r="J109" s="1">
        <v>0</v>
      </c>
      <c r="K109" s="18">
        <v>0</v>
      </c>
    </row>
    <row r="110" spans="3:11" x14ac:dyDescent="0.25">
      <c r="C110" s="106"/>
      <c r="D110" s="102" t="s">
        <v>22</v>
      </c>
      <c r="E110" s="10" t="s">
        <v>26</v>
      </c>
      <c r="F110" s="9"/>
      <c r="G110" s="13">
        <v>137</v>
      </c>
      <c r="H110" s="22">
        <v>137</v>
      </c>
      <c r="I110" s="3">
        <v>0</v>
      </c>
      <c r="J110" s="3">
        <v>0</v>
      </c>
      <c r="K110" s="24">
        <v>0</v>
      </c>
    </row>
    <row r="111" spans="3:11" x14ac:dyDescent="0.25">
      <c r="C111" s="106"/>
      <c r="D111" s="103"/>
      <c r="E111" s="11" t="s">
        <v>27</v>
      </c>
      <c r="F111" s="8"/>
      <c r="G111" s="7">
        <v>157</v>
      </c>
      <c r="H111" s="15">
        <v>157</v>
      </c>
      <c r="I111" s="1">
        <v>0</v>
      </c>
      <c r="J111" s="1">
        <v>0</v>
      </c>
      <c r="K111" s="18">
        <v>0</v>
      </c>
    </row>
    <row r="112" spans="3:11" x14ac:dyDescent="0.25">
      <c r="C112" s="106"/>
      <c r="D112" s="103"/>
      <c r="E112" s="11" t="s">
        <v>28</v>
      </c>
      <c r="F112" s="8"/>
      <c r="G112" s="7">
        <v>162</v>
      </c>
      <c r="H112" s="15">
        <v>162</v>
      </c>
      <c r="I112" s="1">
        <v>0</v>
      </c>
      <c r="J112" s="1">
        <v>0</v>
      </c>
      <c r="K112" s="18">
        <v>0</v>
      </c>
    </row>
    <row r="113" spans="3:11" x14ac:dyDescent="0.25">
      <c r="C113" s="106"/>
      <c r="D113" s="103"/>
      <c r="E113" s="11" t="s">
        <v>29</v>
      </c>
      <c r="F113" s="8"/>
      <c r="G113" s="7">
        <v>175</v>
      </c>
      <c r="H113" s="15">
        <v>175</v>
      </c>
      <c r="I113" s="1">
        <v>0</v>
      </c>
      <c r="J113" s="1">
        <v>0</v>
      </c>
      <c r="K113" s="18">
        <v>0</v>
      </c>
    </row>
    <row r="114" spans="3:11" x14ac:dyDescent="0.25">
      <c r="C114" s="106"/>
      <c r="D114" s="103"/>
      <c r="E114" s="11" t="s">
        <v>30</v>
      </c>
      <c r="F114" s="8"/>
      <c r="G114" s="7">
        <v>149</v>
      </c>
      <c r="H114" s="15">
        <v>149</v>
      </c>
      <c r="I114" s="1">
        <v>0</v>
      </c>
      <c r="J114" s="1">
        <v>0</v>
      </c>
      <c r="K114" s="18">
        <v>0</v>
      </c>
    </row>
    <row r="115" spans="3:11" x14ac:dyDescent="0.25">
      <c r="C115" s="106"/>
      <c r="D115" s="103"/>
      <c r="E115" s="11" t="s">
        <v>31</v>
      </c>
      <c r="F115" s="8"/>
      <c r="G115" s="7">
        <v>643</v>
      </c>
      <c r="H115" s="15">
        <v>643</v>
      </c>
      <c r="I115" s="1">
        <v>0</v>
      </c>
      <c r="J115" s="1">
        <v>0</v>
      </c>
      <c r="K115" s="18">
        <v>0</v>
      </c>
    </row>
    <row r="116" spans="3:11" x14ac:dyDescent="0.25">
      <c r="C116" s="106"/>
      <c r="D116" s="103"/>
      <c r="E116" s="11" t="s">
        <v>32</v>
      </c>
      <c r="F116" s="8"/>
      <c r="G116" s="7">
        <v>324</v>
      </c>
      <c r="H116" s="15">
        <v>324</v>
      </c>
      <c r="I116" s="1">
        <v>0</v>
      </c>
      <c r="J116" s="1">
        <v>0</v>
      </c>
      <c r="K116" s="18">
        <v>0</v>
      </c>
    </row>
    <row r="117" spans="3:11" x14ac:dyDescent="0.25">
      <c r="C117" s="106"/>
      <c r="D117" s="102" t="s">
        <v>23</v>
      </c>
      <c r="E117" s="10" t="s">
        <v>26</v>
      </c>
      <c r="F117" s="9"/>
      <c r="G117" s="13">
        <v>120</v>
      </c>
      <c r="H117" s="22">
        <v>0</v>
      </c>
      <c r="I117" s="3">
        <v>120</v>
      </c>
      <c r="J117" s="3">
        <v>0</v>
      </c>
      <c r="K117" s="24">
        <v>0</v>
      </c>
    </row>
    <row r="118" spans="3:11" x14ac:dyDescent="0.25">
      <c r="C118" s="106"/>
      <c r="D118" s="103"/>
      <c r="E118" s="11" t="s">
        <v>27</v>
      </c>
      <c r="F118" s="8"/>
      <c r="G118" s="7">
        <v>140</v>
      </c>
      <c r="H118" s="15">
        <v>0</v>
      </c>
      <c r="I118" s="1">
        <v>140</v>
      </c>
      <c r="J118" s="1">
        <v>0</v>
      </c>
      <c r="K118" s="18">
        <v>0</v>
      </c>
    </row>
    <row r="119" spans="3:11" x14ac:dyDescent="0.25">
      <c r="C119" s="106"/>
      <c r="D119" s="103"/>
      <c r="E119" s="11" t="s">
        <v>28</v>
      </c>
      <c r="F119" s="8"/>
      <c r="G119" s="7">
        <v>154</v>
      </c>
      <c r="H119" s="15">
        <v>0</v>
      </c>
      <c r="I119" s="1">
        <v>154</v>
      </c>
      <c r="J119" s="1">
        <v>0</v>
      </c>
      <c r="K119" s="18">
        <v>0</v>
      </c>
    </row>
    <row r="120" spans="3:11" x14ac:dyDescent="0.25">
      <c r="C120" s="106"/>
      <c r="D120" s="103"/>
      <c r="E120" s="11" t="s">
        <v>29</v>
      </c>
      <c r="F120" s="8"/>
      <c r="G120" s="7">
        <v>160</v>
      </c>
      <c r="H120" s="15">
        <v>0</v>
      </c>
      <c r="I120" s="1">
        <v>160</v>
      </c>
      <c r="J120" s="1">
        <v>0</v>
      </c>
      <c r="K120" s="18">
        <v>0</v>
      </c>
    </row>
    <row r="121" spans="3:11" x14ac:dyDescent="0.25">
      <c r="C121" s="106"/>
      <c r="D121" s="103"/>
      <c r="E121" s="11" t="s">
        <v>30</v>
      </c>
      <c r="F121" s="8"/>
      <c r="G121" s="7">
        <v>170</v>
      </c>
      <c r="H121" s="15">
        <v>0</v>
      </c>
      <c r="I121" s="1">
        <v>170</v>
      </c>
      <c r="J121" s="1">
        <v>0</v>
      </c>
      <c r="K121" s="18">
        <v>0</v>
      </c>
    </row>
    <row r="122" spans="3:11" x14ac:dyDescent="0.25">
      <c r="C122" s="106"/>
      <c r="D122" s="103"/>
      <c r="E122" s="11" t="s">
        <v>31</v>
      </c>
      <c r="F122" s="8"/>
      <c r="G122" s="7">
        <v>624</v>
      </c>
      <c r="H122" s="15">
        <v>0</v>
      </c>
      <c r="I122" s="1">
        <v>624</v>
      </c>
      <c r="J122" s="1">
        <v>0</v>
      </c>
      <c r="K122" s="18">
        <v>0</v>
      </c>
    </row>
    <row r="123" spans="3:11" x14ac:dyDescent="0.25">
      <c r="C123" s="106"/>
      <c r="D123" s="103"/>
      <c r="E123" s="11" t="s">
        <v>32</v>
      </c>
      <c r="F123" s="8"/>
      <c r="G123" s="7">
        <v>330</v>
      </c>
      <c r="H123" s="15">
        <v>0</v>
      </c>
      <c r="I123" s="1">
        <v>330</v>
      </c>
      <c r="J123" s="1">
        <v>0</v>
      </c>
      <c r="K123" s="18">
        <v>0</v>
      </c>
    </row>
    <row r="124" spans="3:11" ht="25.2" x14ac:dyDescent="0.25">
      <c r="C124" s="102" t="s">
        <v>33</v>
      </c>
      <c r="D124" s="102" t="s">
        <v>25</v>
      </c>
      <c r="E124" s="10" t="s">
        <v>34</v>
      </c>
      <c r="F124" s="9"/>
      <c r="G124" s="13">
        <v>75</v>
      </c>
      <c r="H124" s="22">
        <v>53</v>
      </c>
      <c r="I124" s="3">
        <v>22</v>
      </c>
      <c r="J124" s="3">
        <v>0</v>
      </c>
      <c r="K124" s="24">
        <v>0</v>
      </c>
    </row>
    <row r="125" spans="3:11" ht="25.2" x14ac:dyDescent="0.25">
      <c r="C125" s="106"/>
      <c r="D125" s="103"/>
      <c r="E125" s="11" t="s">
        <v>35</v>
      </c>
      <c r="F125" s="8"/>
      <c r="G125" s="7">
        <v>1042</v>
      </c>
      <c r="H125" s="15">
        <v>595</v>
      </c>
      <c r="I125" s="1">
        <v>447</v>
      </c>
      <c r="J125" s="1">
        <v>0</v>
      </c>
      <c r="K125" s="18">
        <v>0</v>
      </c>
    </row>
    <row r="126" spans="3:11" ht="25.2" x14ac:dyDescent="0.25">
      <c r="C126" s="106"/>
      <c r="D126" s="103"/>
      <c r="E126" s="11" t="s">
        <v>36</v>
      </c>
      <c r="F126" s="8"/>
      <c r="G126" s="7">
        <v>122</v>
      </c>
      <c r="H126" s="15">
        <v>56</v>
      </c>
      <c r="I126" s="1">
        <v>66</v>
      </c>
      <c r="J126" s="1">
        <v>0</v>
      </c>
      <c r="K126" s="18">
        <v>0</v>
      </c>
    </row>
    <row r="127" spans="3:11" ht="25.2" x14ac:dyDescent="0.25">
      <c r="C127" s="106"/>
      <c r="D127" s="103"/>
      <c r="E127" s="11" t="s">
        <v>37</v>
      </c>
      <c r="F127" s="8"/>
      <c r="G127" s="7">
        <v>251</v>
      </c>
      <c r="H127" s="15">
        <v>54</v>
      </c>
      <c r="I127" s="1">
        <v>197</v>
      </c>
      <c r="J127" s="1">
        <v>0</v>
      </c>
      <c r="K127" s="18">
        <v>0</v>
      </c>
    </row>
    <row r="128" spans="3:11" x14ac:dyDescent="0.25">
      <c r="C128" s="106"/>
      <c r="D128" s="103"/>
      <c r="E128" s="11" t="s">
        <v>38</v>
      </c>
      <c r="F128" s="8"/>
      <c r="G128" s="14">
        <v>34</v>
      </c>
      <c r="H128" s="27">
        <v>22</v>
      </c>
      <c r="I128" s="5">
        <v>12</v>
      </c>
      <c r="J128" s="5">
        <v>0</v>
      </c>
      <c r="K128" s="28">
        <v>0</v>
      </c>
    </row>
    <row r="129" spans="3:11" ht="25.2" x14ac:dyDescent="0.25">
      <c r="C129" s="106"/>
      <c r="D129" s="102" t="s">
        <v>22</v>
      </c>
      <c r="E129" s="10" t="s">
        <v>34</v>
      </c>
      <c r="F129" s="9"/>
      <c r="G129" s="13">
        <v>53</v>
      </c>
      <c r="H129" s="22">
        <v>53</v>
      </c>
      <c r="I129" s="3">
        <v>0</v>
      </c>
      <c r="J129" s="3">
        <v>0</v>
      </c>
      <c r="K129" s="24">
        <v>0</v>
      </c>
    </row>
    <row r="130" spans="3:11" ht="25.2" x14ac:dyDescent="0.25">
      <c r="C130" s="106"/>
      <c r="D130" s="103"/>
      <c r="E130" s="11" t="s">
        <v>35</v>
      </c>
      <c r="F130" s="8"/>
      <c r="G130" s="7">
        <v>595</v>
      </c>
      <c r="H130" s="15">
        <v>595</v>
      </c>
      <c r="I130" s="1">
        <v>0</v>
      </c>
      <c r="J130" s="1">
        <v>0</v>
      </c>
      <c r="K130" s="18">
        <v>0</v>
      </c>
    </row>
    <row r="131" spans="3:11" ht="25.2" x14ac:dyDescent="0.25">
      <c r="C131" s="106"/>
      <c r="D131" s="103"/>
      <c r="E131" s="11" t="s">
        <v>36</v>
      </c>
      <c r="F131" s="8"/>
      <c r="G131" s="7">
        <v>56</v>
      </c>
      <c r="H131" s="15">
        <v>56</v>
      </c>
      <c r="I131" s="1">
        <v>0</v>
      </c>
      <c r="J131" s="1">
        <v>0</v>
      </c>
      <c r="K131" s="18">
        <v>0</v>
      </c>
    </row>
    <row r="132" spans="3:11" ht="25.2" x14ac:dyDescent="0.25">
      <c r="C132" s="106"/>
      <c r="D132" s="103"/>
      <c r="E132" s="11" t="s">
        <v>37</v>
      </c>
      <c r="F132" s="8"/>
      <c r="G132" s="7">
        <v>54</v>
      </c>
      <c r="H132" s="15">
        <v>54</v>
      </c>
      <c r="I132" s="1">
        <v>0</v>
      </c>
      <c r="J132" s="1">
        <v>0</v>
      </c>
      <c r="K132" s="18">
        <v>0</v>
      </c>
    </row>
    <row r="133" spans="3:11" x14ac:dyDescent="0.25">
      <c r="C133" s="106"/>
      <c r="D133" s="103"/>
      <c r="E133" s="11" t="s">
        <v>38</v>
      </c>
      <c r="F133" s="8"/>
      <c r="G133" s="14">
        <v>22</v>
      </c>
      <c r="H133" s="27">
        <v>22</v>
      </c>
      <c r="I133" s="5">
        <v>0</v>
      </c>
      <c r="J133" s="5">
        <v>0</v>
      </c>
      <c r="K133" s="28">
        <v>0</v>
      </c>
    </row>
    <row r="134" spans="3:11" ht="25.2" x14ac:dyDescent="0.25">
      <c r="C134" s="106"/>
      <c r="D134" s="102" t="s">
        <v>23</v>
      </c>
      <c r="E134" s="10" t="s">
        <v>34</v>
      </c>
      <c r="F134" s="9"/>
      <c r="G134" s="41">
        <v>22</v>
      </c>
      <c r="H134" s="58">
        <v>0</v>
      </c>
      <c r="I134" s="26">
        <v>22</v>
      </c>
      <c r="J134" s="26">
        <v>0</v>
      </c>
      <c r="K134" s="60">
        <v>0</v>
      </c>
    </row>
    <row r="135" spans="3:11" ht="25.2" x14ac:dyDescent="0.25">
      <c r="C135" s="106"/>
      <c r="D135" s="103"/>
      <c r="E135" s="11" t="s">
        <v>35</v>
      </c>
      <c r="F135" s="8"/>
      <c r="G135" s="7">
        <v>447</v>
      </c>
      <c r="H135" s="15">
        <v>0</v>
      </c>
      <c r="I135" s="1">
        <v>447</v>
      </c>
      <c r="J135" s="1">
        <v>0</v>
      </c>
      <c r="K135" s="18">
        <v>0</v>
      </c>
    </row>
    <row r="136" spans="3:11" ht="25.2" x14ac:dyDescent="0.25">
      <c r="C136" s="106"/>
      <c r="D136" s="103"/>
      <c r="E136" s="11" t="s">
        <v>36</v>
      </c>
      <c r="F136" s="8"/>
      <c r="G136" s="7">
        <v>66</v>
      </c>
      <c r="H136" s="15">
        <v>0</v>
      </c>
      <c r="I136" s="1">
        <v>66</v>
      </c>
      <c r="J136" s="1">
        <v>0</v>
      </c>
      <c r="K136" s="18">
        <v>0</v>
      </c>
    </row>
    <row r="137" spans="3:11" ht="25.2" x14ac:dyDescent="0.25">
      <c r="C137" s="106"/>
      <c r="D137" s="103"/>
      <c r="E137" s="11" t="s">
        <v>37</v>
      </c>
      <c r="F137" s="8"/>
      <c r="G137" s="7">
        <v>197</v>
      </c>
      <c r="H137" s="15">
        <v>0</v>
      </c>
      <c r="I137" s="1">
        <v>197</v>
      </c>
      <c r="J137" s="1">
        <v>0</v>
      </c>
      <c r="K137" s="18">
        <v>0</v>
      </c>
    </row>
    <row r="138" spans="3:11" x14ac:dyDescent="0.25">
      <c r="C138" s="106"/>
      <c r="D138" s="103"/>
      <c r="E138" s="11" t="s">
        <v>38</v>
      </c>
      <c r="F138" s="8"/>
      <c r="G138" s="14">
        <v>12</v>
      </c>
      <c r="H138" s="27">
        <v>0</v>
      </c>
      <c r="I138" s="5">
        <v>12</v>
      </c>
      <c r="J138" s="5">
        <v>0</v>
      </c>
      <c r="K138" s="28">
        <v>0</v>
      </c>
    </row>
    <row r="139" spans="3:11" ht="25.2" x14ac:dyDescent="0.25">
      <c r="C139" s="102" t="s">
        <v>39</v>
      </c>
      <c r="D139" s="102" t="s">
        <v>25</v>
      </c>
      <c r="E139" s="10" t="s">
        <v>40</v>
      </c>
      <c r="F139" s="9"/>
      <c r="G139" s="13">
        <v>263</v>
      </c>
      <c r="H139" s="22">
        <v>123</v>
      </c>
      <c r="I139" s="3">
        <v>140</v>
      </c>
      <c r="J139" s="3">
        <v>0</v>
      </c>
      <c r="K139" s="24">
        <v>0</v>
      </c>
    </row>
    <row r="140" spans="3:11" ht="25.2" x14ac:dyDescent="0.25">
      <c r="C140" s="106"/>
      <c r="D140" s="103"/>
      <c r="E140" s="11" t="s">
        <v>41</v>
      </c>
      <c r="F140" s="8"/>
      <c r="G140" s="7">
        <v>906</v>
      </c>
      <c r="H140" s="15">
        <v>511</v>
      </c>
      <c r="I140" s="1">
        <v>395</v>
      </c>
      <c r="J140" s="1">
        <v>0</v>
      </c>
      <c r="K140" s="18">
        <v>0</v>
      </c>
    </row>
    <row r="141" spans="3:11" x14ac:dyDescent="0.25">
      <c r="C141" s="106"/>
      <c r="D141" s="103"/>
      <c r="E141" s="11" t="s">
        <v>42</v>
      </c>
      <c r="F141" s="8"/>
      <c r="G141" s="7">
        <v>61</v>
      </c>
      <c r="H141" s="15">
        <v>36</v>
      </c>
      <c r="I141" s="1">
        <v>25</v>
      </c>
      <c r="J141" s="1">
        <v>0</v>
      </c>
      <c r="K141" s="18">
        <v>0</v>
      </c>
    </row>
    <row r="142" spans="3:11" x14ac:dyDescent="0.25">
      <c r="C142" s="106"/>
      <c r="D142" s="103"/>
      <c r="E142" s="11" t="s">
        <v>43</v>
      </c>
      <c r="F142" s="8"/>
      <c r="G142" s="7">
        <v>450</v>
      </c>
      <c r="H142" s="15">
        <v>224</v>
      </c>
      <c r="I142" s="1">
        <v>226</v>
      </c>
      <c r="J142" s="1">
        <v>0</v>
      </c>
      <c r="K142" s="18">
        <v>0</v>
      </c>
    </row>
    <row r="143" spans="3:11" x14ac:dyDescent="0.25">
      <c r="C143" s="106"/>
      <c r="D143" s="103"/>
      <c r="E143" s="11" t="s">
        <v>44</v>
      </c>
      <c r="F143" s="8"/>
      <c r="G143" s="7">
        <v>93</v>
      </c>
      <c r="H143" s="15">
        <v>46</v>
      </c>
      <c r="I143" s="1">
        <v>47</v>
      </c>
      <c r="J143" s="1">
        <v>0</v>
      </c>
      <c r="K143" s="18">
        <v>0</v>
      </c>
    </row>
    <row r="144" spans="3:11" ht="25.2" x14ac:dyDescent="0.25">
      <c r="C144" s="106"/>
      <c r="D144" s="103"/>
      <c r="E144" s="11" t="s">
        <v>45</v>
      </c>
      <c r="F144" s="8"/>
      <c r="G144" s="14">
        <v>41</v>
      </c>
      <c r="H144" s="27">
        <v>18</v>
      </c>
      <c r="I144" s="5">
        <v>23</v>
      </c>
      <c r="J144" s="5">
        <v>0</v>
      </c>
      <c r="K144" s="28">
        <v>0</v>
      </c>
    </row>
    <row r="145" spans="3:11" x14ac:dyDescent="0.25">
      <c r="C145" s="106"/>
      <c r="D145" s="103"/>
      <c r="E145" s="11" t="s">
        <v>38</v>
      </c>
      <c r="F145" s="8"/>
      <c r="G145" s="7">
        <v>141</v>
      </c>
      <c r="H145" s="15">
        <v>80</v>
      </c>
      <c r="I145" s="1">
        <v>61</v>
      </c>
      <c r="J145" s="1">
        <v>0</v>
      </c>
      <c r="K145" s="18">
        <v>0</v>
      </c>
    </row>
    <row r="146" spans="3:11" ht="25.2" x14ac:dyDescent="0.25">
      <c r="C146" s="106"/>
      <c r="D146" s="102" t="s">
        <v>22</v>
      </c>
      <c r="E146" s="10" t="s">
        <v>40</v>
      </c>
      <c r="F146" s="9"/>
      <c r="G146" s="13">
        <v>123</v>
      </c>
      <c r="H146" s="22">
        <v>123</v>
      </c>
      <c r="I146" s="3">
        <v>0</v>
      </c>
      <c r="J146" s="3">
        <v>0</v>
      </c>
      <c r="K146" s="24">
        <v>0</v>
      </c>
    </row>
    <row r="147" spans="3:11" ht="25.2" x14ac:dyDescent="0.25">
      <c r="C147" s="106"/>
      <c r="D147" s="103"/>
      <c r="E147" s="11" t="s">
        <v>41</v>
      </c>
      <c r="F147" s="8"/>
      <c r="G147" s="7">
        <v>511</v>
      </c>
      <c r="H147" s="15">
        <v>511</v>
      </c>
      <c r="I147" s="1">
        <v>0</v>
      </c>
      <c r="J147" s="1">
        <v>0</v>
      </c>
      <c r="K147" s="18">
        <v>0</v>
      </c>
    </row>
    <row r="148" spans="3:11" x14ac:dyDescent="0.25">
      <c r="C148" s="106"/>
      <c r="D148" s="103"/>
      <c r="E148" s="11" t="s">
        <v>42</v>
      </c>
      <c r="F148" s="8"/>
      <c r="G148" s="14">
        <v>36</v>
      </c>
      <c r="H148" s="27">
        <v>36</v>
      </c>
      <c r="I148" s="5">
        <v>0</v>
      </c>
      <c r="J148" s="5">
        <v>0</v>
      </c>
      <c r="K148" s="28">
        <v>0</v>
      </c>
    </row>
    <row r="149" spans="3:11" x14ac:dyDescent="0.25">
      <c r="C149" s="106"/>
      <c r="D149" s="103"/>
      <c r="E149" s="11" t="s">
        <v>43</v>
      </c>
      <c r="F149" s="8"/>
      <c r="G149" s="7">
        <v>224</v>
      </c>
      <c r="H149" s="15">
        <v>224</v>
      </c>
      <c r="I149" s="1">
        <v>0</v>
      </c>
      <c r="J149" s="1">
        <v>0</v>
      </c>
      <c r="K149" s="18">
        <v>0</v>
      </c>
    </row>
    <row r="150" spans="3:11" x14ac:dyDescent="0.25">
      <c r="C150" s="106"/>
      <c r="D150" s="103"/>
      <c r="E150" s="11" t="s">
        <v>44</v>
      </c>
      <c r="F150" s="8"/>
      <c r="G150" s="14">
        <v>46</v>
      </c>
      <c r="H150" s="27">
        <v>46</v>
      </c>
      <c r="I150" s="5">
        <v>0</v>
      </c>
      <c r="J150" s="5">
        <v>0</v>
      </c>
      <c r="K150" s="28">
        <v>0</v>
      </c>
    </row>
    <row r="151" spans="3:11" ht="25.2" x14ac:dyDescent="0.25">
      <c r="C151" s="106"/>
      <c r="D151" s="103"/>
      <c r="E151" s="11" t="s">
        <v>45</v>
      </c>
      <c r="F151" s="8"/>
      <c r="G151" s="14">
        <v>18</v>
      </c>
      <c r="H151" s="27">
        <v>18</v>
      </c>
      <c r="I151" s="5">
        <v>0</v>
      </c>
      <c r="J151" s="5">
        <v>0</v>
      </c>
      <c r="K151" s="28">
        <v>0</v>
      </c>
    </row>
    <row r="152" spans="3:11" x14ac:dyDescent="0.25">
      <c r="C152" s="106"/>
      <c r="D152" s="103"/>
      <c r="E152" s="11" t="s">
        <v>38</v>
      </c>
      <c r="F152" s="8"/>
      <c r="G152" s="7">
        <v>80</v>
      </c>
      <c r="H152" s="15">
        <v>80</v>
      </c>
      <c r="I152" s="1">
        <v>0</v>
      </c>
      <c r="J152" s="1">
        <v>0</v>
      </c>
      <c r="K152" s="18">
        <v>0</v>
      </c>
    </row>
    <row r="153" spans="3:11" ht="25.2" x14ac:dyDescent="0.25">
      <c r="C153" s="106"/>
      <c r="D153" s="102" t="s">
        <v>23</v>
      </c>
      <c r="E153" s="10" t="s">
        <v>40</v>
      </c>
      <c r="F153" s="9"/>
      <c r="G153" s="13">
        <v>140</v>
      </c>
      <c r="H153" s="22">
        <v>0</v>
      </c>
      <c r="I153" s="3">
        <v>140</v>
      </c>
      <c r="J153" s="3">
        <v>0</v>
      </c>
      <c r="K153" s="24">
        <v>0</v>
      </c>
    </row>
    <row r="154" spans="3:11" ht="25.2" x14ac:dyDescent="0.25">
      <c r="C154" s="106"/>
      <c r="D154" s="103"/>
      <c r="E154" s="11" t="s">
        <v>41</v>
      </c>
      <c r="F154" s="8"/>
      <c r="G154" s="7">
        <v>395</v>
      </c>
      <c r="H154" s="15">
        <v>0</v>
      </c>
      <c r="I154" s="1">
        <v>395</v>
      </c>
      <c r="J154" s="1">
        <v>0</v>
      </c>
      <c r="K154" s="18">
        <v>0</v>
      </c>
    </row>
    <row r="155" spans="3:11" x14ac:dyDescent="0.25">
      <c r="C155" s="106"/>
      <c r="D155" s="103"/>
      <c r="E155" s="11" t="s">
        <v>42</v>
      </c>
      <c r="F155" s="8"/>
      <c r="G155" s="14">
        <v>25</v>
      </c>
      <c r="H155" s="27">
        <v>0</v>
      </c>
      <c r="I155" s="5">
        <v>25</v>
      </c>
      <c r="J155" s="5">
        <v>0</v>
      </c>
      <c r="K155" s="28">
        <v>0</v>
      </c>
    </row>
    <row r="156" spans="3:11" x14ac:dyDescent="0.25">
      <c r="C156" s="106"/>
      <c r="D156" s="103"/>
      <c r="E156" s="11" t="s">
        <v>43</v>
      </c>
      <c r="F156" s="8"/>
      <c r="G156" s="7">
        <v>226</v>
      </c>
      <c r="H156" s="15">
        <v>0</v>
      </c>
      <c r="I156" s="1">
        <v>226</v>
      </c>
      <c r="J156" s="1">
        <v>0</v>
      </c>
      <c r="K156" s="18">
        <v>0</v>
      </c>
    </row>
    <row r="157" spans="3:11" x14ac:dyDescent="0.25">
      <c r="C157" s="106"/>
      <c r="D157" s="103"/>
      <c r="E157" s="11" t="s">
        <v>44</v>
      </c>
      <c r="F157" s="8"/>
      <c r="G157" s="14">
        <v>47</v>
      </c>
      <c r="H157" s="27">
        <v>0</v>
      </c>
      <c r="I157" s="5">
        <v>47</v>
      </c>
      <c r="J157" s="5">
        <v>0</v>
      </c>
      <c r="K157" s="28">
        <v>0</v>
      </c>
    </row>
    <row r="158" spans="3:11" ht="25.2" x14ac:dyDescent="0.25">
      <c r="C158" s="106"/>
      <c r="D158" s="103"/>
      <c r="E158" s="11" t="s">
        <v>45</v>
      </c>
      <c r="F158" s="8"/>
      <c r="G158" s="14">
        <v>23</v>
      </c>
      <c r="H158" s="27">
        <v>0</v>
      </c>
      <c r="I158" s="5">
        <v>23</v>
      </c>
      <c r="J158" s="5">
        <v>0</v>
      </c>
      <c r="K158" s="28">
        <v>0</v>
      </c>
    </row>
    <row r="159" spans="3:11" x14ac:dyDescent="0.25">
      <c r="C159" s="106"/>
      <c r="D159" s="103"/>
      <c r="E159" s="11" t="s">
        <v>38</v>
      </c>
      <c r="F159" s="8"/>
      <c r="G159" s="7">
        <v>61</v>
      </c>
      <c r="H159" s="15">
        <v>0</v>
      </c>
      <c r="I159" s="1">
        <v>61</v>
      </c>
      <c r="J159" s="1">
        <v>0</v>
      </c>
      <c r="K159" s="18">
        <v>0</v>
      </c>
    </row>
    <row r="160" spans="3:11" x14ac:dyDescent="0.25">
      <c r="C160" s="102" t="s">
        <v>46</v>
      </c>
      <c r="D160" s="100" t="s">
        <v>21</v>
      </c>
      <c r="E160" s="10" t="s">
        <v>47</v>
      </c>
      <c r="F160" s="9"/>
      <c r="G160" s="13">
        <v>1103</v>
      </c>
      <c r="H160" s="22">
        <v>562</v>
      </c>
      <c r="I160" s="3">
        <v>541</v>
      </c>
      <c r="J160" s="3">
        <v>0</v>
      </c>
      <c r="K160" s="24">
        <v>0</v>
      </c>
    </row>
    <row r="161" spans="3:11" ht="25.2" x14ac:dyDescent="0.25">
      <c r="C161" s="106"/>
      <c r="D161" s="101"/>
      <c r="E161" s="11" t="s">
        <v>48</v>
      </c>
      <c r="F161" s="8"/>
      <c r="G161" s="7">
        <v>173</v>
      </c>
      <c r="H161" s="15">
        <v>87</v>
      </c>
      <c r="I161" s="1">
        <v>86</v>
      </c>
      <c r="J161" s="1">
        <v>0</v>
      </c>
      <c r="K161" s="18">
        <v>0</v>
      </c>
    </row>
    <row r="162" spans="3:11" x14ac:dyDescent="0.25">
      <c r="C162" s="106"/>
      <c r="D162" s="101"/>
      <c r="E162" s="11" t="s">
        <v>49</v>
      </c>
      <c r="F162" s="8"/>
      <c r="G162" s="14">
        <v>29</v>
      </c>
      <c r="H162" s="27">
        <v>16</v>
      </c>
      <c r="I162" s="5">
        <v>13</v>
      </c>
      <c r="J162" s="5">
        <v>0</v>
      </c>
      <c r="K162" s="28">
        <v>0</v>
      </c>
    </row>
    <row r="163" spans="3:11" ht="25.2" x14ac:dyDescent="0.25">
      <c r="C163" s="106"/>
      <c r="D163" s="101"/>
      <c r="E163" s="11" t="s">
        <v>50</v>
      </c>
      <c r="F163" s="8"/>
      <c r="G163" s="7">
        <v>102</v>
      </c>
      <c r="H163" s="15">
        <v>62</v>
      </c>
      <c r="I163" s="1">
        <v>40</v>
      </c>
      <c r="J163" s="1">
        <v>0</v>
      </c>
      <c r="K163" s="18">
        <v>0</v>
      </c>
    </row>
    <row r="164" spans="3:11" ht="25.2" x14ac:dyDescent="0.25">
      <c r="C164" s="106"/>
      <c r="D164" s="101"/>
      <c r="E164" s="11" t="s">
        <v>51</v>
      </c>
      <c r="F164" s="8"/>
      <c r="G164" s="14">
        <v>46</v>
      </c>
      <c r="H164" s="27">
        <v>18</v>
      </c>
      <c r="I164" s="5">
        <v>28</v>
      </c>
      <c r="J164" s="5">
        <v>0</v>
      </c>
      <c r="K164" s="28">
        <v>0</v>
      </c>
    </row>
    <row r="165" spans="3:11" x14ac:dyDescent="0.25">
      <c r="C165" s="106"/>
      <c r="D165" s="101"/>
      <c r="E165" s="11" t="s">
        <v>52</v>
      </c>
      <c r="F165" s="8"/>
      <c r="G165" s="14">
        <v>20</v>
      </c>
      <c r="H165" s="27">
        <v>7</v>
      </c>
      <c r="I165" s="5">
        <v>13</v>
      </c>
      <c r="J165" s="5">
        <v>0</v>
      </c>
      <c r="K165" s="28">
        <v>0</v>
      </c>
    </row>
    <row r="166" spans="3:11" x14ac:dyDescent="0.25">
      <c r="C166" s="106"/>
      <c r="D166" s="101"/>
      <c r="E166" s="11" t="s">
        <v>53</v>
      </c>
      <c r="F166" s="8"/>
      <c r="G166" s="14">
        <v>19</v>
      </c>
      <c r="H166" s="27">
        <v>9</v>
      </c>
      <c r="I166" s="5">
        <v>10</v>
      </c>
      <c r="J166" s="5">
        <v>0</v>
      </c>
      <c r="K166" s="28">
        <v>0</v>
      </c>
    </row>
    <row r="167" spans="3:11" x14ac:dyDescent="0.25">
      <c r="C167" s="106"/>
      <c r="D167" s="101"/>
      <c r="E167" s="11" t="s">
        <v>38</v>
      </c>
      <c r="F167" s="8"/>
      <c r="G167" s="14">
        <v>32</v>
      </c>
      <c r="H167" s="27">
        <v>19</v>
      </c>
      <c r="I167" s="5">
        <v>13</v>
      </c>
      <c r="J167" s="5">
        <v>0</v>
      </c>
      <c r="K167" s="28">
        <v>0</v>
      </c>
    </row>
    <row r="168" spans="3:11" x14ac:dyDescent="0.25">
      <c r="C168" s="106"/>
      <c r="D168" s="101"/>
      <c r="E168" s="11" t="s">
        <v>54</v>
      </c>
      <c r="F168" s="8"/>
      <c r="G168" s="7">
        <v>1276</v>
      </c>
      <c r="H168" s="15">
        <v>649</v>
      </c>
      <c r="I168" s="1">
        <v>627</v>
      </c>
      <c r="J168" s="1">
        <v>0</v>
      </c>
      <c r="K168" s="18">
        <v>0</v>
      </c>
    </row>
    <row r="169" spans="3:11" x14ac:dyDescent="0.25">
      <c r="C169" s="106"/>
      <c r="D169" s="101"/>
      <c r="E169" s="11" t="s">
        <v>55</v>
      </c>
      <c r="F169" s="8"/>
      <c r="G169" s="7">
        <v>177</v>
      </c>
      <c r="H169" s="15">
        <v>96</v>
      </c>
      <c r="I169" s="1">
        <v>81</v>
      </c>
      <c r="J169" s="1">
        <v>0</v>
      </c>
      <c r="K169" s="18">
        <v>0</v>
      </c>
    </row>
    <row r="170" spans="3:11" ht="25.2" x14ac:dyDescent="0.25">
      <c r="C170" s="102" t="s">
        <v>56</v>
      </c>
      <c r="D170" s="100" t="s">
        <v>21</v>
      </c>
      <c r="E170" s="10" t="s">
        <v>57</v>
      </c>
      <c r="F170" s="9"/>
      <c r="G170" s="13">
        <v>393</v>
      </c>
      <c r="H170" s="22">
        <v>196</v>
      </c>
      <c r="I170" s="3">
        <v>197</v>
      </c>
      <c r="J170" s="3">
        <v>0</v>
      </c>
      <c r="K170" s="24">
        <v>0</v>
      </c>
    </row>
    <row r="171" spans="3:11" ht="25.2" x14ac:dyDescent="0.25">
      <c r="C171" s="106"/>
      <c r="D171" s="101"/>
      <c r="E171" s="11" t="s">
        <v>58</v>
      </c>
      <c r="F171" s="8"/>
      <c r="G171" s="7">
        <v>615</v>
      </c>
      <c r="H171" s="15">
        <v>323</v>
      </c>
      <c r="I171" s="1">
        <v>292</v>
      </c>
      <c r="J171" s="1">
        <v>0</v>
      </c>
      <c r="K171" s="18">
        <v>0</v>
      </c>
    </row>
    <row r="172" spans="3:11" ht="25.2" x14ac:dyDescent="0.25">
      <c r="C172" s="106"/>
      <c r="D172" s="101"/>
      <c r="E172" s="11" t="s">
        <v>59</v>
      </c>
      <c r="F172" s="8"/>
      <c r="G172" s="7">
        <v>364</v>
      </c>
      <c r="H172" s="15">
        <v>181</v>
      </c>
      <c r="I172" s="1">
        <v>183</v>
      </c>
      <c r="J172" s="1">
        <v>0</v>
      </c>
      <c r="K172" s="18">
        <v>0</v>
      </c>
    </row>
    <row r="173" spans="3:11" x14ac:dyDescent="0.25">
      <c r="C173" s="106"/>
      <c r="D173" s="101"/>
      <c r="E173" s="11" t="s">
        <v>60</v>
      </c>
      <c r="F173" s="8"/>
      <c r="G173" s="7">
        <v>152</v>
      </c>
      <c r="H173" s="15">
        <v>80</v>
      </c>
      <c r="I173" s="1">
        <v>72</v>
      </c>
      <c r="J173" s="1">
        <v>0</v>
      </c>
      <c r="K173" s="18">
        <v>0</v>
      </c>
    </row>
    <row r="174" spans="3:11" x14ac:dyDescent="0.25">
      <c r="C174" s="102" t="s">
        <v>61</v>
      </c>
      <c r="D174" s="100" t="s">
        <v>21</v>
      </c>
      <c r="E174" s="10" t="s">
        <v>62</v>
      </c>
      <c r="F174" s="9"/>
      <c r="G174" s="13">
        <v>197</v>
      </c>
      <c r="H174" s="22">
        <v>95</v>
      </c>
      <c r="I174" s="3">
        <v>102</v>
      </c>
      <c r="J174" s="3">
        <v>0</v>
      </c>
      <c r="K174" s="24">
        <v>0</v>
      </c>
    </row>
    <row r="175" spans="3:11" x14ac:dyDescent="0.25">
      <c r="C175" s="103"/>
      <c r="D175" s="101"/>
      <c r="E175" s="11" t="s">
        <v>63</v>
      </c>
      <c r="F175" s="8"/>
      <c r="G175" s="7">
        <v>460</v>
      </c>
      <c r="H175" s="15">
        <v>243</v>
      </c>
      <c r="I175" s="1">
        <v>217</v>
      </c>
      <c r="J175" s="1">
        <v>0</v>
      </c>
      <c r="K175" s="18">
        <v>0</v>
      </c>
    </row>
    <row r="176" spans="3:11" ht="25.2" x14ac:dyDescent="0.25">
      <c r="C176" s="103"/>
      <c r="D176" s="101"/>
      <c r="E176" s="11" t="s">
        <v>64</v>
      </c>
      <c r="F176" s="8"/>
      <c r="G176" s="7">
        <v>286</v>
      </c>
      <c r="H176" s="15">
        <v>140</v>
      </c>
      <c r="I176" s="1">
        <v>146</v>
      </c>
      <c r="J176" s="1">
        <v>0</v>
      </c>
      <c r="K176" s="18">
        <v>0</v>
      </c>
    </row>
    <row r="177" spans="2:16" x14ac:dyDescent="0.25">
      <c r="C177" s="103"/>
      <c r="D177" s="101"/>
      <c r="E177" s="11" t="s">
        <v>65</v>
      </c>
      <c r="F177" s="8"/>
      <c r="G177" s="7">
        <v>249</v>
      </c>
      <c r="H177" s="15">
        <v>133</v>
      </c>
      <c r="I177" s="1">
        <v>116</v>
      </c>
      <c r="J177" s="1">
        <v>0</v>
      </c>
      <c r="K177" s="18">
        <v>0</v>
      </c>
    </row>
    <row r="178" spans="2:16" x14ac:dyDescent="0.25">
      <c r="C178" s="103"/>
      <c r="D178" s="101"/>
      <c r="E178" s="11" t="s">
        <v>66</v>
      </c>
      <c r="F178" s="8"/>
      <c r="G178" s="7">
        <v>145</v>
      </c>
      <c r="H178" s="15">
        <v>71</v>
      </c>
      <c r="I178" s="1">
        <v>74</v>
      </c>
      <c r="J178" s="1">
        <v>0</v>
      </c>
      <c r="K178" s="18">
        <v>0</v>
      </c>
    </row>
    <row r="179" spans="2:16" x14ac:dyDescent="0.25">
      <c r="C179" s="107"/>
      <c r="D179" s="104"/>
      <c r="E179" s="44" t="s">
        <v>67</v>
      </c>
      <c r="F179" s="45"/>
      <c r="G179" s="56">
        <v>187</v>
      </c>
      <c r="H179" s="64">
        <v>98</v>
      </c>
      <c r="I179" s="34">
        <v>89</v>
      </c>
      <c r="J179" s="34">
        <v>0</v>
      </c>
      <c r="K179" s="69">
        <v>0</v>
      </c>
    </row>
    <row r="181" spans="2:16" x14ac:dyDescent="0.25">
      <c r="B181" s="42" t="str">
        <f xml:space="preserve"> HYPERLINK("#'目次'!B9", "[3]")</f>
        <v>[3]</v>
      </c>
      <c r="C181" s="37" t="s">
        <v>78</v>
      </c>
    </row>
    <row r="184" spans="2:16" x14ac:dyDescent="0.25">
      <c r="C184" s="37" t="s">
        <v>14</v>
      </c>
    </row>
    <row r="185" spans="2:16" ht="25.2" x14ac:dyDescent="0.25">
      <c r="C185" s="96"/>
      <c r="D185" s="97"/>
      <c r="E185" s="97"/>
      <c r="F185" s="97"/>
      <c r="G185" s="52" t="s">
        <v>15</v>
      </c>
      <c r="H185" s="48" t="s">
        <v>79</v>
      </c>
      <c r="I185" s="20" t="s">
        <v>80</v>
      </c>
      <c r="J185" s="20" t="s">
        <v>81</v>
      </c>
      <c r="K185" s="20" t="s">
        <v>82</v>
      </c>
      <c r="L185" s="20" t="s">
        <v>83</v>
      </c>
      <c r="M185" s="20" t="s">
        <v>84</v>
      </c>
      <c r="N185" s="20" t="s">
        <v>85</v>
      </c>
      <c r="O185" s="20" t="s">
        <v>86</v>
      </c>
      <c r="P185" s="51" t="s">
        <v>87</v>
      </c>
    </row>
    <row r="186" spans="2:16" x14ac:dyDescent="0.25">
      <c r="C186" s="98"/>
      <c r="D186" s="99"/>
      <c r="E186" s="99"/>
      <c r="F186" s="99"/>
      <c r="G186" s="47"/>
      <c r="H186" s="55"/>
      <c r="I186" s="21"/>
      <c r="J186" s="21"/>
      <c r="K186" s="21"/>
      <c r="L186" s="21"/>
      <c r="M186" s="21"/>
      <c r="N186" s="21"/>
      <c r="O186" s="21"/>
      <c r="P186" s="54"/>
    </row>
    <row r="187" spans="2:16" x14ac:dyDescent="0.25">
      <c r="C187" s="43"/>
      <c r="D187" s="49"/>
      <c r="E187" s="53" t="s">
        <v>15</v>
      </c>
      <c r="F187" s="46"/>
      <c r="G187" s="50">
        <v>1524</v>
      </c>
      <c r="H187" s="30">
        <v>257</v>
      </c>
      <c r="I187" s="30">
        <v>297</v>
      </c>
      <c r="J187" s="30">
        <v>316</v>
      </c>
      <c r="K187" s="30">
        <v>335</v>
      </c>
      <c r="L187" s="30">
        <v>179</v>
      </c>
      <c r="M187" s="30">
        <v>140</v>
      </c>
      <c r="N187" s="32">
        <v>73.192257217847995</v>
      </c>
      <c r="O187" s="32">
        <v>73</v>
      </c>
      <c r="P187" s="65">
        <v>76</v>
      </c>
    </row>
    <row r="188" spans="2:16" x14ac:dyDescent="0.25">
      <c r="C188" s="105" t="s">
        <v>20</v>
      </c>
      <c r="D188" s="100" t="s">
        <v>21</v>
      </c>
      <c r="E188" s="10" t="s">
        <v>22</v>
      </c>
      <c r="F188" s="9"/>
      <c r="G188" s="13">
        <v>780</v>
      </c>
      <c r="H188" s="22">
        <v>137</v>
      </c>
      <c r="I188" s="3">
        <v>157</v>
      </c>
      <c r="J188" s="3">
        <v>162</v>
      </c>
      <c r="K188" s="3">
        <v>175</v>
      </c>
      <c r="L188" s="3">
        <v>83</v>
      </c>
      <c r="M188" s="3">
        <v>66</v>
      </c>
      <c r="N188" s="4">
        <v>72.823076923076997</v>
      </c>
      <c r="O188" s="4">
        <v>73</v>
      </c>
      <c r="P188" s="59" t="s">
        <v>88</v>
      </c>
    </row>
    <row r="189" spans="2:16" x14ac:dyDescent="0.25">
      <c r="C189" s="106"/>
      <c r="D189" s="101"/>
      <c r="E189" s="11" t="s">
        <v>23</v>
      </c>
      <c r="F189" s="8"/>
      <c r="G189" s="7">
        <v>744</v>
      </c>
      <c r="H189" s="15">
        <v>120</v>
      </c>
      <c r="I189" s="1">
        <v>140</v>
      </c>
      <c r="J189" s="1">
        <v>154</v>
      </c>
      <c r="K189" s="1">
        <v>160</v>
      </c>
      <c r="L189" s="1">
        <v>96</v>
      </c>
      <c r="M189" s="1">
        <v>74</v>
      </c>
      <c r="N189" s="2">
        <v>73.579301075269001</v>
      </c>
      <c r="O189" s="2">
        <v>73</v>
      </c>
      <c r="P189" s="16">
        <v>71</v>
      </c>
    </row>
    <row r="190" spans="2:16" x14ac:dyDescent="0.25">
      <c r="C190" s="102" t="s">
        <v>24</v>
      </c>
      <c r="D190" s="102" t="s">
        <v>25</v>
      </c>
      <c r="E190" s="10" t="s">
        <v>26</v>
      </c>
      <c r="F190" s="9"/>
      <c r="G190" s="13">
        <v>257</v>
      </c>
      <c r="H190" s="22">
        <v>257</v>
      </c>
      <c r="I190" s="3">
        <v>0</v>
      </c>
      <c r="J190" s="3">
        <v>0</v>
      </c>
      <c r="K190" s="3">
        <v>0</v>
      </c>
      <c r="L190" s="3">
        <v>0</v>
      </c>
      <c r="M190" s="3">
        <v>0</v>
      </c>
      <c r="N190" s="4">
        <v>62.132295719844002</v>
      </c>
      <c r="O190" s="4">
        <v>62</v>
      </c>
      <c r="P190" s="25">
        <v>64</v>
      </c>
    </row>
    <row r="191" spans="2:16" x14ac:dyDescent="0.25">
      <c r="C191" s="106"/>
      <c r="D191" s="103"/>
      <c r="E191" s="11" t="s">
        <v>27</v>
      </c>
      <c r="F191" s="8"/>
      <c r="G191" s="7">
        <v>297</v>
      </c>
      <c r="H191" s="15">
        <v>0</v>
      </c>
      <c r="I191" s="1">
        <v>297</v>
      </c>
      <c r="J191" s="1">
        <v>0</v>
      </c>
      <c r="K191" s="1">
        <v>0</v>
      </c>
      <c r="L191" s="1">
        <v>0</v>
      </c>
      <c r="M191" s="1">
        <v>0</v>
      </c>
      <c r="N191" s="2">
        <v>67.138047138047</v>
      </c>
      <c r="O191" s="2">
        <v>67</v>
      </c>
      <c r="P191" s="16">
        <v>69</v>
      </c>
    </row>
    <row r="192" spans="2:16" x14ac:dyDescent="0.25">
      <c r="C192" s="106"/>
      <c r="D192" s="103"/>
      <c r="E192" s="11" t="s">
        <v>28</v>
      </c>
      <c r="F192" s="8"/>
      <c r="G192" s="7">
        <v>316</v>
      </c>
      <c r="H192" s="15">
        <v>0</v>
      </c>
      <c r="I192" s="1">
        <v>0</v>
      </c>
      <c r="J192" s="1">
        <v>316</v>
      </c>
      <c r="K192" s="1">
        <v>0</v>
      </c>
      <c r="L192" s="1">
        <v>0</v>
      </c>
      <c r="M192" s="1">
        <v>0</v>
      </c>
      <c r="N192" s="2">
        <v>72.120253164556999</v>
      </c>
      <c r="O192" s="2">
        <v>72</v>
      </c>
      <c r="P192" s="16">
        <v>74</v>
      </c>
    </row>
    <row r="193" spans="3:16" x14ac:dyDescent="0.25">
      <c r="C193" s="106"/>
      <c r="D193" s="103"/>
      <c r="E193" s="11" t="s">
        <v>29</v>
      </c>
      <c r="F193" s="8"/>
      <c r="G193" s="7">
        <v>335</v>
      </c>
      <c r="H193" s="15">
        <v>0</v>
      </c>
      <c r="I193" s="1">
        <v>0</v>
      </c>
      <c r="J193" s="1">
        <v>0</v>
      </c>
      <c r="K193" s="1">
        <v>335</v>
      </c>
      <c r="L193" s="1">
        <v>0</v>
      </c>
      <c r="M193" s="1">
        <v>0</v>
      </c>
      <c r="N193" s="2">
        <v>76.746268656715998</v>
      </c>
      <c r="O193" s="2">
        <v>77</v>
      </c>
      <c r="P193" s="16">
        <v>76</v>
      </c>
    </row>
    <row r="194" spans="3:16" x14ac:dyDescent="0.25">
      <c r="C194" s="106"/>
      <c r="D194" s="103"/>
      <c r="E194" s="11" t="s">
        <v>30</v>
      </c>
      <c r="F194" s="8"/>
      <c r="G194" s="7">
        <v>319</v>
      </c>
      <c r="H194" s="15">
        <v>0</v>
      </c>
      <c r="I194" s="1">
        <v>0</v>
      </c>
      <c r="J194" s="1">
        <v>0</v>
      </c>
      <c r="K194" s="1">
        <v>0</v>
      </c>
      <c r="L194" s="1">
        <v>179</v>
      </c>
      <c r="M194" s="1">
        <v>140</v>
      </c>
      <c r="N194" s="2">
        <v>85.068965517240997</v>
      </c>
      <c r="O194" s="2">
        <v>84</v>
      </c>
      <c r="P194" s="16">
        <v>81</v>
      </c>
    </row>
    <row r="195" spans="3:16" x14ac:dyDescent="0.25">
      <c r="C195" s="106"/>
      <c r="D195" s="103"/>
      <c r="E195" s="11" t="s">
        <v>31</v>
      </c>
      <c r="F195" s="8"/>
      <c r="G195" s="7">
        <v>1267</v>
      </c>
      <c r="H195" s="15">
        <v>0</v>
      </c>
      <c r="I195" s="1">
        <v>297</v>
      </c>
      <c r="J195" s="1">
        <v>316</v>
      </c>
      <c r="K195" s="1">
        <v>335</v>
      </c>
      <c r="L195" s="1">
        <v>179</v>
      </c>
      <c r="M195" s="1">
        <v>140</v>
      </c>
      <c r="N195" s="2">
        <v>75.435674822414995</v>
      </c>
      <c r="O195" s="2">
        <v>75</v>
      </c>
      <c r="P195" s="16">
        <v>76</v>
      </c>
    </row>
    <row r="196" spans="3:16" x14ac:dyDescent="0.25">
      <c r="C196" s="106"/>
      <c r="D196" s="103"/>
      <c r="E196" s="11" t="s">
        <v>32</v>
      </c>
      <c r="F196" s="8"/>
      <c r="G196" s="7">
        <v>654</v>
      </c>
      <c r="H196" s="15">
        <v>0</v>
      </c>
      <c r="I196" s="1">
        <v>0</v>
      </c>
      <c r="J196" s="1">
        <v>0</v>
      </c>
      <c r="K196" s="1">
        <v>335</v>
      </c>
      <c r="L196" s="1">
        <v>179</v>
      </c>
      <c r="M196" s="1">
        <v>140</v>
      </c>
      <c r="N196" s="2">
        <v>80.805810397553998</v>
      </c>
      <c r="O196" s="2">
        <v>79</v>
      </c>
      <c r="P196" s="16">
        <v>76</v>
      </c>
    </row>
    <row r="197" spans="3:16" x14ac:dyDescent="0.25">
      <c r="C197" s="106"/>
      <c r="D197" s="102" t="s">
        <v>22</v>
      </c>
      <c r="E197" s="10" t="s">
        <v>26</v>
      </c>
      <c r="F197" s="9"/>
      <c r="G197" s="13">
        <v>137</v>
      </c>
      <c r="H197" s="22">
        <v>137</v>
      </c>
      <c r="I197" s="3">
        <v>0</v>
      </c>
      <c r="J197" s="3">
        <v>0</v>
      </c>
      <c r="K197" s="3">
        <v>0</v>
      </c>
      <c r="L197" s="3">
        <v>0</v>
      </c>
      <c r="M197" s="3">
        <v>0</v>
      </c>
      <c r="N197" s="4">
        <v>62.124087591241</v>
      </c>
      <c r="O197" s="4">
        <v>62</v>
      </c>
      <c r="P197" s="25">
        <v>62</v>
      </c>
    </row>
    <row r="198" spans="3:16" x14ac:dyDescent="0.25">
      <c r="C198" s="106"/>
      <c r="D198" s="103"/>
      <c r="E198" s="11" t="s">
        <v>27</v>
      </c>
      <c r="F198" s="8"/>
      <c r="G198" s="7">
        <v>157</v>
      </c>
      <c r="H198" s="15">
        <v>0</v>
      </c>
      <c r="I198" s="1">
        <v>157</v>
      </c>
      <c r="J198" s="1">
        <v>0</v>
      </c>
      <c r="K198" s="1">
        <v>0</v>
      </c>
      <c r="L198" s="1">
        <v>0</v>
      </c>
      <c r="M198" s="1">
        <v>0</v>
      </c>
      <c r="N198" s="2">
        <v>67.222929936306002</v>
      </c>
      <c r="O198" s="2">
        <v>67</v>
      </c>
      <c r="P198" s="16">
        <v>69</v>
      </c>
    </row>
    <row r="199" spans="3:16" x14ac:dyDescent="0.25">
      <c r="C199" s="106"/>
      <c r="D199" s="103"/>
      <c r="E199" s="11" t="s">
        <v>28</v>
      </c>
      <c r="F199" s="8"/>
      <c r="G199" s="7">
        <v>162</v>
      </c>
      <c r="H199" s="15">
        <v>0</v>
      </c>
      <c r="I199" s="1">
        <v>0</v>
      </c>
      <c r="J199" s="1">
        <v>162</v>
      </c>
      <c r="K199" s="1">
        <v>0</v>
      </c>
      <c r="L199" s="1">
        <v>0</v>
      </c>
      <c r="M199" s="1">
        <v>0</v>
      </c>
      <c r="N199" s="2">
        <v>72.104938271604993</v>
      </c>
      <c r="O199" s="2">
        <v>72</v>
      </c>
      <c r="P199" s="16">
        <v>73</v>
      </c>
    </row>
    <row r="200" spans="3:16" x14ac:dyDescent="0.25">
      <c r="C200" s="106"/>
      <c r="D200" s="103"/>
      <c r="E200" s="11" t="s">
        <v>29</v>
      </c>
      <c r="F200" s="8"/>
      <c r="G200" s="7">
        <v>175</v>
      </c>
      <c r="H200" s="15">
        <v>0</v>
      </c>
      <c r="I200" s="1">
        <v>0</v>
      </c>
      <c r="J200" s="1">
        <v>0</v>
      </c>
      <c r="K200" s="1">
        <v>175</v>
      </c>
      <c r="L200" s="1">
        <v>0</v>
      </c>
      <c r="M200" s="1">
        <v>0</v>
      </c>
      <c r="N200" s="2">
        <v>76.794285714286005</v>
      </c>
      <c r="O200" s="2">
        <v>77</v>
      </c>
      <c r="P200" s="16">
        <v>77</v>
      </c>
    </row>
    <row r="201" spans="3:16" x14ac:dyDescent="0.25">
      <c r="C201" s="106"/>
      <c r="D201" s="103"/>
      <c r="E201" s="11" t="s">
        <v>30</v>
      </c>
      <c r="F201" s="8"/>
      <c r="G201" s="7">
        <v>149</v>
      </c>
      <c r="H201" s="15">
        <v>0</v>
      </c>
      <c r="I201" s="1">
        <v>0</v>
      </c>
      <c r="J201" s="1">
        <v>0</v>
      </c>
      <c r="K201" s="1">
        <v>0</v>
      </c>
      <c r="L201" s="1">
        <v>83</v>
      </c>
      <c r="M201" s="1">
        <v>66</v>
      </c>
      <c r="N201" s="2">
        <v>84.677852348993</v>
      </c>
      <c r="O201" s="2">
        <v>84</v>
      </c>
      <c r="P201" s="16">
        <v>81</v>
      </c>
    </row>
    <row r="202" spans="3:16" x14ac:dyDescent="0.25">
      <c r="C202" s="106"/>
      <c r="D202" s="103"/>
      <c r="E202" s="11" t="s">
        <v>31</v>
      </c>
      <c r="F202" s="8"/>
      <c r="G202" s="7">
        <v>643</v>
      </c>
      <c r="H202" s="15">
        <v>0</v>
      </c>
      <c r="I202" s="1">
        <v>157</v>
      </c>
      <c r="J202" s="1">
        <v>162</v>
      </c>
      <c r="K202" s="1">
        <v>175</v>
      </c>
      <c r="L202" s="1">
        <v>83</v>
      </c>
      <c r="M202" s="1">
        <v>66</v>
      </c>
      <c r="N202" s="2">
        <v>75.102643856921006</v>
      </c>
      <c r="O202" s="2">
        <v>75</v>
      </c>
      <c r="P202" s="40" t="s">
        <v>88</v>
      </c>
    </row>
    <row r="203" spans="3:16" x14ac:dyDescent="0.25">
      <c r="C203" s="106"/>
      <c r="D203" s="103"/>
      <c r="E203" s="11" t="s">
        <v>32</v>
      </c>
      <c r="F203" s="8"/>
      <c r="G203" s="7">
        <v>324</v>
      </c>
      <c r="H203" s="15">
        <v>0</v>
      </c>
      <c r="I203" s="1">
        <v>0</v>
      </c>
      <c r="J203" s="1">
        <v>0</v>
      </c>
      <c r="K203" s="1">
        <v>175</v>
      </c>
      <c r="L203" s="1">
        <v>83</v>
      </c>
      <c r="M203" s="1">
        <v>66</v>
      </c>
      <c r="N203" s="2">
        <v>80.419753086420002</v>
      </c>
      <c r="O203" s="2">
        <v>79</v>
      </c>
      <c r="P203" s="16">
        <v>77</v>
      </c>
    </row>
    <row r="204" spans="3:16" x14ac:dyDescent="0.25">
      <c r="C204" s="106"/>
      <c r="D204" s="102" t="s">
        <v>23</v>
      </c>
      <c r="E204" s="10" t="s">
        <v>26</v>
      </c>
      <c r="F204" s="9"/>
      <c r="G204" s="13">
        <v>120</v>
      </c>
      <c r="H204" s="22">
        <v>120</v>
      </c>
      <c r="I204" s="3">
        <v>0</v>
      </c>
      <c r="J204" s="3">
        <v>0</v>
      </c>
      <c r="K204" s="3">
        <v>0</v>
      </c>
      <c r="L204" s="3">
        <v>0</v>
      </c>
      <c r="M204" s="3">
        <v>0</v>
      </c>
      <c r="N204" s="4">
        <v>62.141666666667</v>
      </c>
      <c r="O204" s="4">
        <v>62</v>
      </c>
      <c r="P204" s="25">
        <v>61</v>
      </c>
    </row>
    <row r="205" spans="3:16" x14ac:dyDescent="0.25">
      <c r="C205" s="106"/>
      <c r="D205" s="103"/>
      <c r="E205" s="11" t="s">
        <v>27</v>
      </c>
      <c r="F205" s="8"/>
      <c r="G205" s="7">
        <v>140</v>
      </c>
      <c r="H205" s="15">
        <v>0</v>
      </c>
      <c r="I205" s="1">
        <v>140</v>
      </c>
      <c r="J205" s="1">
        <v>0</v>
      </c>
      <c r="K205" s="1">
        <v>0</v>
      </c>
      <c r="L205" s="1">
        <v>0</v>
      </c>
      <c r="M205" s="1">
        <v>0</v>
      </c>
      <c r="N205" s="2">
        <v>67.042857142857002</v>
      </c>
      <c r="O205" s="2">
        <v>67</v>
      </c>
      <c r="P205" s="40" t="s">
        <v>89</v>
      </c>
    </row>
    <row r="206" spans="3:16" x14ac:dyDescent="0.25">
      <c r="C206" s="106"/>
      <c r="D206" s="103"/>
      <c r="E206" s="11" t="s">
        <v>28</v>
      </c>
      <c r="F206" s="8"/>
      <c r="G206" s="7">
        <v>154</v>
      </c>
      <c r="H206" s="15">
        <v>0</v>
      </c>
      <c r="I206" s="1">
        <v>0</v>
      </c>
      <c r="J206" s="1">
        <v>154</v>
      </c>
      <c r="K206" s="1">
        <v>0</v>
      </c>
      <c r="L206" s="1">
        <v>0</v>
      </c>
      <c r="M206" s="1">
        <v>0</v>
      </c>
      <c r="N206" s="2">
        <v>72.136363636363996</v>
      </c>
      <c r="O206" s="2">
        <v>72</v>
      </c>
      <c r="P206" s="16">
        <v>71</v>
      </c>
    </row>
    <row r="207" spans="3:16" x14ac:dyDescent="0.25">
      <c r="C207" s="106"/>
      <c r="D207" s="103"/>
      <c r="E207" s="11" t="s">
        <v>29</v>
      </c>
      <c r="F207" s="8"/>
      <c r="G207" s="7">
        <v>160</v>
      </c>
      <c r="H207" s="15">
        <v>0</v>
      </c>
      <c r="I207" s="1">
        <v>0</v>
      </c>
      <c r="J207" s="1">
        <v>0</v>
      </c>
      <c r="K207" s="1">
        <v>160</v>
      </c>
      <c r="L207" s="1">
        <v>0</v>
      </c>
      <c r="M207" s="1">
        <v>0</v>
      </c>
      <c r="N207" s="2">
        <v>76.693749999999994</v>
      </c>
      <c r="O207" s="2">
        <v>77</v>
      </c>
      <c r="P207" s="40" t="s">
        <v>90</v>
      </c>
    </row>
    <row r="208" spans="3:16" x14ac:dyDescent="0.25">
      <c r="C208" s="106"/>
      <c r="D208" s="103"/>
      <c r="E208" s="11" t="s">
        <v>30</v>
      </c>
      <c r="F208" s="8"/>
      <c r="G208" s="7">
        <v>170</v>
      </c>
      <c r="H208" s="15">
        <v>0</v>
      </c>
      <c r="I208" s="1">
        <v>0</v>
      </c>
      <c r="J208" s="1">
        <v>0</v>
      </c>
      <c r="K208" s="1">
        <v>0</v>
      </c>
      <c r="L208" s="1">
        <v>96</v>
      </c>
      <c r="M208" s="1">
        <v>74</v>
      </c>
      <c r="N208" s="2">
        <v>85.411764705882007</v>
      </c>
      <c r="O208" s="2">
        <v>84</v>
      </c>
      <c r="P208" s="16">
        <v>81</v>
      </c>
    </row>
    <row r="209" spans="3:16" x14ac:dyDescent="0.25">
      <c r="C209" s="106"/>
      <c r="D209" s="103"/>
      <c r="E209" s="11" t="s">
        <v>31</v>
      </c>
      <c r="F209" s="8"/>
      <c r="G209" s="7">
        <v>624</v>
      </c>
      <c r="H209" s="15">
        <v>0</v>
      </c>
      <c r="I209" s="1">
        <v>140</v>
      </c>
      <c r="J209" s="1">
        <v>154</v>
      </c>
      <c r="K209" s="1">
        <v>160</v>
      </c>
      <c r="L209" s="1">
        <v>96</v>
      </c>
      <c r="M209" s="1">
        <v>74</v>
      </c>
      <c r="N209" s="2">
        <v>75.778846153846004</v>
      </c>
      <c r="O209" s="2">
        <v>75</v>
      </c>
      <c r="P209" s="16">
        <v>71</v>
      </c>
    </row>
    <row r="210" spans="3:16" x14ac:dyDescent="0.25">
      <c r="C210" s="106"/>
      <c r="D210" s="103"/>
      <c r="E210" s="11" t="s">
        <v>32</v>
      </c>
      <c r="F210" s="8"/>
      <c r="G210" s="7">
        <v>330</v>
      </c>
      <c r="H210" s="15">
        <v>0</v>
      </c>
      <c r="I210" s="1">
        <v>0</v>
      </c>
      <c r="J210" s="1">
        <v>0</v>
      </c>
      <c r="K210" s="1">
        <v>160</v>
      </c>
      <c r="L210" s="1">
        <v>96</v>
      </c>
      <c r="M210" s="1">
        <v>74</v>
      </c>
      <c r="N210" s="2">
        <v>81.184848484848004</v>
      </c>
      <c r="O210" s="2">
        <v>80</v>
      </c>
      <c r="P210" s="40" t="s">
        <v>90</v>
      </c>
    </row>
    <row r="211" spans="3:16" ht="25.2" x14ac:dyDescent="0.25">
      <c r="C211" s="102" t="s">
        <v>33</v>
      </c>
      <c r="D211" s="102" t="s">
        <v>25</v>
      </c>
      <c r="E211" s="10" t="s">
        <v>34</v>
      </c>
      <c r="F211" s="9"/>
      <c r="G211" s="13">
        <v>75</v>
      </c>
      <c r="H211" s="22">
        <v>20</v>
      </c>
      <c r="I211" s="3">
        <v>25</v>
      </c>
      <c r="J211" s="3">
        <v>14</v>
      </c>
      <c r="K211" s="3">
        <v>12</v>
      </c>
      <c r="L211" s="3">
        <v>2</v>
      </c>
      <c r="M211" s="3">
        <v>2</v>
      </c>
      <c r="N211" s="4">
        <v>69.28</v>
      </c>
      <c r="O211" s="4">
        <v>68</v>
      </c>
      <c r="P211" s="25">
        <v>67</v>
      </c>
    </row>
    <row r="212" spans="3:16" ht="25.2" x14ac:dyDescent="0.25">
      <c r="C212" s="106"/>
      <c r="D212" s="103"/>
      <c r="E212" s="11" t="s">
        <v>35</v>
      </c>
      <c r="F212" s="8"/>
      <c r="G212" s="7">
        <v>1042</v>
      </c>
      <c r="H212" s="15">
        <v>186</v>
      </c>
      <c r="I212" s="1">
        <v>213</v>
      </c>
      <c r="J212" s="1">
        <v>229</v>
      </c>
      <c r="K212" s="1">
        <v>256</v>
      </c>
      <c r="L212" s="1">
        <v>101</v>
      </c>
      <c r="M212" s="1">
        <v>57</v>
      </c>
      <c r="N212" s="2">
        <v>72.250479846448997</v>
      </c>
      <c r="O212" s="2">
        <v>72</v>
      </c>
      <c r="P212" s="16">
        <v>76</v>
      </c>
    </row>
    <row r="213" spans="3:16" ht="25.2" x14ac:dyDescent="0.25">
      <c r="C213" s="106"/>
      <c r="D213" s="103"/>
      <c r="E213" s="11" t="s">
        <v>36</v>
      </c>
      <c r="F213" s="8"/>
      <c r="G213" s="7">
        <v>122</v>
      </c>
      <c r="H213" s="15">
        <v>36</v>
      </c>
      <c r="I213" s="1">
        <v>27</v>
      </c>
      <c r="J213" s="1">
        <v>29</v>
      </c>
      <c r="K213" s="1">
        <v>17</v>
      </c>
      <c r="L213" s="1">
        <v>10</v>
      </c>
      <c r="M213" s="1">
        <v>3</v>
      </c>
      <c r="N213" s="2">
        <v>69.745901639343998</v>
      </c>
      <c r="O213" s="2">
        <v>69</v>
      </c>
      <c r="P213" s="16">
        <v>61</v>
      </c>
    </row>
    <row r="214" spans="3:16" ht="25.2" x14ac:dyDescent="0.25">
      <c r="C214" s="106"/>
      <c r="D214" s="103"/>
      <c r="E214" s="11" t="s">
        <v>37</v>
      </c>
      <c r="F214" s="8"/>
      <c r="G214" s="7">
        <v>251</v>
      </c>
      <c r="H214" s="15">
        <v>11</v>
      </c>
      <c r="I214" s="1">
        <v>23</v>
      </c>
      <c r="J214" s="1">
        <v>39</v>
      </c>
      <c r="K214" s="1">
        <v>47</v>
      </c>
      <c r="L214" s="1">
        <v>58</v>
      </c>
      <c r="M214" s="1">
        <v>73</v>
      </c>
      <c r="N214" s="2">
        <v>79.764940239043995</v>
      </c>
      <c r="O214" s="2">
        <v>80</v>
      </c>
      <c r="P214" s="40" t="s">
        <v>91</v>
      </c>
    </row>
    <row r="215" spans="3:16" x14ac:dyDescent="0.25">
      <c r="C215" s="106"/>
      <c r="D215" s="103"/>
      <c r="E215" s="11" t="s">
        <v>38</v>
      </c>
      <c r="F215" s="8"/>
      <c r="G215" s="14">
        <v>34</v>
      </c>
      <c r="H215" s="27">
        <v>4</v>
      </c>
      <c r="I215" s="5">
        <v>9</v>
      </c>
      <c r="J215" s="5">
        <v>5</v>
      </c>
      <c r="K215" s="5">
        <v>3</v>
      </c>
      <c r="L215" s="5">
        <v>8</v>
      </c>
      <c r="M215" s="5">
        <v>5</v>
      </c>
      <c r="N215" s="6">
        <v>74.529411764705998</v>
      </c>
      <c r="O215" s="6">
        <v>73</v>
      </c>
      <c r="P215" s="31">
        <v>66</v>
      </c>
    </row>
    <row r="216" spans="3:16" ht="25.2" x14ac:dyDescent="0.25">
      <c r="C216" s="106"/>
      <c r="D216" s="102" t="s">
        <v>22</v>
      </c>
      <c r="E216" s="10" t="s">
        <v>34</v>
      </c>
      <c r="F216" s="9"/>
      <c r="G216" s="13">
        <v>53</v>
      </c>
      <c r="H216" s="22">
        <v>15</v>
      </c>
      <c r="I216" s="3">
        <v>19</v>
      </c>
      <c r="J216" s="3">
        <v>9</v>
      </c>
      <c r="K216" s="3">
        <v>8</v>
      </c>
      <c r="L216" s="3">
        <v>1</v>
      </c>
      <c r="M216" s="3">
        <v>1</v>
      </c>
      <c r="N216" s="4">
        <v>68.471698113208006</v>
      </c>
      <c r="O216" s="4">
        <v>68</v>
      </c>
      <c r="P216" s="59" t="s">
        <v>92</v>
      </c>
    </row>
    <row r="217" spans="3:16" ht="25.2" x14ac:dyDescent="0.25">
      <c r="C217" s="106"/>
      <c r="D217" s="103"/>
      <c r="E217" s="11" t="s">
        <v>35</v>
      </c>
      <c r="F217" s="8"/>
      <c r="G217" s="7">
        <v>595</v>
      </c>
      <c r="H217" s="15">
        <v>100</v>
      </c>
      <c r="I217" s="1">
        <v>111</v>
      </c>
      <c r="J217" s="1">
        <v>124</v>
      </c>
      <c r="K217" s="1">
        <v>151</v>
      </c>
      <c r="L217" s="1">
        <v>65</v>
      </c>
      <c r="M217" s="1">
        <v>44</v>
      </c>
      <c r="N217" s="2">
        <v>72.976470588235003</v>
      </c>
      <c r="O217" s="2">
        <v>73</v>
      </c>
      <c r="P217" s="16">
        <v>77</v>
      </c>
    </row>
    <row r="218" spans="3:16" ht="25.2" x14ac:dyDescent="0.25">
      <c r="C218" s="106"/>
      <c r="D218" s="103"/>
      <c r="E218" s="11" t="s">
        <v>36</v>
      </c>
      <c r="F218" s="8"/>
      <c r="G218" s="7">
        <v>56</v>
      </c>
      <c r="H218" s="15">
        <v>16</v>
      </c>
      <c r="I218" s="1">
        <v>14</v>
      </c>
      <c r="J218" s="1">
        <v>14</v>
      </c>
      <c r="K218" s="1">
        <v>7</v>
      </c>
      <c r="L218" s="1">
        <v>4</v>
      </c>
      <c r="M218" s="1">
        <v>1</v>
      </c>
      <c r="N218" s="2">
        <v>69.482142857143003</v>
      </c>
      <c r="O218" s="2">
        <v>68.5</v>
      </c>
      <c r="P218" s="16">
        <v>63</v>
      </c>
    </row>
    <row r="219" spans="3:16" ht="25.2" x14ac:dyDescent="0.25">
      <c r="C219" s="106"/>
      <c r="D219" s="103"/>
      <c r="E219" s="11" t="s">
        <v>37</v>
      </c>
      <c r="F219" s="8"/>
      <c r="G219" s="7">
        <v>54</v>
      </c>
      <c r="H219" s="15">
        <v>3</v>
      </c>
      <c r="I219" s="1">
        <v>6</v>
      </c>
      <c r="J219" s="1">
        <v>12</v>
      </c>
      <c r="K219" s="1">
        <v>9</v>
      </c>
      <c r="L219" s="1">
        <v>8</v>
      </c>
      <c r="M219" s="1">
        <v>16</v>
      </c>
      <c r="N219" s="2">
        <v>78.407407407407007</v>
      </c>
      <c r="O219" s="2">
        <v>77.5</v>
      </c>
      <c r="P219" s="16">
        <v>87</v>
      </c>
    </row>
    <row r="220" spans="3:16" x14ac:dyDescent="0.25">
      <c r="C220" s="106"/>
      <c r="D220" s="103"/>
      <c r="E220" s="11" t="s">
        <v>38</v>
      </c>
      <c r="F220" s="8"/>
      <c r="G220" s="14">
        <v>22</v>
      </c>
      <c r="H220" s="27">
        <v>3</v>
      </c>
      <c r="I220" s="5">
        <v>7</v>
      </c>
      <c r="J220" s="5">
        <v>3</v>
      </c>
      <c r="K220" s="5">
        <v>0</v>
      </c>
      <c r="L220" s="5">
        <v>5</v>
      </c>
      <c r="M220" s="5">
        <v>4</v>
      </c>
      <c r="N220" s="6">
        <v>73.954545454544999</v>
      </c>
      <c r="O220" s="6">
        <v>72</v>
      </c>
      <c r="P220" s="38" t="s">
        <v>93</v>
      </c>
    </row>
    <row r="221" spans="3:16" ht="25.2" x14ac:dyDescent="0.25">
      <c r="C221" s="106"/>
      <c r="D221" s="102" t="s">
        <v>23</v>
      </c>
      <c r="E221" s="10" t="s">
        <v>34</v>
      </c>
      <c r="F221" s="9"/>
      <c r="G221" s="41">
        <v>22</v>
      </c>
      <c r="H221" s="58">
        <v>5</v>
      </c>
      <c r="I221" s="26">
        <v>6</v>
      </c>
      <c r="J221" s="26">
        <v>5</v>
      </c>
      <c r="K221" s="26">
        <v>4</v>
      </c>
      <c r="L221" s="26">
        <v>1</v>
      </c>
      <c r="M221" s="26">
        <v>1</v>
      </c>
      <c r="N221" s="33">
        <v>71.227272727273004</v>
      </c>
      <c r="O221" s="33">
        <v>69</v>
      </c>
      <c r="P221" s="63">
        <v>67</v>
      </c>
    </row>
    <row r="222" spans="3:16" ht="25.2" x14ac:dyDescent="0.25">
      <c r="C222" s="106"/>
      <c r="D222" s="103"/>
      <c r="E222" s="11" t="s">
        <v>35</v>
      </c>
      <c r="F222" s="8"/>
      <c r="G222" s="7">
        <v>447</v>
      </c>
      <c r="H222" s="15">
        <v>86</v>
      </c>
      <c r="I222" s="1">
        <v>102</v>
      </c>
      <c r="J222" s="1">
        <v>105</v>
      </c>
      <c r="K222" s="1">
        <v>105</v>
      </c>
      <c r="L222" s="1">
        <v>36</v>
      </c>
      <c r="M222" s="1">
        <v>13</v>
      </c>
      <c r="N222" s="2">
        <v>71.284116331096001</v>
      </c>
      <c r="O222" s="2">
        <v>71</v>
      </c>
      <c r="P222" s="16">
        <v>71</v>
      </c>
    </row>
    <row r="223" spans="3:16" ht="25.2" x14ac:dyDescent="0.25">
      <c r="C223" s="106"/>
      <c r="D223" s="103"/>
      <c r="E223" s="11" t="s">
        <v>36</v>
      </c>
      <c r="F223" s="8"/>
      <c r="G223" s="7">
        <v>66</v>
      </c>
      <c r="H223" s="15">
        <v>20</v>
      </c>
      <c r="I223" s="1">
        <v>13</v>
      </c>
      <c r="J223" s="1">
        <v>15</v>
      </c>
      <c r="K223" s="1">
        <v>10</v>
      </c>
      <c r="L223" s="1">
        <v>6</v>
      </c>
      <c r="M223" s="1">
        <v>2</v>
      </c>
      <c r="N223" s="2">
        <v>69.969696969696997</v>
      </c>
      <c r="O223" s="2">
        <v>69.5</v>
      </c>
      <c r="P223" s="16">
        <v>61</v>
      </c>
    </row>
    <row r="224" spans="3:16" ht="25.2" x14ac:dyDescent="0.25">
      <c r="C224" s="106"/>
      <c r="D224" s="103"/>
      <c r="E224" s="11" t="s">
        <v>37</v>
      </c>
      <c r="F224" s="8"/>
      <c r="G224" s="7">
        <v>197</v>
      </c>
      <c r="H224" s="15">
        <v>8</v>
      </c>
      <c r="I224" s="1">
        <v>17</v>
      </c>
      <c r="J224" s="1">
        <v>27</v>
      </c>
      <c r="K224" s="1">
        <v>38</v>
      </c>
      <c r="L224" s="1">
        <v>50</v>
      </c>
      <c r="M224" s="1">
        <v>57</v>
      </c>
      <c r="N224" s="2">
        <v>80.137055837562997</v>
      </c>
      <c r="O224" s="2">
        <v>81</v>
      </c>
      <c r="P224" s="16">
        <v>81</v>
      </c>
    </row>
    <row r="225" spans="3:16" x14ac:dyDescent="0.25">
      <c r="C225" s="106"/>
      <c r="D225" s="103"/>
      <c r="E225" s="11" t="s">
        <v>38</v>
      </c>
      <c r="F225" s="8"/>
      <c r="G225" s="14">
        <v>12</v>
      </c>
      <c r="H225" s="27">
        <v>1</v>
      </c>
      <c r="I225" s="5">
        <v>2</v>
      </c>
      <c r="J225" s="5">
        <v>2</v>
      </c>
      <c r="K225" s="5">
        <v>3</v>
      </c>
      <c r="L225" s="5">
        <v>3</v>
      </c>
      <c r="M225" s="5">
        <v>1</v>
      </c>
      <c r="N225" s="6">
        <v>75.583333333333002</v>
      </c>
      <c r="O225" s="6">
        <v>76.5</v>
      </c>
      <c r="P225" s="31">
        <v>66</v>
      </c>
    </row>
    <row r="226" spans="3:16" ht="25.2" x14ac:dyDescent="0.25">
      <c r="C226" s="102" t="s">
        <v>39</v>
      </c>
      <c r="D226" s="102" t="s">
        <v>25</v>
      </c>
      <c r="E226" s="10" t="s">
        <v>40</v>
      </c>
      <c r="F226" s="9"/>
      <c r="G226" s="13">
        <v>263</v>
      </c>
      <c r="H226" s="22">
        <v>48</v>
      </c>
      <c r="I226" s="3">
        <v>44</v>
      </c>
      <c r="J226" s="3">
        <v>43</v>
      </c>
      <c r="K226" s="3">
        <v>47</v>
      </c>
      <c r="L226" s="3">
        <v>45</v>
      </c>
      <c r="M226" s="3">
        <v>36</v>
      </c>
      <c r="N226" s="4">
        <v>74.475285171102996</v>
      </c>
      <c r="O226" s="4">
        <v>74</v>
      </c>
      <c r="P226" s="25">
        <v>81</v>
      </c>
    </row>
    <row r="227" spans="3:16" ht="25.2" x14ac:dyDescent="0.25">
      <c r="C227" s="106"/>
      <c r="D227" s="103"/>
      <c r="E227" s="11" t="s">
        <v>41</v>
      </c>
      <c r="F227" s="8"/>
      <c r="G227" s="7">
        <v>906</v>
      </c>
      <c r="H227" s="15">
        <v>166</v>
      </c>
      <c r="I227" s="1">
        <v>200</v>
      </c>
      <c r="J227" s="1">
        <v>207</v>
      </c>
      <c r="K227" s="1">
        <v>218</v>
      </c>
      <c r="L227" s="1">
        <v>74</v>
      </c>
      <c r="M227" s="1">
        <v>41</v>
      </c>
      <c r="N227" s="2">
        <v>71.769315673289</v>
      </c>
      <c r="O227" s="2">
        <v>72</v>
      </c>
      <c r="P227" s="16">
        <v>76</v>
      </c>
    </row>
    <row r="228" spans="3:16" x14ac:dyDescent="0.25">
      <c r="C228" s="106"/>
      <c r="D228" s="103"/>
      <c r="E228" s="11" t="s">
        <v>42</v>
      </c>
      <c r="F228" s="8"/>
      <c r="G228" s="7">
        <v>61</v>
      </c>
      <c r="H228" s="15">
        <v>36</v>
      </c>
      <c r="I228" s="1">
        <v>12</v>
      </c>
      <c r="J228" s="1">
        <v>9</v>
      </c>
      <c r="K228" s="1">
        <v>4</v>
      </c>
      <c r="L228" s="1">
        <v>0</v>
      </c>
      <c r="M228" s="1">
        <v>0</v>
      </c>
      <c r="N228" s="2">
        <v>65.327868852459005</v>
      </c>
      <c r="O228" s="2">
        <v>64</v>
      </c>
      <c r="P228" s="40" t="s">
        <v>94</v>
      </c>
    </row>
    <row r="229" spans="3:16" x14ac:dyDescent="0.25">
      <c r="C229" s="106"/>
      <c r="D229" s="103"/>
      <c r="E229" s="11" t="s">
        <v>43</v>
      </c>
      <c r="F229" s="8"/>
      <c r="G229" s="7">
        <v>450</v>
      </c>
      <c r="H229" s="15">
        <v>83</v>
      </c>
      <c r="I229" s="1">
        <v>94</v>
      </c>
      <c r="J229" s="1">
        <v>78</v>
      </c>
      <c r="K229" s="1">
        <v>99</v>
      </c>
      <c r="L229" s="1">
        <v>49</v>
      </c>
      <c r="M229" s="1">
        <v>47</v>
      </c>
      <c r="N229" s="2">
        <v>73.144444444444005</v>
      </c>
      <c r="O229" s="2">
        <v>73</v>
      </c>
      <c r="P229" s="16">
        <v>76</v>
      </c>
    </row>
    <row r="230" spans="3:16" x14ac:dyDescent="0.25">
      <c r="C230" s="106"/>
      <c r="D230" s="103"/>
      <c r="E230" s="11" t="s">
        <v>44</v>
      </c>
      <c r="F230" s="8"/>
      <c r="G230" s="7">
        <v>93</v>
      </c>
      <c r="H230" s="15">
        <v>6</v>
      </c>
      <c r="I230" s="1">
        <v>13</v>
      </c>
      <c r="J230" s="1">
        <v>19</v>
      </c>
      <c r="K230" s="1">
        <v>32</v>
      </c>
      <c r="L230" s="1">
        <v>13</v>
      </c>
      <c r="M230" s="1">
        <v>10</v>
      </c>
      <c r="N230" s="2">
        <v>75.516129032257993</v>
      </c>
      <c r="O230" s="2">
        <v>76</v>
      </c>
      <c r="P230" s="16">
        <v>77</v>
      </c>
    </row>
    <row r="231" spans="3:16" ht="25.2" x14ac:dyDescent="0.25">
      <c r="C231" s="106"/>
      <c r="D231" s="103"/>
      <c r="E231" s="11" t="s">
        <v>45</v>
      </c>
      <c r="F231" s="8"/>
      <c r="G231" s="14">
        <v>41</v>
      </c>
      <c r="H231" s="27">
        <v>7</v>
      </c>
      <c r="I231" s="5">
        <v>15</v>
      </c>
      <c r="J231" s="5">
        <v>6</v>
      </c>
      <c r="K231" s="5">
        <v>9</v>
      </c>
      <c r="L231" s="5">
        <v>1</v>
      </c>
      <c r="M231" s="5">
        <v>3</v>
      </c>
      <c r="N231" s="6">
        <v>71.365853658537006</v>
      </c>
      <c r="O231" s="6">
        <v>69</v>
      </c>
      <c r="P231" s="38" t="s">
        <v>95</v>
      </c>
    </row>
    <row r="232" spans="3:16" x14ac:dyDescent="0.25">
      <c r="C232" s="106"/>
      <c r="D232" s="103"/>
      <c r="E232" s="11" t="s">
        <v>38</v>
      </c>
      <c r="F232" s="8"/>
      <c r="G232" s="7">
        <v>141</v>
      </c>
      <c r="H232" s="15">
        <v>10</v>
      </c>
      <c r="I232" s="1">
        <v>18</v>
      </c>
      <c r="J232" s="1">
        <v>29</v>
      </c>
      <c r="K232" s="1">
        <v>31</v>
      </c>
      <c r="L232" s="1">
        <v>32</v>
      </c>
      <c r="M232" s="1">
        <v>21</v>
      </c>
      <c r="N232" s="2">
        <v>76.553191489362007</v>
      </c>
      <c r="O232" s="2">
        <v>77</v>
      </c>
      <c r="P232" s="16">
        <v>71</v>
      </c>
    </row>
    <row r="233" spans="3:16" ht="25.2" x14ac:dyDescent="0.25">
      <c r="C233" s="106"/>
      <c r="D233" s="102" t="s">
        <v>22</v>
      </c>
      <c r="E233" s="10" t="s">
        <v>40</v>
      </c>
      <c r="F233" s="9"/>
      <c r="G233" s="13">
        <v>123</v>
      </c>
      <c r="H233" s="22">
        <v>28</v>
      </c>
      <c r="I233" s="3">
        <v>27</v>
      </c>
      <c r="J233" s="3">
        <v>25</v>
      </c>
      <c r="K233" s="3">
        <v>22</v>
      </c>
      <c r="L233" s="3">
        <v>11</v>
      </c>
      <c r="M233" s="3">
        <v>10</v>
      </c>
      <c r="N233" s="4">
        <v>71.886178861789006</v>
      </c>
      <c r="O233" s="4">
        <v>71</v>
      </c>
      <c r="P233" s="25">
        <v>72</v>
      </c>
    </row>
    <row r="234" spans="3:16" ht="25.2" x14ac:dyDescent="0.25">
      <c r="C234" s="106"/>
      <c r="D234" s="103"/>
      <c r="E234" s="11" t="s">
        <v>41</v>
      </c>
      <c r="F234" s="8"/>
      <c r="G234" s="7">
        <v>511</v>
      </c>
      <c r="H234" s="15">
        <v>91</v>
      </c>
      <c r="I234" s="1">
        <v>104</v>
      </c>
      <c r="J234" s="1">
        <v>111</v>
      </c>
      <c r="K234" s="1">
        <v>126</v>
      </c>
      <c r="L234" s="1">
        <v>47</v>
      </c>
      <c r="M234" s="1">
        <v>32</v>
      </c>
      <c r="N234" s="2">
        <v>72.358121330724003</v>
      </c>
      <c r="O234" s="2">
        <v>73</v>
      </c>
      <c r="P234" s="16">
        <v>77</v>
      </c>
    </row>
    <row r="235" spans="3:16" x14ac:dyDescent="0.25">
      <c r="C235" s="106"/>
      <c r="D235" s="103"/>
      <c r="E235" s="11" t="s">
        <v>42</v>
      </c>
      <c r="F235" s="8"/>
      <c r="G235" s="14">
        <v>36</v>
      </c>
      <c r="H235" s="27">
        <v>16</v>
      </c>
      <c r="I235" s="5">
        <v>8</v>
      </c>
      <c r="J235" s="5">
        <v>8</v>
      </c>
      <c r="K235" s="5">
        <v>4</v>
      </c>
      <c r="L235" s="5">
        <v>0</v>
      </c>
      <c r="M235" s="5">
        <v>0</v>
      </c>
      <c r="N235" s="6">
        <v>66.75</v>
      </c>
      <c r="O235" s="6">
        <v>66</v>
      </c>
      <c r="P235" s="31">
        <v>62</v>
      </c>
    </row>
    <row r="236" spans="3:16" x14ac:dyDescent="0.25">
      <c r="C236" s="106"/>
      <c r="D236" s="103"/>
      <c r="E236" s="11" t="s">
        <v>43</v>
      </c>
      <c r="F236" s="8"/>
      <c r="G236" s="7">
        <v>224</v>
      </c>
      <c r="H236" s="15">
        <v>47</v>
      </c>
      <c r="I236" s="1">
        <v>41</v>
      </c>
      <c r="J236" s="1">
        <v>39</v>
      </c>
      <c r="K236" s="1">
        <v>56</v>
      </c>
      <c r="L236" s="1">
        <v>23</v>
      </c>
      <c r="M236" s="1">
        <v>18</v>
      </c>
      <c r="N236" s="2">
        <v>72.683035714286007</v>
      </c>
      <c r="O236" s="2">
        <v>73</v>
      </c>
      <c r="P236" s="16">
        <v>76</v>
      </c>
    </row>
    <row r="237" spans="3:16" x14ac:dyDescent="0.25">
      <c r="C237" s="106"/>
      <c r="D237" s="103"/>
      <c r="E237" s="11" t="s">
        <v>44</v>
      </c>
      <c r="F237" s="8"/>
      <c r="G237" s="14">
        <v>46</v>
      </c>
      <c r="H237" s="27">
        <v>2</v>
      </c>
      <c r="I237" s="5">
        <v>5</v>
      </c>
      <c r="J237" s="5">
        <v>12</v>
      </c>
      <c r="K237" s="5">
        <v>17</v>
      </c>
      <c r="L237" s="5">
        <v>8</v>
      </c>
      <c r="M237" s="5">
        <v>2</v>
      </c>
      <c r="N237" s="6">
        <v>75.239130434782993</v>
      </c>
      <c r="O237" s="6">
        <v>76</v>
      </c>
      <c r="P237" s="31">
        <v>77</v>
      </c>
    </row>
    <row r="238" spans="3:16" ht="25.2" x14ac:dyDescent="0.25">
      <c r="C238" s="106"/>
      <c r="D238" s="103"/>
      <c r="E238" s="11" t="s">
        <v>45</v>
      </c>
      <c r="F238" s="8"/>
      <c r="G238" s="14">
        <v>18</v>
      </c>
      <c r="H238" s="27">
        <v>3</v>
      </c>
      <c r="I238" s="5">
        <v>9</v>
      </c>
      <c r="J238" s="5">
        <v>1</v>
      </c>
      <c r="K238" s="5">
        <v>5</v>
      </c>
      <c r="L238" s="5">
        <v>0</v>
      </c>
      <c r="M238" s="5">
        <v>0</v>
      </c>
      <c r="N238" s="6">
        <v>68.888888888888999</v>
      </c>
      <c r="O238" s="6">
        <v>67.5</v>
      </c>
      <c r="P238" s="31">
        <v>65</v>
      </c>
    </row>
    <row r="239" spans="3:16" x14ac:dyDescent="0.25">
      <c r="C239" s="106"/>
      <c r="D239" s="103"/>
      <c r="E239" s="11" t="s">
        <v>38</v>
      </c>
      <c r="F239" s="8"/>
      <c r="G239" s="7">
        <v>80</v>
      </c>
      <c r="H239" s="15">
        <v>6</v>
      </c>
      <c r="I239" s="1">
        <v>12</v>
      </c>
      <c r="J239" s="1">
        <v>14</v>
      </c>
      <c r="K239" s="1">
        <v>13</v>
      </c>
      <c r="L239" s="1">
        <v>20</v>
      </c>
      <c r="M239" s="1">
        <v>15</v>
      </c>
      <c r="N239" s="2">
        <v>76.775000000000006</v>
      </c>
      <c r="O239" s="2">
        <v>78</v>
      </c>
      <c r="P239" s="40" t="s">
        <v>96</v>
      </c>
    </row>
    <row r="240" spans="3:16" ht="25.2" x14ac:dyDescent="0.25">
      <c r="C240" s="106"/>
      <c r="D240" s="102" t="s">
        <v>23</v>
      </c>
      <c r="E240" s="10" t="s">
        <v>40</v>
      </c>
      <c r="F240" s="9"/>
      <c r="G240" s="13">
        <v>140</v>
      </c>
      <c r="H240" s="22">
        <v>20</v>
      </c>
      <c r="I240" s="3">
        <v>17</v>
      </c>
      <c r="J240" s="3">
        <v>18</v>
      </c>
      <c r="K240" s="3">
        <v>25</v>
      </c>
      <c r="L240" s="3">
        <v>34</v>
      </c>
      <c r="M240" s="3">
        <v>26</v>
      </c>
      <c r="N240" s="4">
        <v>76.75</v>
      </c>
      <c r="O240" s="4">
        <v>78</v>
      </c>
      <c r="P240" s="25">
        <v>81</v>
      </c>
    </row>
    <row r="241" spans="3:16" ht="25.2" x14ac:dyDescent="0.25">
      <c r="C241" s="106"/>
      <c r="D241" s="103"/>
      <c r="E241" s="11" t="s">
        <v>41</v>
      </c>
      <c r="F241" s="8"/>
      <c r="G241" s="7">
        <v>395</v>
      </c>
      <c r="H241" s="15">
        <v>75</v>
      </c>
      <c r="I241" s="1">
        <v>96</v>
      </c>
      <c r="J241" s="1">
        <v>96</v>
      </c>
      <c r="K241" s="1">
        <v>92</v>
      </c>
      <c r="L241" s="1">
        <v>27</v>
      </c>
      <c r="M241" s="1">
        <v>9</v>
      </c>
      <c r="N241" s="2">
        <v>71.007594936708998</v>
      </c>
      <c r="O241" s="2">
        <v>71</v>
      </c>
      <c r="P241" s="16">
        <v>75</v>
      </c>
    </row>
    <row r="242" spans="3:16" x14ac:dyDescent="0.25">
      <c r="C242" s="106"/>
      <c r="D242" s="103"/>
      <c r="E242" s="11" t="s">
        <v>42</v>
      </c>
      <c r="F242" s="8"/>
      <c r="G242" s="14">
        <v>25</v>
      </c>
      <c r="H242" s="27">
        <v>20</v>
      </c>
      <c r="I242" s="5">
        <v>4</v>
      </c>
      <c r="J242" s="5">
        <v>1</v>
      </c>
      <c r="K242" s="5">
        <v>0</v>
      </c>
      <c r="L242" s="5">
        <v>0</v>
      </c>
      <c r="M242" s="5">
        <v>0</v>
      </c>
      <c r="N242" s="6">
        <v>63.28</v>
      </c>
      <c r="O242" s="6">
        <v>63</v>
      </c>
      <c r="P242" s="31">
        <v>61</v>
      </c>
    </row>
    <row r="243" spans="3:16" x14ac:dyDescent="0.25">
      <c r="C243" s="106"/>
      <c r="D243" s="103"/>
      <c r="E243" s="11" t="s">
        <v>43</v>
      </c>
      <c r="F243" s="8"/>
      <c r="G243" s="7">
        <v>226</v>
      </c>
      <c r="H243" s="15">
        <v>36</v>
      </c>
      <c r="I243" s="1">
        <v>53</v>
      </c>
      <c r="J243" s="1">
        <v>39</v>
      </c>
      <c r="K243" s="1">
        <v>43</v>
      </c>
      <c r="L243" s="1">
        <v>26</v>
      </c>
      <c r="M243" s="1">
        <v>29</v>
      </c>
      <c r="N243" s="2">
        <v>73.601769911503993</v>
      </c>
      <c r="O243" s="2">
        <v>73</v>
      </c>
      <c r="P243" s="16">
        <v>68</v>
      </c>
    </row>
    <row r="244" spans="3:16" x14ac:dyDescent="0.25">
      <c r="C244" s="106"/>
      <c r="D244" s="103"/>
      <c r="E244" s="11" t="s">
        <v>44</v>
      </c>
      <c r="F244" s="8"/>
      <c r="G244" s="14">
        <v>47</v>
      </c>
      <c r="H244" s="27">
        <v>4</v>
      </c>
      <c r="I244" s="5">
        <v>8</v>
      </c>
      <c r="J244" s="5">
        <v>7</v>
      </c>
      <c r="K244" s="5">
        <v>15</v>
      </c>
      <c r="L244" s="5">
        <v>5</v>
      </c>
      <c r="M244" s="5">
        <v>8</v>
      </c>
      <c r="N244" s="6">
        <v>75.787234042552996</v>
      </c>
      <c r="O244" s="6">
        <v>76</v>
      </c>
      <c r="P244" s="31">
        <v>68</v>
      </c>
    </row>
    <row r="245" spans="3:16" ht="25.2" x14ac:dyDescent="0.25">
      <c r="C245" s="106"/>
      <c r="D245" s="103"/>
      <c r="E245" s="11" t="s">
        <v>45</v>
      </c>
      <c r="F245" s="8"/>
      <c r="G245" s="14">
        <v>23</v>
      </c>
      <c r="H245" s="27">
        <v>4</v>
      </c>
      <c r="I245" s="5">
        <v>6</v>
      </c>
      <c r="J245" s="5">
        <v>5</v>
      </c>
      <c r="K245" s="5">
        <v>4</v>
      </c>
      <c r="L245" s="5">
        <v>1</v>
      </c>
      <c r="M245" s="5">
        <v>3</v>
      </c>
      <c r="N245" s="6">
        <v>73.304347826086996</v>
      </c>
      <c r="O245" s="6">
        <v>71</v>
      </c>
      <c r="P245" s="31">
        <v>67</v>
      </c>
    </row>
    <row r="246" spans="3:16" x14ac:dyDescent="0.25">
      <c r="C246" s="106"/>
      <c r="D246" s="103"/>
      <c r="E246" s="11" t="s">
        <v>38</v>
      </c>
      <c r="F246" s="8"/>
      <c r="G246" s="7">
        <v>61</v>
      </c>
      <c r="H246" s="15">
        <v>4</v>
      </c>
      <c r="I246" s="1">
        <v>6</v>
      </c>
      <c r="J246" s="1">
        <v>15</v>
      </c>
      <c r="K246" s="1">
        <v>18</v>
      </c>
      <c r="L246" s="1">
        <v>12</v>
      </c>
      <c r="M246" s="1">
        <v>6</v>
      </c>
      <c r="N246" s="2">
        <v>76.262295081966997</v>
      </c>
      <c r="O246" s="2">
        <v>76</v>
      </c>
      <c r="P246" s="16">
        <v>71</v>
      </c>
    </row>
    <row r="247" spans="3:16" x14ac:dyDescent="0.25">
      <c r="C247" s="102" t="s">
        <v>46</v>
      </c>
      <c r="D247" s="100" t="s">
        <v>21</v>
      </c>
      <c r="E247" s="10" t="s">
        <v>47</v>
      </c>
      <c r="F247" s="9"/>
      <c r="G247" s="13">
        <v>1103</v>
      </c>
      <c r="H247" s="22">
        <v>162</v>
      </c>
      <c r="I247" s="3">
        <v>212</v>
      </c>
      <c r="J247" s="3">
        <v>240</v>
      </c>
      <c r="K247" s="3">
        <v>264</v>
      </c>
      <c r="L247" s="3">
        <v>126</v>
      </c>
      <c r="M247" s="3">
        <v>99</v>
      </c>
      <c r="N247" s="4">
        <v>73.435176790571006</v>
      </c>
      <c r="O247" s="4">
        <v>73</v>
      </c>
      <c r="P247" s="25">
        <v>76</v>
      </c>
    </row>
    <row r="248" spans="3:16" ht="25.2" x14ac:dyDescent="0.25">
      <c r="C248" s="106"/>
      <c r="D248" s="101"/>
      <c r="E248" s="11" t="s">
        <v>48</v>
      </c>
      <c r="F248" s="8"/>
      <c r="G248" s="7">
        <v>173</v>
      </c>
      <c r="H248" s="15">
        <v>42</v>
      </c>
      <c r="I248" s="1">
        <v>36</v>
      </c>
      <c r="J248" s="1">
        <v>37</v>
      </c>
      <c r="K248" s="1">
        <v>32</v>
      </c>
      <c r="L248" s="1">
        <v>17</v>
      </c>
      <c r="M248" s="1">
        <v>9</v>
      </c>
      <c r="N248" s="2">
        <v>71.260115606935997</v>
      </c>
      <c r="O248" s="2">
        <v>71</v>
      </c>
      <c r="P248" s="40" t="s">
        <v>97</v>
      </c>
    </row>
    <row r="249" spans="3:16" x14ac:dyDescent="0.25">
      <c r="C249" s="106"/>
      <c r="D249" s="101"/>
      <c r="E249" s="11" t="s">
        <v>49</v>
      </c>
      <c r="F249" s="8"/>
      <c r="G249" s="14">
        <v>29</v>
      </c>
      <c r="H249" s="27">
        <v>7</v>
      </c>
      <c r="I249" s="5">
        <v>5</v>
      </c>
      <c r="J249" s="5">
        <v>5</v>
      </c>
      <c r="K249" s="5">
        <v>3</v>
      </c>
      <c r="L249" s="5">
        <v>4</v>
      </c>
      <c r="M249" s="5">
        <v>5</v>
      </c>
      <c r="N249" s="6">
        <v>74.206896551724</v>
      </c>
      <c r="O249" s="6">
        <v>72</v>
      </c>
      <c r="P249" s="38" t="s">
        <v>94</v>
      </c>
    </row>
    <row r="250" spans="3:16" ht="25.2" x14ac:dyDescent="0.25">
      <c r="C250" s="106"/>
      <c r="D250" s="101"/>
      <c r="E250" s="11" t="s">
        <v>50</v>
      </c>
      <c r="F250" s="8"/>
      <c r="G250" s="7">
        <v>102</v>
      </c>
      <c r="H250" s="15">
        <v>28</v>
      </c>
      <c r="I250" s="1">
        <v>24</v>
      </c>
      <c r="J250" s="1">
        <v>15</v>
      </c>
      <c r="K250" s="1">
        <v>15</v>
      </c>
      <c r="L250" s="1">
        <v>15</v>
      </c>
      <c r="M250" s="1">
        <v>5</v>
      </c>
      <c r="N250" s="2">
        <v>70.911764705882007</v>
      </c>
      <c r="O250" s="2">
        <v>69</v>
      </c>
      <c r="P250" s="16">
        <v>61</v>
      </c>
    </row>
    <row r="251" spans="3:16" ht="25.2" x14ac:dyDescent="0.25">
      <c r="C251" s="106"/>
      <c r="D251" s="101"/>
      <c r="E251" s="11" t="s">
        <v>51</v>
      </c>
      <c r="F251" s="8"/>
      <c r="G251" s="14">
        <v>46</v>
      </c>
      <c r="H251" s="27">
        <v>9</v>
      </c>
      <c r="I251" s="5">
        <v>9</v>
      </c>
      <c r="J251" s="5">
        <v>8</v>
      </c>
      <c r="K251" s="5">
        <v>10</v>
      </c>
      <c r="L251" s="5">
        <v>6</v>
      </c>
      <c r="M251" s="5">
        <v>4</v>
      </c>
      <c r="N251" s="6">
        <v>73.217391304347998</v>
      </c>
      <c r="O251" s="6">
        <v>74</v>
      </c>
      <c r="P251" s="38" t="s">
        <v>98</v>
      </c>
    </row>
    <row r="252" spans="3:16" x14ac:dyDescent="0.25">
      <c r="C252" s="106"/>
      <c r="D252" s="101"/>
      <c r="E252" s="11" t="s">
        <v>52</v>
      </c>
      <c r="F252" s="8"/>
      <c r="G252" s="14">
        <v>20</v>
      </c>
      <c r="H252" s="27">
        <v>0</v>
      </c>
      <c r="I252" s="5">
        <v>2</v>
      </c>
      <c r="J252" s="5">
        <v>2</v>
      </c>
      <c r="K252" s="5">
        <v>4</v>
      </c>
      <c r="L252" s="5">
        <v>2</v>
      </c>
      <c r="M252" s="5">
        <v>10</v>
      </c>
      <c r="N252" s="6">
        <v>83.25</v>
      </c>
      <c r="O252" s="6">
        <v>84.5</v>
      </c>
      <c r="P252" s="38" t="s">
        <v>99</v>
      </c>
    </row>
    <row r="253" spans="3:16" x14ac:dyDescent="0.25">
      <c r="C253" s="106"/>
      <c r="D253" s="101"/>
      <c r="E253" s="11" t="s">
        <v>53</v>
      </c>
      <c r="F253" s="8"/>
      <c r="G253" s="14">
        <v>19</v>
      </c>
      <c r="H253" s="27">
        <v>7</v>
      </c>
      <c r="I253" s="5">
        <v>1</v>
      </c>
      <c r="J253" s="5">
        <v>3</v>
      </c>
      <c r="K253" s="5">
        <v>3</v>
      </c>
      <c r="L253" s="5">
        <v>1</v>
      </c>
      <c r="M253" s="5">
        <v>4</v>
      </c>
      <c r="N253" s="6">
        <v>73.210526315788996</v>
      </c>
      <c r="O253" s="6">
        <v>73</v>
      </c>
      <c r="P253" s="38" t="s">
        <v>100</v>
      </c>
    </row>
    <row r="254" spans="3:16" x14ac:dyDescent="0.25">
      <c r="C254" s="106"/>
      <c r="D254" s="101"/>
      <c r="E254" s="11" t="s">
        <v>38</v>
      </c>
      <c r="F254" s="8"/>
      <c r="G254" s="14">
        <v>32</v>
      </c>
      <c r="H254" s="27">
        <v>2</v>
      </c>
      <c r="I254" s="5">
        <v>8</v>
      </c>
      <c r="J254" s="5">
        <v>6</v>
      </c>
      <c r="K254" s="5">
        <v>4</v>
      </c>
      <c r="L254" s="5">
        <v>8</v>
      </c>
      <c r="M254" s="5">
        <v>4</v>
      </c>
      <c r="N254" s="6">
        <v>75.28125</v>
      </c>
      <c r="O254" s="6">
        <v>75</v>
      </c>
      <c r="P254" s="38" t="s">
        <v>101</v>
      </c>
    </row>
    <row r="255" spans="3:16" x14ac:dyDescent="0.25">
      <c r="C255" s="106"/>
      <c r="D255" s="101"/>
      <c r="E255" s="11" t="s">
        <v>54</v>
      </c>
      <c r="F255" s="8"/>
      <c r="G255" s="7">
        <v>1276</v>
      </c>
      <c r="H255" s="15">
        <v>204</v>
      </c>
      <c r="I255" s="1">
        <v>248</v>
      </c>
      <c r="J255" s="1">
        <v>277</v>
      </c>
      <c r="K255" s="1">
        <v>296</v>
      </c>
      <c r="L255" s="1">
        <v>143</v>
      </c>
      <c r="M255" s="1">
        <v>108</v>
      </c>
      <c r="N255" s="2">
        <v>73.140282131660996</v>
      </c>
      <c r="O255" s="2">
        <v>73</v>
      </c>
      <c r="P255" s="40" t="s">
        <v>102</v>
      </c>
    </row>
    <row r="256" spans="3:16" x14ac:dyDescent="0.25">
      <c r="C256" s="106"/>
      <c r="D256" s="101"/>
      <c r="E256" s="11" t="s">
        <v>55</v>
      </c>
      <c r="F256" s="8"/>
      <c r="G256" s="7">
        <v>177</v>
      </c>
      <c r="H256" s="15">
        <v>44</v>
      </c>
      <c r="I256" s="1">
        <v>38</v>
      </c>
      <c r="J256" s="1">
        <v>28</v>
      </c>
      <c r="K256" s="1">
        <v>28</v>
      </c>
      <c r="L256" s="1">
        <v>25</v>
      </c>
      <c r="M256" s="1">
        <v>14</v>
      </c>
      <c r="N256" s="2">
        <v>72.050847457627</v>
      </c>
      <c r="O256" s="2">
        <v>71</v>
      </c>
      <c r="P256" s="16">
        <v>61</v>
      </c>
    </row>
    <row r="257" spans="2:25" ht="25.2" x14ac:dyDescent="0.25">
      <c r="C257" s="102" t="s">
        <v>56</v>
      </c>
      <c r="D257" s="100" t="s">
        <v>21</v>
      </c>
      <c r="E257" s="10" t="s">
        <v>57</v>
      </c>
      <c r="F257" s="9"/>
      <c r="G257" s="13">
        <v>393</v>
      </c>
      <c r="H257" s="22">
        <v>79</v>
      </c>
      <c r="I257" s="3">
        <v>68</v>
      </c>
      <c r="J257" s="3">
        <v>76</v>
      </c>
      <c r="K257" s="3">
        <v>75</v>
      </c>
      <c r="L257" s="3">
        <v>48</v>
      </c>
      <c r="M257" s="3">
        <v>47</v>
      </c>
      <c r="N257" s="4">
        <v>73.34096692112</v>
      </c>
      <c r="O257" s="4">
        <v>73</v>
      </c>
      <c r="P257" s="25">
        <v>75</v>
      </c>
    </row>
    <row r="258" spans="2:25" ht="25.2" x14ac:dyDescent="0.25">
      <c r="C258" s="106"/>
      <c r="D258" s="101"/>
      <c r="E258" s="11" t="s">
        <v>58</v>
      </c>
      <c r="F258" s="8"/>
      <c r="G258" s="7">
        <v>615</v>
      </c>
      <c r="H258" s="15">
        <v>96</v>
      </c>
      <c r="I258" s="1">
        <v>126</v>
      </c>
      <c r="J258" s="1">
        <v>118</v>
      </c>
      <c r="K258" s="1">
        <v>155</v>
      </c>
      <c r="L258" s="1">
        <v>73</v>
      </c>
      <c r="M258" s="1">
        <v>47</v>
      </c>
      <c r="N258" s="2">
        <v>73.154471544714994</v>
      </c>
      <c r="O258" s="2">
        <v>73</v>
      </c>
      <c r="P258" s="16">
        <v>78</v>
      </c>
    </row>
    <row r="259" spans="2:25" ht="25.2" x14ac:dyDescent="0.25">
      <c r="C259" s="106"/>
      <c r="D259" s="101"/>
      <c r="E259" s="11" t="s">
        <v>59</v>
      </c>
      <c r="F259" s="8"/>
      <c r="G259" s="7">
        <v>364</v>
      </c>
      <c r="H259" s="15">
        <v>51</v>
      </c>
      <c r="I259" s="1">
        <v>70</v>
      </c>
      <c r="J259" s="1">
        <v>92</v>
      </c>
      <c r="K259" s="1">
        <v>78</v>
      </c>
      <c r="L259" s="1">
        <v>43</v>
      </c>
      <c r="M259" s="1">
        <v>30</v>
      </c>
      <c r="N259" s="2">
        <v>73.456043956043999</v>
      </c>
      <c r="O259" s="2">
        <v>73</v>
      </c>
      <c r="P259" s="16">
        <v>73</v>
      </c>
    </row>
    <row r="260" spans="2:25" x14ac:dyDescent="0.25">
      <c r="C260" s="106"/>
      <c r="D260" s="101"/>
      <c r="E260" s="11" t="s">
        <v>60</v>
      </c>
      <c r="F260" s="8"/>
      <c r="G260" s="7">
        <v>152</v>
      </c>
      <c r="H260" s="15">
        <v>31</v>
      </c>
      <c r="I260" s="1">
        <v>33</v>
      </c>
      <c r="J260" s="1">
        <v>30</v>
      </c>
      <c r="K260" s="1">
        <v>27</v>
      </c>
      <c r="L260" s="1">
        <v>15</v>
      </c>
      <c r="M260" s="1">
        <v>16</v>
      </c>
      <c r="N260" s="2">
        <v>72.328947368420998</v>
      </c>
      <c r="O260" s="2">
        <v>71.5</v>
      </c>
      <c r="P260" s="16">
        <v>67</v>
      </c>
    </row>
    <row r="261" spans="2:25" x14ac:dyDescent="0.25">
      <c r="C261" s="102" t="s">
        <v>61</v>
      </c>
      <c r="D261" s="100" t="s">
        <v>21</v>
      </c>
      <c r="E261" s="10" t="s">
        <v>62</v>
      </c>
      <c r="F261" s="9"/>
      <c r="G261" s="13">
        <v>197</v>
      </c>
      <c r="H261" s="22">
        <v>38</v>
      </c>
      <c r="I261" s="3">
        <v>34</v>
      </c>
      <c r="J261" s="3">
        <v>47</v>
      </c>
      <c r="K261" s="3">
        <v>43</v>
      </c>
      <c r="L261" s="3">
        <v>19</v>
      </c>
      <c r="M261" s="3">
        <v>16</v>
      </c>
      <c r="N261" s="4">
        <v>72.888324873095996</v>
      </c>
      <c r="O261" s="4">
        <v>72</v>
      </c>
      <c r="P261" s="25">
        <v>76</v>
      </c>
    </row>
    <row r="262" spans="2:25" x14ac:dyDescent="0.25">
      <c r="C262" s="103"/>
      <c r="D262" s="101"/>
      <c r="E262" s="11" t="s">
        <v>63</v>
      </c>
      <c r="F262" s="8"/>
      <c r="G262" s="7">
        <v>460</v>
      </c>
      <c r="H262" s="15">
        <v>97</v>
      </c>
      <c r="I262" s="1">
        <v>98</v>
      </c>
      <c r="J262" s="1">
        <v>89</v>
      </c>
      <c r="K262" s="1">
        <v>86</v>
      </c>
      <c r="L262" s="1">
        <v>65</v>
      </c>
      <c r="M262" s="1">
        <v>25</v>
      </c>
      <c r="N262" s="2">
        <v>72.065217391304003</v>
      </c>
      <c r="O262" s="2">
        <v>72</v>
      </c>
      <c r="P262" s="16">
        <v>73</v>
      </c>
    </row>
    <row r="263" spans="2:25" ht="25.2" x14ac:dyDescent="0.25">
      <c r="C263" s="103"/>
      <c r="D263" s="101"/>
      <c r="E263" s="11" t="s">
        <v>64</v>
      </c>
      <c r="F263" s="8"/>
      <c r="G263" s="7">
        <v>286</v>
      </c>
      <c r="H263" s="15">
        <v>36</v>
      </c>
      <c r="I263" s="1">
        <v>57</v>
      </c>
      <c r="J263" s="1">
        <v>61</v>
      </c>
      <c r="K263" s="1">
        <v>72</v>
      </c>
      <c r="L263" s="1">
        <v>33</v>
      </c>
      <c r="M263" s="1">
        <v>27</v>
      </c>
      <c r="N263" s="2">
        <v>73.720279720280004</v>
      </c>
      <c r="O263" s="2">
        <v>74</v>
      </c>
      <c r="P263" s="16">
        <v>71</v>
      </c>
    </row>
    <row r="264" spans="2:25" x14ac:dyDescent="0.25">
      <c r="C264" s="103"/>
      <c r="D264" s="101"/>
      <c r="E264" s="11" t="s">
        <v>65</v>
      </c>
      <c r="F264" s="8"/>
      <c r="G264" s="7">
        <v>249</v>
      </c>
      <c r="H264" s="15">
        <v>32</v>
      </c>
      <c r="I264" s="1">
        <v>36</v>
      </c>
      <c r="J264" s="1">
        <v>55</v>
      </c>
      <c r="K264" s="1">
        <v>59</v>
      </c>
      <c r="L264" s="1">
        <v>30</v>
      </c>
      <c r="M264" s="1">
        <v>37</v>
      </c>
      <c r="N264" s="2">
        <v>74.875502008032001</v>
      </c>
      <c r="O264" s="2">
        <v>75</v>
      </c>
      <c r="P264" s="16">
        <v>74</v>
      </c>
    </row>
    <row r="265" spans="2:25" x14ac:dyDescent="0.25">
      <c r="C265" s="103"/>
      <c r="D265" s="101"/>
      <c r="E265" s="11" t="s">
        <v>66</v>
      </c>
      <c r="F265" s="8"/>
      <c r="G265" s="7">
        <v>145</v>
      </c>
      <c r="H265" s="15">
        <v>29</v>
      </c>
      <c r="I265" s="1">
        <v>34</v>
      </c>
      <c r="J265" s="1">
        <v>22</v>
      </c>
      <c r="K265" s="1">
        <v>32</v>
      </c>
      <c r="L265" s="1">
        <v>13</v>
      </c>
      <c r="M265" s="1">
        <v>15</v>
      </c>
      <c r="N265" s="2">
        <v>72.710344827585999</v>
      </c>
      <c r="O265" s="2">
        <v>72</v>
      </c>
      <c r="P265" s="40" t="s">
        <v>103</v>
      </c>
    </row>
    <row r="266" spans="2:25" x14ac:dyDescent="0.25">
      <c r="C266" s="107"/>
      <c r="D266" s="104"/>
      <c r="E266" s="44" t="s">
        <v>67</v>
      </c>
      <c r="F266" s="45"/>
      <c r="G266" s="56">
        <v>187</v>
      </c>
      <c r="H266" s="64">
        <v>25</v>
      </c>
      <c r="I266" s="34">
        <v>38</v>
      </c>
      <c r="J266" s="34">
        <v>42</v>
      </c>
      <c r="K266" s="34">
        <v>43</v>
      </c>
      <c r="L266" s="34">
        <v>19</v>
      </c>
      <c r="M266" s="34">
        <v>20</v>
      </c>
      <c r="N266" s="35">
        <v>73.609625668448999</v>
      </c>
      <c r="O266" s="35">
        <v>73</v>
      </c>
      <c r="P266" s="67">
        <v>75</v>
      </c>
    </row>
    <row r="268" spans="2:25" x14ac:dyDescent="0.25">
      <c r="B268" s="42" t="str">
        <f xml:space="preserve"> HYPERLINK("#'目次'!B10", "[4]")</f>
        <v>[4]</v>
      </c>
      <c r="C268" s="37" t="s">
        <v>106</v>
      </c>
    </row>
    <row r="271" spans="2:25" x14ac:dyDescent="0.25">
      <c r="C271" s="37" t="s">
        <v>14</v>
      </c>
    </row>
    <row r="272" spans="2:25" ht="25.2" x14ac:dyDescent="0.25">
      <c r="C272" s="96"/>
      <c r="D272" s="97"/>
      <c r="E272" s="97"/>
      <c r="F272" s="97"/>
      <c r="G272" s="52" t="s">
        <v>15</v>
      </c>
      <c r="H272" s="48" t="s">
        <v>107</v>
      </c>
      <c r="I272" s="20" t="s">
        <v>108</v>
      </c>
      <c r="J272" s="20" t="s">
        <v>109</v>
      </c>
      <c r="K272" s="20" t="s">
        <v>110</v>
      </c>
      <c r="L272" s="20" t="s">
        <v>111</v>
      </c>
      <c r="M272" s="20" t="s">
        <v>112</v>
      </c>
      <c r="N272" s="20" t="s">
        <v>113</v>
      </c>
      <c r="O272" s="20" t="s">
        <v>114</v>
      </c>
      <c r="P272" s="20" t="s">
        <v>115</v>
      </c>
      <c r="Q272" s="20" t="s">
        <v>116</v>
      </c>
      <c r="R272" s="20" t="s">
        <v>117</v>
      </c>
      <c r="S272" s="20" t="s">
        <v>118</v>
      </c>
      <c r="T272" s="20" t="s">
        <v>119</v>
      </c>
      <c r="U272" s="20" t="s">
        <v>120</v>
      </c>
      <c r="V272" s="20" t="s">
        <v>121</v>
      </c>
      <c r="W272" s="20" t="s">
        <v>122</v>
      </c>
      <c r="X272" s="20" t="s">
        <v>123</v>
      </c>
      <c r="Y272" s="51" t="s">
        <v>124</v>
      </c>
    </row>
    <row r="273" spans="3:25" x14ac:dyDescent="0.25">
      <c r="C273" s="98"/>
      <c r="D273" s="99"/>
      <c r="E273" s="99"/>
      <c r="F273" s="99"/>
      <c r="G273" s="47"/>
      <c r="H273" s="55"/>
      <c r="I273" s="21"/>
      <c r="J273" s="21"/>
      <c r="K273" s="21"/>
      <c r="L273" s="21"/>
      <c r="M273" s="21"/>
      <c r="N273" s="21"/>
      <c r="O273" s="21"/>
      <c r="P273" s="21"/>
      <c r="Q273" s="21"/>
      <c r="R273" s="21"/>
      <c r="S273" s="21"/>
      <c r="T273" s="21"/>
      <c r="U273" s="21"/>
      <c r="V273" s="21"/>
      <c r="W273" s="21"/>
      <c r="X273" s="21"/>
      <c r="Y273" s="54"/>
    </row>
    <row r="274" spans="3:25" x14ac:dyDescent="0.25">
      <c r="C274" s="43"/>
      <c r="D274" s="49"/>
      <c r="E274" s="53" t="s">
        <v>15</v>
      </c>
      <c r="F274" s="46"/>
      <c r="G274" s="50">
        <v>1524</v>
      </c>
      <c r="H274" s="30">
        <v>137</v>
      </c>
      <c r="I274" s="30">
        <v>157</v>
      </c>
      <c r="J274" s="30">
        <v>162</v>
      </c>
      <c r="K274" s="30">
        <v>175</v>
      </c>
      <c r="L274" s="30">
        <v>83</v>
      </c>
      <c r="M274" s="30">
        <v>66</v>
      </c>
      <c r="N274" s="30">
        <v>120</v>
      </c>
      <c r="O274" s="30">
        <v>140</v>
      </c>
      <c r="P274" s="30">
        <v>154</v>
      </c>
      <c r="Q274" s="30">
        <v>160</v>
      </c>
      <c r="R274" s="30">
        <v>96</v>
      </c>
      <c r="S274" s="30">
        <v>74</v>
      </c>
      <c r="T274" s="30">
        <v>0</v>
      </c>
      <c r="U274" s="30">
        <v>0</v>
      </c>
      <c r="V274" s="30">
        <v>0</v>
      </c>
      <c r="W274" s="30">
        <v>0</v>
      </c>
      <c r="X274" s="30">
        <v>0</v>
      </c>
      <c r="Y274" s="68">
        <v>0</v>
      </c>
    </row>
    <row r="275" spans="3:25" x14ac:dyDescent="0.25">
      <c r="C275" s="105" t="s">
        <v>20</v>
      </c>
      <c r="D275" s="100" t="s">
        <v>21</v>
      </c>
      <c r="E275" s="10" t="s">
        <v>22</v>
      </c>
      <c r="F275" s="9"/>
      <c r="G275" s="13">
        <v>780</v>
      </c>
      <c r="H275" s="22">
        <v>137</v>
      </c>
      <c r="I275" s="3">
        <v>157</v>
      </c>
      <c r="J275" s="3">
        <v>162</v>
      </c>
      <c r="K275" s="3">
        <v>175</v>
      </c>
      <c r="L275" s="3">
        <v>83</v>
      </c>
      <c r="M275" s="3">
        <v>66</v>
      </c>
      <c r="N275" s="3">
        <v>0</v>
      </c>
      <c r="O275" s="3">
        <v>0</v>
      </c>
      <c r="P275" s="3">
        <v>0</v>
      </c>
      <c r="Q275" s="3">
        <v>0</v>
      </c>
      <c r="R275" s="3">
        <v>0</v>
      </c>
      <c r="S275" s="3">
        <v>0</v>
      </c>
      <c r="T275" s="3">
        <v>0</v>
      </c>
      <c r="U275" s="3">
        <v>0</v>
      </c>
      <c r="V275" s="3">
        <v>0</v>
      </c>
      <c r="W275" s="3">
        <v>0</v>
      </c>
      <c r="X275" s="3">
        <v>0</v>
      </c>
      <c r="Y275" s="24">
        <v>0</v>
      </c>
    </row>
    <row r="276" spans="3:25" x14ac:dyDescent="0.25">
      <c r="C276" s="106"/>
      <c r="D276" s="101"/>
      <c r="E276" s="11" t="s">
        <v>23</v>
      </c>
      <c r="F276" s="8"/>
      <c r="G276" s="7">
        <v>744</v>
      </c>
      <c r="H276" s="15">
        <v>0</v>
      </c>
      <c r="I276" s="1">
        <v>0</v>
      </c>
      <c r="J276" s="1">
        <v>0</v>
      </c>
      <c r="K276" s="1">
        <v>0</v>
      </c>
      <c r="L276" s="1">
        <v>0</v>
      </c>
      <c r="M276" s="1">
        <v>0</v>
      </c>
      <c r="N276" s="1">
        <v>120</v>
      </c>
      <c r="O276" s="1">
        <v>140</v>
      </c>
      <c r="P276" s="1">
        <v>154</v>
      </c>
      <c r="Q276" s="1">
        <v>160</v>
      </c>
      <c r="R276" s="1">
        <v>96</v>
      </c>
      <c r="S276" s="1">
        <v>74</v>
      </c>
      <c r="T276" s="1">
        <v>0</v>
      </c>
      <c r="U276" s="1">
        <v>0</v>
      </c>
      <c r="V276" s="1">
        <v>0</v>
      </c>
      <c r="W276" s="1">
        <v>0</v>
      </c>
      <c r="X276" s="1">
        <v>0</v>
      </c>
      <c r="Y276" s="18">
        <v>0</v>
      </c>
    </row>
    <row r="277" spans="3:25" x14ac:dyDescent="0.25">
      <c r="C277" s="102" t="s">
        <v>24</v>
      </c>
      <c r="D277" s="102" t="s">
        <v>25</v>
      </c>
      <c r="E277" s="10" t="s">
        <v>26</v>
      </c>
      <c r="F277" s="9"/>
      <c r="G277" s="13">
        <v>257</v>
      </c>
      <c r="H277" s="22">
        <v>137</v>
      </c>
      <c r="I277" s="3">
        <v>0</v>
      </c>
      <c r="J277" s="3">
        <v>0</v>
      </c>
      <c r="K277" s="3">
        <v>0</v>
      </c>
      <c r="L277" s="3">
        <v>0</v>
      </c>
      <c r="M277" s="3">
        <v>0</v>
      </c>
      <c r="N277" s="3">
        <v>120</v>
      </c>
      <c r="O277" s="3">
        <v>0</v>
      </c>
      <c r="P277" s="3">
        <v>0</v>
      </c>
      <c r="Q277" s="3">
        <v>0</v>
      </c>
      <c r="R277" s="3">
        <v>0</v>
      </c>
      <c r="S277" s="3">
        <v>0</v>
      </c>
      <c r="T277" s="3">
        <v>0</v>
      </c>
      <c r="U277" s="3">
        <v>0</v>
      </c>
      <c r="V277" s="3">
        <v>0</v>
      </c>
      <c r="W277" s="3">
        <v>0</v>
      </c>
      <c r="X277" s="3">
        <v>0</v>
      </c>
      <c r="Y277" s="24">
        <v>0</v>
      </c>
    </row>
    <row r="278" spans="3:25" x14ac:dyDescent="0.25">
      <c r="C278" s="106"/>
      <c r="D278" s="103"/>
      <c r="E278" s="11" t="s">
        <v>27</v>
      </c>
      <c r="F278" s="8"/>
      <c r="G278" s="7">
        <v>297</v>
      </c>
      <c r="H278" s="15">
        <v>0</v>
      </c>
      <c r="I278" s="1">
        <v>157</v>
      </c>
      <c r="J278" s="1">
        <v>0</v>
      </c>
      <c r="K278" s="1">
        <v>0</v>
      </c>
      <c r="L278" s="1">
        <v>0</v>
      </c>
      <c r="M278" s="1">
        <v>0</v>
      </c>
      <c r="N278" s="1">
        <v>0</v>
      </c>
      <c r="O278" s="1">
        <v>140</v>
      </c>
      <c r="P278" s="1">
        <v>0</v>
      </c>
      <c r="Q278" s="1">
        <v>0</v>
      </c>
      <c r="R278" s="1">
        <v>0</v>
      </c>
      <c r="S278" s="1">
        <v>0</v>
      </c>
      <c r="T278" s="1">
        <v>0</v>
      </c>
      <c r="U278" s="1">
        <v>0</v>
      </c>
      <c r="V278" s="1">
        <v>0</v>
      </c>
      <c r="W278" s="1">
        <v>0</v>
      </c>
      <c r="X278" s="1">
        <v>0</v>
      </c>
      <c r="Y278" s="18">
        <v>0</v>
      </c>
    </row>
    <row r="279" spans="3:25" x14ac:dyDescent="0.25">
      <c r="C279" s="106"/>
      <c r="D279" s="103"/>
      <c r="E279" s="11" t="s">
        <v>28</v>
      </c>
      <c r="F279" s="8"/>
      <c r="G279" s="7">
        <v>316</v>
      </c>
      <c r="H279" s="15">
        <v>0</v>
      </c>
      <c r="I279" s="1">
        <v>0</v>
      </c>
      <c r="J279" s="1">
        <v>162</v>
      </c>
      <c r="K279" s="1">
        <v>0</v>
      </c>
      <c r="L279" s="1">
        <v>0</v>
      </c>
      <c r="M279" s="1">
        <v>0</v>
      </c>
      <c r="N279" s="1">
        <v>0</v>
      </c>
      <c r="O279" s="1">
        <v>0</v>
      </c>
      <c r="P279" s="1">
        <v>154</v>
      </c>
      <c r="Q279" s="1">
        <v>0</v>
      </c>
      <c r="R279" s="1">
        <v>0</v>
      </c>
      <c r="S279" s="1">
        <v>0</v>
      </c>
      <c r="T279" s="1">
        <v>0</v>
      </c>
      <c r="U279" s="1">
        <v>0</v>
      </c>
      <c r="V279" s="1">
        <v>0</v>
      </c>
      <c r="W279" s="1">
        <v>0</v>
      </c>
      <c r="X279" s="1">
        <v>0</v>
      </c>
      <c r="Y279" s="18">
        <v>0</v>
      </c>
    </row>
    <row r="280" spans="3:25" x14ac:dyDescent="0.25">
      <c r="C280" s="106"/>
      <c r="D280" s="103"/>
      <c r="E280" s="11" t="s">
        <v>29</v>
      </c>
      <c r="F280" s="8"/>
      <c r="G280" s="7">
        <v>335</v>
      </c>
      <c r="H280" s="15">
        <v>0</v>
      </c>
      <c r="I280" s="1">
        <v>0</v>
      </c>
      <c r="J280" s="1">
        <v>0</v>
      </c>
      <c r="K280" s="1">
        <v>175</v>
      </c>
      <c r="L280" s="1">
        <v>0</v>
      </c>
      <c r="M280" s="1">
        <v>0</v>
      </c>
      <c r="N280" s="1">
        <v>0</v>
      </c>
      <c r="O280" s="1">
        <v>0</v>
      </c>
      <c r="P280" s="1">
        <v>0</v>
      </c>
      <c r="Q280" s="1">
        <v>160</v>
      </c>
      <c r="R280" s="1">
        <v>0</v>
      </c>
      <c r="S280" s="1">
        <v>0</v>
      </c>
      <c r="T280" s="1">
        <v>0</v>
      </c>
      <c r="U280" s="1">
        <v>0</v>
      </c>
      <c r="V280" s="1">
        <v>0</v>
      </c>
      <c r="W280" s="1">
        <v>0</v>
      </c>
      <c r="X280" s="1">
        <v>0</v>
      </c>
      <c r="Y280" s="18">
        <v>0</v>
      </c>
    </row>
    <row r="281" spans="3:25" x14ac:dyDescent="0.25">
      <c r="C281" s="106"/>
      <c r="D281" s="103"/>
      <c r="E281" s="11" t="s">
        <v>30</v>
      </c>
      <c r="F281" s="8"/>
      <c r="G281" s="7">
        <v>319</v>
      </c>
      <c r="H281" s="15">
        <v>0</v>
      </c>
      <c r="I281" s="1">
        <v>0</v>
      </c>
      <c r="J281" s="1">
        <v>0</v>
      </c>
      <c r="K281" s="1">
        <v>0</v>
      </c>
      <c r="L281" s="1">
        <v>83</v>
      </c>
      <c r="M281" s="1">
        <v>66</v>
      </c>
      <c r="N281" s="1">
        <v>0</v>
      </c>
      <c r="O281" s="1">
        <v>0</v>
      </c>
      <c r="P281" s="1">
        <v>0</v>
      </c>
      <c r="Q281" s="1">
        <v>0</v>
      </c>
      <c r="R281" s="1">
        <v>96</v>
      </c>
      <c r="S281" s="1">
        <v>74</v>
      </c>
      <c r="T281" s="1">
        <v>0</v>
      </c>
      <c r="U281" s="1">
        <v>0</v>
      </c>
      <c r="V281" s="1">
        <v>0</v>
      </c>
      <c r="W281" s="1">
        <v>0</v>
      </c>
      <c r="X281" s="1">
        <v>0</v>
      </c>
      <c r="Y281" s="18">
        <v>0</v>
      </c>
    </row>
    <row r="282" spans="3:25" x14ac:dyDescent="0.25">
      <c r="C282" s="106"/>
      <c r="D282" s="103"/>
      <c r="E282" s="11" t="s">
        <v>31</v>
      </c>
      <c r="F282" s="8"/>
      <c r="G282" s="7">
        <v>1267</v>
      </c>
      <c r="H282" s="15">
        <v>0</v>
      </c>
      <c r="I282" s="1">
        <v>157</v>
      </c>
      <c r="J282" s="1">
        <v>162</v>
      </c>
      <c r="K282" s="1">
        <v>175</v>
      </c>
      <c r="L282" s="1">
        <v>83</v>
      </c>
      <c r="M282" s="1">
        <v>66</v>
      </c>
      <c r="N282" s="1">
        <v>0</v>
      </c>
      <c r="O282" s="1">
        <v>140</v>
      </c>
      <c r="P282" s="1">
        <v>154</v>
      </c>
      <c r="Q282" s="1">
        <v>160</v>
      </c>
      <c r="R282" s="1">
        <v>96</v>
      </c>
      <c r="S282" s="1">
        <v>74</v>
      </c>
      <c r="T282" s="1">
        <v>0</v>
      </c>
      <c r="U282" s="1">
        <v>0</v>
      </c>
      <c r="V282" s="1">
        <v>0</v>
      </c>
      <c r="W282" s="1">
        <v>0</v>
      </c>
      <c r="X282" s="1">
        <v>0</v>
      </c>
      <c r="Y282" s="18">
        <v>0</v>
      </c>
    </row>
    <row r="283" spans="3:25" x14ac:dyDescent="0.25">
      <c r="C283" s="106"/>
      <c r="D283" s="103"/>
      <c r="E283" s="11" t="s">
        <v>32</v>
      </c>
      <c r="F283" s="8"/>
      <c r="G283" s="7">
        <v>654</v>
      </c>
      <c r="H283" s="15">
        <v>0</v>
      </c>
      <c r="I283" s="1">
        <v>0</v>
      </c>
      <c r="J283" s="1">
        <v>0</v>
      </c>
      <c r="K283" s="1">
        <v>175</v>
      </c>
      <c r="L283" s="1">
        <v>83</v>
      </c>
      <c r="M283" s="1">
        <v>66</v>
      </c>
      <c r="N283" s="1">
        <v>0</v>
      </c>
      <c r="O283" s="1">
        <v>0</v>
      </c>
      <c r="P283" s="1">
        <v>0</v>
      </c>
      <c r="Q283" s="1">
        <v>160</v>
      </c>
      <c r="R283" s="1">
        <v>96</v>
      </c>
      <c r="S283" s="1">
        <v>74</v>
      </c>
      <c r="T283" s="1">
        <v>0</v>
      </c>
      <c r="U283" s="1">
        <v>0</v>
      </c>
      <c r="V283" s="1">
        <v>0</v>
      </c>
      <c r="W283" s="1">
        <v>0</v>
      </c>
      <c r="X283" s="1">
        <v>0</v>
      </c>
      <c r="Y283" s="18">
        <v>0</v>
      </c>
    </row>
    <row r="284" spans="3:25" x14ac:dyDescent="0.25">
      <c r="C284" s="106"/>
      <c r="D284" s="102" t="s">
        <v>22</v>
      </c>
      <c r="E284" s="10" t="s">
        <v>26</v>
      </c>
      <c r="F284" s="9"/>
      <c r="G284" s="13">
        <v>137</v>
      </c>
      <c r="H284" s="22">
        <v>137</v>
      </c>
      <c r="I284" s="3">
        <v>0</v>
      </c>
      <c r="J284" s="3">
        <v>0</v>
      </c>
      <c r="K284" s="3">
        <v>0</v>
      </c>
      <c r="L284" s="3">
        <v>0</v>
      </c>
      <c r="M284" s="3">
        <v>0</v>
      </c>
      <c r="N284" s="3">
        <v>0</v>
      </c>
      <c r="O284" s="3">
        <v>0</v>
      </c>
      <c r="P284" s="3">
        <v>0</v>
      </c>
      <c r="Q284" s="3">
        <v>0</v>
      </c>
      <c r="R284" s="3">
        <v>0</v>
      </c>
      <c r="S284" s="3">
        <v>0</v>
      </c>
      <c r="T284" s="3">
        <v>0</v>
      </c>
      <c r="U284" s="3">
        <v>0</v>
      </c>
      <c r="V284" s="3">
        <v>0</v>
      </c>
      <c r="W284" s="3">
        <v>0</v>
      </c>
      <c r="X284" s="3">
        <v>0</v>
      </c>
      <c r="Y284" s="24">
        <v>0</v>
      </c>
    </row>
    <row r="285" spans="3:25" x14ac:dyDescent="0.25">
      <c r="C285" s="106"/>
      <c r="D285" s="103"/>
      <c r="E285" s="11" t="s">
        <v>27</v>
      </c>
      <c r="F285" s="8"/>
      <c r="G285" s="7">
        <v>157</v>
      </c>
      <c r="H285" s="15">
        <v>0</v>
      </c>
      <c r="I285" s="1">
        <v>157</v>
      </c>
      <c r="J285" s="1">
        <v>0</v>
      </c>
      <c r="K285" s="1">
        <v>0</v>
      </c>
      <c r="L285" s="1">
        <v>0</v>
      </c>
      <c r="M285" s="1">
        <v>0</v>
      </c>
      <c r="N285" s="1">
        <v>0</v>
      </c>
      <c r="O285" s="1">
        <v>0</v>
      </c>
      <c r="P285" s="1">
        <v>0</v>
      </c>
      <c r="Q285" s="1">
        <v>0</v>
      </c>
      <c r="R285" s="1">
        <v>0</v>
      </c>
      <c r="S285" s="1">
        <v>0</v>
      </c>
      <c r="T285" s="1">
        <v>0</v>
      </c>
      <c r="U285" s="1">
        <v>0</v>
      </c>
      <c r="V285" s="1">
        <v>0</v>
      </c>
      <c r="W285" s="1">
        <v>0</v>
      </c>
      <c r="X285" s="1">
        <v>0</v>
      </c>
      <c r="Y285" s="18">
        <v>0</v>
      </c>
    </row>
    <row r="286" spans="3:25" x14ac:dyDescent="0.25">
      <c r="C286" s="106"/>
      <c r="D286" s="103"/>
      <c r="E286" s="11" t="s">
        <v>28</v>
      </c>
      <c r="F286" s="8"/>
      <c r="G286" s="7">
        <v>162</v>
      </c>
      <c r="H286" s="15">
        <v>0</v>
      </c>
      <c r="I286" s="1">
        <v>0</v>
      </c>
      <c r="J286" s="1">
        <v>162</v>
      </c>
      <c r="K286" s="1">
        <v>0</v>
      </c>
      <c r="L286" s="1">
        <v>0</v>
      </c>
      <c r="M286" s="1">
        <v>0</v>
      </c>
      <c r="N286" s="1">
        <v>0</v>
      </c>
      <c r="O286" s="1">
        <v>0</v>
      </c>
      <c r="P286" s="1">
        <v>0</v>
      </c>
      <c r="Q286" s="1">
        <v>0</v>
      </c>
      <c r="R286" s="1">
        <v>0</v>
      </c>
      <c r="S286" s="1">
        <v>0</v>
      </c>
      <c r="T286" s="1">
        <v>0</v>
      </c>
      <c r="U286" s="1">
        <v>0</v>
      </c>
      <c r="V286" s="1">
        <v>0</v>
      </c>
      <c r="W286" s="1">
        <v>0</v>
      </c>
      <c r="X286" s="1">
        <v>0</v>
      </c>
      <c r="Y286" s="18">
        <v>0</v>
      </c>
    </row>
    <row r="287" spans="3:25" x14ac:dyDescent="0.25">
      <c r="C287" s="106"/>
      <c r="D287" s="103"/>
      <c r="E287" s="11" t="s">
        <v>29</v>
      </c>
      <c r="F287" s="8"/>
      <c r="G287" s="7">
        <v>175</v>
      </c>
      <c r="H287" s="15">
        <v>0</v>
      </c>
      <c r="I287" s="1">
        <v>0</v>
      </c>
      <c r="J287" s="1">
        <v>0</v>
      </c>
      <c r="K287" s="1">
        <v>175</v>
      </c>
      <c r="L287" s="1">
        <v>0</v>
      </c>
      <c r="M287" s="1">
        <v>0</v>
      </c>
      <c r="N287" s="1">
        <v>0</v>
      </c>
      <c r="O287" s="1">
        <v>0</v>
      </c>
      <c r="P287" s="1">
        <v>0</v>
      </c>
      <c r="Q287" s="1">
        <v>0</v>
      </c>
      <c r="R287" s="1">
        <v>0</v>
      </c>
      <c r="S287" s="1">
        <v>0</v>
      </c>
      <c r="T287" s="1">
        <v>0</v>
      </c>
      <c r="U287" s="1">
        <v>0</v>
      </c>
      <c r="V287" s="1">
        <v>0</v>
      </c>
      <c r="W287" s="1">
        <v>0</v>
      </c>
      <c r="X287" s="1">
        <v>0</v>
      </c>
      <c r="Y287" s="18">
        <v>0</v>
      </c>
    </row>
    <row r="288" spans="3:25" x14ac:dyDescent="0.25">
      <c r="C288" s="106"/>
      <c r="D288" s="103"/>
      <c r="E288" s="11" t="s">
        <v>30</v>
      </c>
      <c r="F288" s="8"/>
      <c r="G288" s="7">
        <v>149</v>
      </c>
      <c r="H288" s="15">
        <v>0</v>
      </c>
      <c r="I288" s="1">
        <v>0</v>
      </c>
      <c r="J288" s="1">
        <v>0</v>
      </c>
      <c r="K288" s="1">
        <v>0</v>
      </c>
      <c r="L288" s="1">
        <v>83</v>
      </c>
      <c r="M288" s="1">
        <v>66</v>
      </c>
      <c r="N288" s="1">
        <v>0</v>
      </c>
      <c r="O288" s="1">
        <v>0</v>
      </c>
      <c r="P288" s="1">
        <v>0</v>
      </c>
      <c r="Q288" s="1">
        <v>0</v>
      </c>
      <c r="R288" s="1">
        <v>0</v>
      </c>
      <c r="S288" s="1">
        <v>0</v>
      </c>
      <c r="T288" s="1">
        <v>0</v>
      </c>
      <c r="U288" s="1">
        <v>0</v>
      </c>
      <c r="V288" s="1">
        <v>0</v>
      </c>
      <c r="W288" s="1">
        <v>0</v>
      </c>
      <c r="X288" s="1">
        <v>0</v>
      </c>
      <c r="Y288" s="18">
        <v>0</v>
      </c>
    </row>
    <row r="289" spans="3:25" x14ac:dyDescent="0.25">
      <c r="C289" s="106"/>
      <c r="D289" s="103"/>
      <c r="E289" s="11" t="s">
        <v>31</v>
      </c>
      <c r="F289" s="8"/>
      <c r="G289" s="7">
        <v>643</v>
      </c>
      <c r="H289" s="15">
        <v>0</v>
      </c>
      <c r="I289" s="1">
        <v>157</v>
      </c>
      <c r="J289" s="1">
        <v>162</v>
      </c>
      <c r="K289" s="1">
        <v>175</v>
      </c>
      <c r="L289" s="1">
        <v>83</v>
      </c>
      <c r="M289" s="1">
        <v>66</v>
      </c>
      <c r="N289" s="1">
        <v>0</v>
      </c>
      <c r="O289" s="1">
        <v>0</v>
      </c>
      <c r="P289" s="1">
        <v>0</v>
      </c>
      <c r="Q289" s="1">
        <v>0</v>
      </c>
      <c r="R289" s="1">
        <v>0</v>
      </c>
      <c r="S289" s="1">
        <v>0</v>
      </c>
      <c r="T289" s="1">
        <v>0</v>
      </c>
      <c r="U289" s="1">
        <v>0</v>
      </c>
      <c r="V289" s="1">
        <v>0</v>
      </c>
      <c r="W289" s="1">
        <v>0</v>
      </c>
      <c r="X289" s="1">
        <v>0</v>
      </c>
      <c r="Y289" s="18">
        <v>0</v>
      </c>
    </row>
    <row r="290" spans="3:25" x14ac:dyDescent="0.25">
      <c r="C290" s="106"/>
      <c r="D290" s="103"/>
      <c r="E290" s="11" t="s">
        <v>32</v>
      </c>
      <c r="F290" s="8"/>
      <c r="G290" s="7">
        <v>324</v>
      </c>
      <c r="H290" s="15">
        <v>0</v>
      </c>
      <c r="I290" s="1">
        <v>0</v>
      </c>
      <c r="J290" s="1">
        <v>0</v>
      </c>
      <c r="K290" s="1">
        <v>175</v>
      </c>
      <c r="L290" s="1">
        <v>83</v>
      </c>
      <c r="M290" s="1">
        <v>66</v>
      </c>
      <c r="N290" s="1">
        <v>0</v>
      </c>
      <c r="O290" s="1">
        <v>0</v>
      </c>
      <c r="P290" s="1">
        <v>0</v>
      </c>
      <c r="Q290" s="1">
        <v>0</v>
      </c>
      <c r="R290" s="1">
        <v>0</v>
      </c>
      <c r="S290" s="1">
        <v>0</v>
      </c>
      <c r="T290" s="1">
        <v>0</v>
      </c>
      <c r="U290" s="1">
        <v>0</v>
      </c>
      <c r="V290" s="1">
        <v>0</v>
      </c>
      <c r="W290" s="1">
        <v>0</v>
      </c>
      <c r="X290" s="1">
        <v>0</v>
      </c>
      <c r="Y290" s="18">
        <v>0</v>
      </c>
    </row>
    <row r="291" spans="3:25" x14ac:dyDescent="0.25">
      <c r="C291" s="106"/>
      <c r="D291" s="102" t="s">
        <v>23</v>
      </c>
      <c r="E291" s="10" t="s">
        <v>26</v>
      </c>
      <c r="F291" s="9"/>
      <c r="G291" s="13">
        <v>120</v>
      </c>
      <c r="H291" s="22">
        <v>0</v>
      </c>
      <c r="I291" s="3">
        <v>0</v>
      </c>
      <c r="J291" s="3">
        <v>0</v>
      </c>
      <c r="K291" s="3">
        <v>0</v>
      </c>
      <c r="L291" s="3">
        <v>0</v>
      </c>
      <c r="M291" s="3">
        <v>0</v>
      </c>
      <c r="N291" s="3">
        <v>120</v>
      </c>
      <c r="O291" s="3">
        <v>0</v>
      </c>
      <c r="P291" s="3">
        <v>0</v>
      </c>
      <c r="Q291" s="3">
        <v>0</v>
      </c>
      <c r="R291" s="3">
        <v>0</v>
      </c>
      <c r="S291" s="3">
        <v>0</v>
      </c>
      <c r="T291" s="3">
        <v>0</v>
      </c>
      <c r="U291" s="3">
        <v>0</v>
      </c>
      <c r="V291" s="3">
        <v>0</v>
      </c>
      <c r="W291" s="3">
        <v>0</v>
      </c>
      <c r="X291" s="3">
        <v>0</v>
      </c>
      <c r="Y291" s="24">
        <v>0</v>
      </c>
    </row>
    <row r="292" spans="3:25" x14ac:dyDescent="0.25">
      <c r="C292" s="106"/>
      <c r="D292" s="103"/>
      <c r="E292" s="11" t="s">
        <v>27</v>
      </c>
      <c r="F292" s="8"/>
      <c r="G292" s="7">
        <v>140</v>
      </c>
      <c r="H292" s="15">
        <v>0</v>
      </c>
      <c r="I292" s="1">
        <v>0</v>
      </c>
      <c r="J292" s="1">
        <v>0</v>
      </c>
      <c r="K292" s="1">
        <v>0</v>
      </c>
      <c r="L292" s="1">
        <v>0</v>
      </c>
      <c r="M292" s="1">
        <v>0</v>
      </c>
      <c r="N292" s="1">
        <v>0</v>
      </c>
      <c r="O292" s="1">
        <v>140</v>
      </c>
      <c r="P292" s="1">
        <v>0</v>
      </c>
      <c r="Q292" s="1">
        <v>0</v>
      </c>
      <c r="R292" s="1">
        <v>0</v>
      </c>
      <c r="S292" s="1">
        <v>0</v>
      </c>
      <c r="T292" s="1">
        <v>0</v>
      </c>
      <c r="U292" s="1">
        <v>0</v>
      </c>
      <c r="V292" s="1">
        <v>0</v>
      </c>
      <c r="W292" s="1">
        <v>0</v>
      </c>
      <c r="X292" s="1">
        <v>0</v>
      </c>
      <c r="Y292" s="18">
        <v>0</v>
      </c>
    </row>
    <row r="293" spans="3:25" x14ac:dyDescent="0.25">
      <c r="C293" s="106"/>
      <c r="D293" s="103"/>
      <c r="E293" s="11" t="s">
        <v>28</v>
      </c>
      <c r="F293" s="8"/>
      <c r="G293" s="7">
        <v>154</v>
      </c>
      <c r="H293" s="15">
        <v>0</v>
      </c>
      <c r="I293" s="1">
        <v>0</v>
      </c>
      <c r="J293" s="1">
        <v>0</v>
      </c>
      <c r="K293" s="1">
        <v>0</v>
      </c>
      <c r="L293" s="1">
        <v>0</v>
      </c>
      <c r="M293" s="1">
        <v>0</v>
      </c>
      <c r="N293" s="1">
        <v>0</v>
      </c>
      <c r="O293" s="1">
        <v>0</v>
      </c>
      <c r="P293" s="1">
        <v>154</v>
      </c>
      <c r="Q293" s="1">
        <v>0</v>
      </c>
      <c r="R293" s="1">
        <v>0</v>
      </c>
      <c r="S293" s="1">
        <v>0</v>
      </c>
      <c r="T293" s="1">
        <v>0</v>
      </c>
      <c r="U293" s="1">
        <v>0</v>
      </c>
      <c r="V293" s="1">
        <v>0</v>
      </c>
      <c r="W293" s="1">
        <v>0</v>
      </c>
      <c r="X293" s="1">
        <v>0</v>
      </c>
      <c r="Y293" s="18">
        <v>0</v>
      </c>
    </row>
    <row r="294" spans="3:25" x14ac:dyDescent="0.25">
      <c r="C294" s="106"/>
      <c r="D294" s="103"/>
      <c r="E294" s="11" t="s">
        <v>29</v>
      </c>
      <c r="F294" s="8"/>
      <c r="G294" s="7">
        <v>160</v>
      </c>
      <c r="H294" s="15">
        <v>0</v>
      </c>
      <c r="I294" s="1">
        <v>0</v>
      </c>
      <c r="J294" s="1">
        <v>0</v>
      </c>
      <c r="K294" s="1">
        <v>0</v>
      </c>
      <c r="L294" s="1">
        <v>0</v>
      </c>
      <c r="M294" s="1">
        <v>0</v>
      </c>
      <c r="N294" s="1">
        <v>0</v>
      </c>
      <c r="O294" s="1">
        <v>0</v>
      </c>
      <c r="P294" s="1">
        <v>0</v>
      </c>
      <c r="Q294" s="1">
        <v>160</v>
      </c>
      <c r="R294" s="1">
        <v>0</v>
      </c>
      <c r="S294" s="1">
        <v>0</v>
      </c>
      <c r="T294" s="1">
        <v>0</v>
      </c>
      <c r="U294" s="1">
        <v>0</v>
      </c>
      <c r="V294" s="1">
        <v>0</v>
      </c>
      <c r="W294" s="1">
        <v>0</v>
      </c>
      <c r="X294" s="1">
        <v>0</v>
      </c>
      <c r="Y294" s="18">
        <v>0</v>
      </c>
    </row>
    <row r="295" spans="3:25" x14ac:dyDescent="0.25">
      <c r="C295" s="106"/>
      <c r="D295" s="103"/>
      <c r="E295" s="11" t="s">
        <v>30</v>
      </c>
      <c r="F295" s="8"/>
      <c r="G295" s="7">
        <v>170</v>
      </c>
      <c r="H295" s="15">
        <v>0</v>
      </c>
      <c r="I295" s="1">
        <v>0</v>
      </c>
      <c r="J295" s="1">
        <v>0</v>
      </c>
      <c r="K295" s="1">
        <v>0</v>
      </c>
      <c r="L295" s="1">
        <v>0</v>
      </c>
      <c r="M295" s="1">
        <v>0</v>
      </c>
      <c r="N295" s="1">
        <v>0</v>
      </c>
      <c r="O295" s="1">
        <v>0</v>
      </c>
      <c r="P295" s="1">
        <v>0</v>
      </c>
      <c r="Q295" s="1">
        <v>0</v>
      </c>
      <c r="R295" s="1">
        <v>96</v>
      </c>
      <c r="S295" s="1">
        <v>74</v>
      </c>
      <c r="T295" s="1">
        <v>0</v>
      </c>
      <c r="U295" s="1">
        <v>0</v>
      </c>
      <c r="V295" s="1">
        <v>0</v>
      </c>
      <c r="W295" s="1">
        <v>0</v>
      </c>
      <c r="X295" s="1">
        <v>0</v>
      </c>
      <c r="Y295" s="18">
        <v>0</v>
      </c>
    </row>
    <row r="296" spans="3:25" x14ac:dyDescent="0.25">
      <c r="C296" s="106"/>
      <c r="D296" s="103"/>
      <c r="E296" s="11" t="s">
        <v>31</v>
      </c>
      <c r="F296" s="8"/>
      <c r="G296" s="7">
        <v>624</v>
      </c>
      <c r="H296" s="15">
        <v>0</v>
      </c>
      <c r="I296" s="1">
        <v>0</v>
      </c>
      <c r="J296" s="1">
        <v>0</v>
      </c>
      <c r="K296" s="1">
        <v>0</v>
      </c>
      <c r="L296" s="1">
        <v>0</v>
      </c>
      <c r="M296" s="1">
        <v>0</v>
      </c>
      <c r="N296" s="1">
        <v>0</v>
      </c>
      <c r="O296" s="1">
        <v>140</v>
      </c>
      <c r="P296" s="1">
        <v>154</v>
      </c>
      <c r="Q296" s="1">
        <v>160</v>
      </c>
      <c r="R296" s="1">
        <v>96</v>
      </c>
      <c r="S296" s="1">
        <v>74</v>
      </c>
      <c r="T296" s="1">
        <v>0</v>
      </c>
      <c r="U296" s="1">
        <v>0</v>
      </c>
      <c r="V296" s="1">
        <v>0</v>
      </c>
      <c r="W296" s="1">
        <v>0</v>
      </c>
      <c r="X296" s="1">
        <v>0</v>
      </c>
      <c r="Y296" s="18">
        <v>0</v>
      </c>
    </row>
    <row r="297" spans="3:25" x14ac:dyDescent="0.25">
      <c r="C297" s="106"/>
      <c r="D297" s="103"/>
      <c r="E297" s="11" t="s">
        <v>32</v>
      </c>
      <c r="F297" s="8"/>
      <c r="G297" s="7">
        <v>330</v>
      </c>
      <c r="H297" s="15">
        <v>0</v>
      </c>
      <c r="I297" s="1">
        <v>0</v>
      </c>
      <c r="J297" s="1">
        <v>0</v>
      </c>
      <c r="K297" s="1">
        <v>0</v>
      </c>
      <c r="L297" s="1">
        <v>0</v>
      </c>
      <c r="M297" s="1">
        <v>0</v>
      </c>
      <c r="N297" s="1">
        <v>0</v>
      </c>
      <c r="O297" s="1">
        <v>0</v>
      </c>
      <c r="P297" s="1">
        <v>0</v>
      </c>
      <c r="Q297" s="1">
        <v>160</v>
      </c>
      <c r="R297" s="1">
        <v>96</v>
      </c>
      <c r="S297" s="1">
        <v>74</v>
      </c>
      <c r="T297" s="1">
        <v>0</v>
      </c>
      <c r="U297" s="1">
        <v>0</v>
      </c>
      <c r="V297" s="1">
        <v>0</v>
      </c>
      <c r="W297" s="1">
        <v>0</v>
      </c>
      <c r="X297" s="1">
        <v>0</v>
      </c>
      <c r="Y297" s="18">
        <v>0</v>
      </c>
    </row>
    <row r="298" spans="3:25" ht="25.2" x14ac:dyDescent="0.25">
      <c r="C298" s="102" t="s">
        <v>33</v>
      </c>
      <c r="D298" s="102" t="s">
        <v>25</v>
      </c>
      <c r="E298" s="10" t="s">
        <v>34</v>
      </c>
      <c r="F298" s="9"/>
      <c r="G298" s="13">
        <v>75</v>
      </c>
      <c r="H298" s="22">
        <v>15</v>
      </c>
      <c r="I298" s="3">
        <v>19</v>
      </c>
      <c r="J298" s="3">
        <v>9</v>
      </c>
      <c r="K298" s="3">
        <v>8</v>
      </c>
      <c r="L298" s="3">
        <v>1</v>
      </c>
      <c r="M298" s="3">
        <v>1</v>
      </c>
      <c r="N298" s="3">
        <v>5</v>
      </c>
      <c r="O298" s="3">
        <v>6</v>
      </c>
      <c r="P298" s="3">
        <v>5</v>
      </c>
      <c r="Q298" s="3">
        <v>4</v>
      </c>
      <c r="R298" s="3">
        <v>1</v>
      </c>
      <c r="S298" s="3">
        <v>1</v>
      </c>
      <c r="T298" s="3">
        <v>0</v>
      </c>
      <c r="U298" s="3">
        <v>0</v>
      </c>
      <c r="V298" s="3">
        <v>0</v>
      </c>
      <c r="W298" s="3">
        <v>0</v>
      </c>
      <c r="X298" s="3">
        <v>0</v>
      </c>
      <c r="Y298" s="24">
        <v>0</v>
      </c>
    </row>
    <row r="299" spans="3:25" ht="25.2" x14ac:dyDescent="0.25">
      <c r="C299" s="106"/>
      <c r="D299" s="103"/>
      <c r="E299" s="11" t="s">
        <v>35</v>
      </c>
      <c r="F299" s="8"/>
      <c r="G299" s="7">
        <v>1042</v>
      </c>
      <c r="H299" s="15">
        <v>100</v>
      </c>
      <c r="I299" s="1">
        <v>111</v>
      </c>
      <c r="J299" s="1">
        <v>124</v>
      </c>
      <c r="K299" s="1">
        <v>151</v>
      </c>
      <c r="L299" s="1">
        <v>65</v>
      </c>
      <c r="M299" s="1">
        <v>44</v>
      </c>
      <c r="N299" s="1">
        <v>86</v>
      </c>
      <c r="O299" s="1">
        <v>102</v>
      </c>
      <c r="P299" s="1">
        <v>105</v>
      </c>
      <c r="Q299" s="1">
        <v>105</v>
      </c>
      <c r="R299" s="1">
        <v>36</v>
      </c>
      <c r="S299" s="1">
        <v>13</v>
      </c>
      <c r="T299" s="1">
        <v>0</v>
      </c>
      <c r="U299" s="1">
        <v>0</v>
      </c>
      <c r="V299" s="1">
        <v>0</v>
      </c>
      <c r="W299" s="1">
        <v>0</v>
      </c>
      <c r="X299" s="1">
        <v>0</v>
      </c>
      <c r="Y299" s="18">
        <v>0</v>
      </c>
    </row>
    <row r="300" spans="3:25" ht="25.2" x14ac:dyDescent="0.25">
      <c r="C300" s="106"/>
      <c r="D300" s="103"/>
      <c r="E300" s="11" t="s">
        <v>36</v>
      </c>
      <c r="F300" s="8"/>
      <c r="G300" s="7">
        <v>122</v>
      </c>
      <c r="H300" s="15">
        <v>16</v>
      </c>
      <c r="I300" s="1">
        <v>14</v>
      </c>
      <c r="J300" s="1">
        <v>14</v>
      </c>
      <c r="K300" s="1">
        <v>7</v>
      </c>
      <c r="L300" s="1">
        <v>4</v>
      </c>
      <c r="M300" s="1">
        <v>1</v>
      </c>
      <c r="N300" s="1">
        <v>20</v>
      </c>
      <c r="O300" s="1">
        <v>13</v>
      </c>
      <c r="P300" s="1">
        <v>15</v>
      </c>
      <c r="Q300" s="1">
        <v>10</v>
      </c>
      <c r="R300" s="1">
        <v>6</v>
      </c>
      <c r="S300" s="1">
        <v>2</v>
      </c>
      <c r="T300" s="1">
        <v>0</v>
      </c>
      <c r="U300" s="1">
        <v>0</v>
      </c>
      <c r="V300" s="1">
        <v>0</v>
      </c>
      <c r="W300" s="1">
        <v>0</v>
      </c>
      <c r="X300" s="1">
        <v>0</v>
      </c>
      <c r="Y300" s="18">
        <v>0</v>
      </c>
    </row>
    <row r="301" spans="3:25" ht="25.2" x14ac:dyDescent="0.25">
      <c r="C301" s="106"/>
      <c r="D301" s="103"/>
      <c r="E301" s="11" t="s">
        <v>37</v>
      </c>
      <c r="F301" s="8"/>
      <c r="G301" s="7">
        <v>251</v>
      </c>
      <c r="H301" s="15">
        <v>3</v>
      </c>
      <c r="I301" s="1">
        <v>6</v>
      </c>
      <c r="J301" s="1">
        <v>12</v>
      </c>
      <c r="K301" s="1">
        <v>9</v>
      </c>
      <c r="L301" s="1">
        <v>8</v>
      </c>
      <c r="M301" s="1">
        <v>16</v>
      </c>
      <c r="N301" s="1">
        <v>8</v>
      </c>
      <c r="O301" s="1">
        <v>17</v>
      </c>
      <c r="P301" s="1">
        <v>27</v>
      </c>
      <c r="Q301" s="1">
        <v>38</v>
      </c>
      <c r="R301" s="1">
        <v>50</v>
      </c>
      <c r="S301" s="1">
        <v>57</v>
      </c>
      <c r="T301" s="1">
        <v>0</v>
      </c>
      <c r="U301" s="1">
        <v>0</v>
      </c>
      <c r="V301" s="1">
        <v>0</v>
      </c>
      <c r="W301" s="1">
        <v>0</v>
      </c>
      <c r="X301" s="1">
        <v>0</v>
      </c>
      <c r="Y301" s="18">
        <v>0</v>
      </c>
    </row>
    <row r="302" spans="3:25" x14ac:dyDescent="0.25">
      <c r="C302" s="106"/>
      <c r="D302" s="103"/>
      <c r="E302" s="11" t="s">
        <v>38</v>
      </c>
      <c r="F302" s="8"/>
      <c r="G302" s="14">
        <v>34</v>
      </c>
      <c r="H302" s="27">
        <v>3</v>
      </c>
      <c r="I302" s="5">
        <v>7</v>
      </c>
      <c r="J302" s="5">
        <v>3</v>
      </c>
      <c r="K302" s="5">
        <v>0</v>
      </c>
      <c r="L302" s="5">
        <v>5</v>
      </c>
      <c r="M302" s="5">
        <v>4</v>
      </c>
      <c r="N302" s="5">
        <v>1</v>
      </c>
      <c r="O302" s="5">
        <v>2</v>
      </c>
      <c r="P302" s="5">
        <v>2</v>
      </c>
      <c r="Q302" s="5">
        <v>3</v>
      </c>
      <c r="R302" s="5">
        <v>3</v>
      </c>
      <c r="S302" s="5">
        <v>1</v>
      </c>
      <c r="T302" s="5">
        <v>0</v>
      </c>
      <c r="U302" s="5">
        <v>0</v>
      </c>
      <c r="V302" s="5">
        <v>0</v>
      </c>
      <c r="W302" s="5">
        <v>0</v>
      </c>
      <c r="X302" s="5">
        <v>0</v>
      </c>
      <c r="Y302" s="28">
        <v>0</v>
      </c>
    </row>
    <row r="303" spans="3:25" ht="25.2" x14ac:dyDescent="0.25">
      <c r="C303" s="106"/>
      <c r="D303" s="102" t="s">
        <v>22</v>
      </c>
      <c r="E303" s="10" t="s">
        <v>34</v>
      </c>
      <c r="F303" s="9"/>
      <c r="G303" s="13">
        <v>53</v>
      </c>
      <c r="H303" s="22">
        <v>15</v>
      </c>
      <c r="I303" s="3">
        <v>19</v>
      </c>
      <c r="J303" s="3">
        <v>9</v>
      </c>
      <c r="K303" s="3">
        <v>8</v>
      </c>
      <c r="L303" s="3">
        <v>1</v>
      </c>
      <c r="M303" s="3">
        <v>1</v>
      </c>
      <c r="N303" s="3">
        <v>0</v>
      </c>
      <c r="O303" s="3">
        <v>0</v>
      </c>
      <c r="P303" s="3">
        <v>0</v>
      </c>
      <c r="Q303" s="3">
        <v>0</v>
      </c>
      <c r="R303" s="3">
        <v>0</v>
      </c>
      <c r="S303" s="3">
        <v>0</v>
      </c>
      <c r="T303" s="3">
        <v>0</v>
      </c>
      <c r="U303" s="3">
        <v>0</v>
      </c>
      <c r="V303" s="3">
        <v>0</v>
      </c>
      <c r="W303" s="3">
        <v>0</v>
      </c>
      <c r="X303" s="3">
        <v>0</v>
      </c>
      <c r="Y303" s="24">
        <v>0</v>
      </c>
    </row>
    <row r="304" spans="3:25" ht="25.2" x14ac:dyDescent="0.25">
      <c r="C304" s="106"/>
      <c r="D304" s="103"/>
      <c r="E304" s="11" t="s">
        <v>35</v>
      </c>
      <c r="F304" s="8"/>
      <c r="G304" s="7">
        <v>595</v>
      </c>
      <c r="H304" s="15">
        <v>100</v>
      </c>
      <c r="I304" s="1">
        <v>111</v>
      </c>
      <c r="J304" s="1">
        <v>124</v>
      </c>
      <c r="K304" s="1">
        <v>151</v>
      </c>
      <c r="L304" s="1">
        <v>65</v>
      </c>
      <c r="M304" s="1">
        <v>44</v>
      </c>
      <c r="N304" s="1">
        <v>0</v>
      </c>
      <c r="O304" s="1">
        <v>0</v>
      </c>
      <c r="P304" s="1">
        <v>0</v>
      </c>
      <c r="Q304" s="1">
        <v>0</v>
      </c>
      <c r="R304" s="1">
        <v>0</v>
      </c>
      <c r="S304" s="1">
        <v>0</v>
      </c>
      <c r="T304" s="1">
        <v>0</v>
      </c>
      <c r="U304" s="1">
        <v>0</v>
      </c>
      <c r="V304" s="1">
        <v>0</v>
      </c>
      <c r="W304" s="1">
        <v>0</v>
      </c>
      <c r="X304" s="1">
        <v>0</v>
      </c>
      <c r="Y304" s="18">
        <v>0</v>
      </c>
    </row>
    <row r="305" spans="3:25" ht="25.2" x14ac:dyDescent="0.25">
      <c r="C305" s="106"/>
      <c r="D305" s="103"/>
      <c r="E305" s="11" t="s">
        <v>36</v>
      </c>
      <c r="F305" s="8"/>
      <c r="G305" s="7">
        <v>56</v>
      </c>
      <c r="H305" s="15">
        <v>16</v>
      </c>
      <c r="I305" s="1">
        <v>14</v>
      </c>
      <c r="J305" s="1">
        <v>14</v>
      </c>
      <c r="K305" s="1">
        <v>7</v>
      </c>
      <c r="L305" s="1">
        <v>4</v>
      </c>
      <c r="M305" s="1">
        <v>1</v>
      </c>
      <c r="N305" s="1">
        <v>0</v>
      </c>
      <c r="O305" s="1">
        <v>0</v>
      </c>
      <c r="P305" s="1">
        <v>0</v>
      </c>
      <c r="Q305" s="1">
        <v>0</v>
      </c>
      <c r="R305" s="1">
        <v>0</v>
      </c>
      <c r="S305" s="1">
        <v>0</v>
      </c>
      <c r="T305" s="1">
        <v>0</v>
      </c>
      <c r="U305" s="1">
        <v>0</v>
      </c>
      <c r="V305" s="1">
        <v>0</v>
      </c>
      <c r="W305" s="1">
        <v>0</v>
      </c>
      <c r="X305" s="1">
        <v>0</v>
      </c>
      <c r="Y305" s="18">
        <v>0</v>
      </c>
    </row>
    <row r="306" spans="3:25" ht="25.2" x14ac:dyDescent="0.25">
      <c r="C306" s="106"/>
      <c r="D306" s="103"/>
      <c r="E306" s="11" t="s">
        <v>37</v>
      </c>
      <c r="F306" s="8"/>
      <c r="G306" s="7">
        <v>54</v>
      </c>
      <c r="H306" s="15">
        <v>3</v>
      </c>
      <c r="I306" s="1">
        <v>6</v>
      </c>
      <c r="J306" s="1">
        <v>12</v>
      </c>
      <c r="K306" s="1">
        <v>9</v>
      </c>
      <c r="L306" s="1">
        <v>8</v>
      </c>
      <c r="M306" s="1">
        <v>16</v>
      </c>
      <c r="N306" s="1">
        <v>0</v>
      </c>
      <c r="O306" s="1">
        <v>0</v>
      </c>
      <c r="P306" s="1">
        <v>0</v>
      </c>
      <c r="Q306" s="1">
        <v>0</v>
      </c>
      <c r="R306" s="1">
        <v>0</v>
      </c>
      <c r="S306" s="1">
        <v>0</v>
      </c>
      <c r="T306" s="1">
        <v>0</v>
      </c>
      <c r="U306" s="1">
        <v>0</v>
      </c>
      <c r="V306" s="1">
        <v>0</v>
      </c>
      <c r="W306" s="1">
        <v>0</v>
      </c>
      <c r="X306" s="1">
        <v>0</v>
      </c>
      <c r="Y306" s="18">
        <v>0</v>
      </c>
    </row>
    <row r="307" spans="3:25" x14ac:dyDescent="0.25">
      <c r="C307" s="106"/>
      <c r="D307" s="103"/>
      <c r="E307" s="11" t="s">
        <v>38</v>
      </c>
      <c r="F307" s="8"/>
      <c r="G307" s="14">
        <v>22</v>
      </c>
      <c r="H307" s="27">
        <v>3</v>
      </c>
      <c r="I307" s="5">
        <v>7</v>
      </c>
      <c r="J307" s="5">
        <v>3</v>
      </c>
      <c r="K307" s="5">
        <v>0</v>
      </c>
      <c r="L307" s="5">
        <v>5</v>
      </c>
      <c r="M307" s="5">
        <v>4</v>
      </c>
      <c r="N307" s="5">
        <v>0</v>
      </c>
      <c r="O307" s="5">
        <v>0</v>
      </c>
      <c r="P307" s="5">
        <v>0</v>
      </c>
      <c r="Q307" s="5">
        <v>0</v>
      </c>
      <c r="R307" s="5">
        <v>0</v>
      </c>
      <c r="S307" s="5">
        <v>0</v>
      </c>
      <c r="T307" s="5">
        <v>0</v>
      </c>
      <c r="U307" s="5">
        <v>0</v>
      </c>
      <c r="V307" s="5">
        <v>0</v>
      </c>
      <c r="W307" s="5">
        <v>0</v>
      </c>
      <c r="X307" s="5">
        <v>0</v>
      </c>
      <c r="Y307" s="28">
        <v>0</v>
      </c>
    </row>
    <row r="308" spans="3:25" ht="25.2" x14ac:dyDescent="0.25">
      <c r="C308" s="106"/>
      <c r="D308" s="102" t="s">
        <v>23</v>
      </c>
      <c r="E308" s="10" t="s">
        <v>34</v>
      </c>
      <c r="F308" s="9"/>
      <c r="G308" s="41">
        <v>22</v>
      </c>
      <c r="H308" s="58">
        <v>0</v>
      </c>
      <c r="I308" s="26">
        <v>0</v>
      </c>
      <c r="J308" s="26">
        <v>0</v>
      </c>
      <c r="K308" s="26">
        <v>0</v>
      </c>
      <c r="L308" s="26">
        <v>0</v>
      </c>
      <c r="M308" s="26">
        <v>0</v>
      </c>
      <c r="N308" s="26">
        <v>5</v>
      </c>
      <c r="O308" s="26">
        <v>6</v>
      </c>
      <c r="P308" s="26">
        <v>5</v>
      </c>
      <c r="Q308" s="26">
        <v>4</v>
      </c>
      <c r="R308" s="26">
        <v>1</v>
      </c>
      <c r="S308" s="26">
        <v>1</v>
      </c>
      <c r="T308" s="26">
        <v>0</v>
      </c>
      <c r="U308" s="26">
        <v>0</v>
      </c>
      <c r="V308" s="26">
        <v>0</v>
      </c>
      <c r="W308" s="26">
        <v>0</v>
      </c>
      <c r="X308" s="26">
        <v>0</v>
      </c>
      <c r="Y308" s="60">
        <v>0</v>
      </c>
    </row>
    <row r="309" spans="3:25" ht="25.2" x14ac:dyDescent="0.25">
      <c r="C309" s="106"/>
      <c r="D309" s="103"/>
      <c r="E309" s="11" t="s">
        <v>35</v>
      </c>
      <c r="F309" s="8"/>
      <c r="G309" s="7">
        <v>447</v>
      </c>
      <c r="H309" s="15">
        <v>0</v>
      </c>
      <c r="I309" s="1">
        <v>0</v>
      </c>
      <c r="J309" s="1">
        <v>0</v>
      </c>
      <c r="K309" s="1">
        <v>0</v>
      </c>
      <c r="L309" s="1">
        <v>0</v>
      </c>
      <c r="M309" s="1">
        <v>0</v>
      </c>
      <c r="N309" s="1">
        <v>86</v>
      </c>
      <c r="O309" s="1">
        <v>102</v>
      </c>
      <c r="P309" s="1">
        <v>105</v>
      </c>
      <c r="Q309" s="1">
        <v>105</v>
      </c>
      <c r="R309" s="1">
        <v>36</v>
      </c>
      <c r="S309" s="1">
        <v>13</v>
      </c>
      <c r="T309" s="1">
        <v>0</v>
      </c>
      <c r="U309" s="1">
        <v>0</v>
      </c>
      <c r="V309" s="1">
        <v>0</v>
      </c>
      <c r="W309" s="1">
        <v>0</v>
      </c>
      <c r="X309" s="1">
        <v>0</v>
      </c>
      <c r="Y309" s="18">
        <v>0</v>
      </c>
    </row>
    <row r="310" spans="3:25" ht="25.2" x14ac:dyDescent="0.25">
      <c r="C310" s="106"/>
      <c r="D310" s="103"/>
      <c r="E310" s="11" t="s">
        <v>36</v>
      </c>
      <c r="F310" s="8"/>
      <c r="G310" s="7">
        <v>66</v>
      </c>
      <c r="H310" s="15">
        <v>0</v>
      </c>
      <c r="I310" s="1">
        <v>0</v>
      </c>
      <c r="J310" s="1">
        <v>0</v>
      </c>
      <c r="K310" s="1">
        <v>0</v>
      </c>
      <c r="L310" s="1">
        <v>0</v>
      </c>
      <c r="M310" s="1">
        <v>0</v>
      </c>
      <c r="N310" s="1">
        <v>20</v>
      </c>
      <c r="O310" s="1">
        <v>13</v>
      </c>
      <c r="P310" s="1">
        <v>15</v>
      </c>
      <c r="Q310" s="1">
        <v>10</v>
      </c>
      <c r="R310" s="1">
        <v>6</v>
      </c>
      <c r="S310" s="1">
        <v>2</v>
      </c>
      <c r="T310" s="1">
        <v>0</v>
      </c>
      <c r="U310" s="1">
        <v>0</v>
      </c>
      <c r="V310" s="1">
        <v>0</v>
      </c>
      <c r="W310" s="1">
        <v>0</v>
      </c>
      <c r="X310" s="1">
        <v>0</v>
      </c>
      <c r="Y310" s="18">
        <v>0</v>
      </c>
    </row>
    <row r="311" spans="3:25" ht="25.2" x14ac:dyDescent="0.25">
      <c r="C311" s="106"/>
      <c r="D311" s="103"/>
      <c r="E311" s="11" t="s">
        <v>37</v>
      </c>
      <c r="F311" s="8"/>
      <c r="G311" s="7">
        <v>197</v>
      </c>
      <c r="H311" s="15">
        <v>0</v>
      </c>
      <c r="I311" s="1">
        <v>0</v>
      </c>
      <c r="J311" s="1">
        <v>0</v>
      </c>
      <c r="K311" s="1">
        <v>0</v>
      </c>
      <c r="L311" s="1">
        <v>0</v>
      </c>
      <c r="M311" s="1">
        <v>0</v>
      </c>
      <c r="N311" s="1">
        <v>8</v>
      </c>
      <c r="O311" s="1">
        <v>17</v>
      </c>
      <c r="P311" s="1">
        <v>27</v>
      </c>
      <c r="Q311" s="1">
        <v>38</v>
      </c>
      <c r="R311" s="1">
        <v>50</v>
      </c>
      <c r="S311" s="1">
        <v>57</v>
      </c>
      <c r="T311" s="1">
        <v>0</v>
      </c>
      <c r="U311" s="1">
        <v>0</v>
      </c>
      <c r="V311" s="1">
        <v>0</v>
      </c>
      <c r="W311" s="1">
        <v>0</v>
      </c>
      <c r="X311" s="1">
        <v>0</v>
      </c>
      <c r="Y311" s="18">
        <v>0</v>
      </c>
    </row>
    <row r="312" spans="3:25" x14ac:dyDescent="0.25">
      <c r="C312" s="106"/>
      <c r="D312" s="103"/>
      <c r="E312" s="11" t="s">
        <v>38</v>
      </c>
      <c r="F312" s="8"/>
      <c r="G312" s="14">
        <v>12</v>
      </c>
      <c r="H312" s="27">
        <v>0</v>
      </c>
      <c r="I312" s="5">
        <v>0</v>
      </c>
      <c r="J312" s="5">
        <v>0</v>
      </c>
      <c r="K312" s="5">
        <v>0</v>
      </c>
      <c r="L312" s="5">
        <v>0</v>
      </c>
      <c r="M312" s="5">
        <v>0</v>
      </c>
      <c r="N312" s="5">
        <v>1</v>
      </c>
      <c r="O312" s="5">
        <v>2</v>
      </c>
      <c r="P312" s="5">
        <v>2</v>
      </c>
      <c r="Q312" s="5">
        <v>3</v>
      </c>
      <c r="R312" s="5">
        <v>3</v>
      </c>
      <c r="S312" s="5">
        <v>1</v>
      </c>
      <c r="T312" s="5">
        <v>0</v>
      </c>
      <c r="U312" s="5">
        <v>0</v>
      </c>
      <c r="V312" s="5">
        <v>0</v>
      </c>
      <c r="W312" s="5">
        <v>0</v>
      </c>
      <c r="X312" s="5">
        <v>0</v>
      </c>
      <c r="Y312" s="28">
        <v>0</v>
      </c>
    </row>
    <row r="313" spans="3:25" ht="25.2" x14ac:dyDescent="0.25">
      <c r="C313" s="102" t="s">
        <v>39</v>
      </c>
      <c r="D313" s="102" t="s">
        <v>25</v>
      </c>
      <c r="E313" s="10" t="s">
        <v>40</v>
      </c>
      <c r="F313" s="9"/>
      <c r="G313" s="13">
        <v>263</v>
      </c>
      <c r="H313" s="22">
        <v>28</v>
      </c>
      <c r="I313" s="3">
        <v>27</v>
      </c>
      <c r="J313" s="3">
        <v>25</v>
      </c>
      <c r="K313" s="3">
        <v>22</v>
      </c>
      <c r="L313" s="3">
        <v>11</v>
      </c>
      <c r="M313" s="3">
        <v>10</v>
      </c>
      <c r="N313" s="3">
        <v>20</v>
      </c>
      <c r="O313" s="3">
        <v>17</v>
      </c>
      <c r="P313" s="3">
        <v>18</v>
      </c>
      <c r="Q313" s="3">
        <v>25</v>
      </c>
      <c r="R313" s="3">
        <v>34</v>
      </c>
      <c r="S313" s="3">
        <v>26</v>
      </c>
      <c r="T313" s="3">
        <v>0</v>
      </c>
      <c r="U313" s="3">
        <v>0</v>
      </c>
      <c r="V313" s="3">
        <v>0</v>
      </c>
      <c r="W313" s="3">
        <v>0</v>
      </c>
      <c r="X313" s="3">
        <v>0</v>
      </c>
      <c r="Y313" s="24">
        <v>0</v>
      </c>
    </row>
    <row r="314" spans="3:25" ht="25.2" x14ac:dyDescent="0.25">
      <c r="C314" s="106"/>
      <c r="D314" s="103"/>
      <c r="E314" s="11" t="s">
        <v>41</v>
      </c>
      <c r="F314" s="8"/>
      <c r="G314" s="7">
        <v>906</v>
      </c>
      <c r="H314" s="15">
        <v>91</v>
      </c>
      <c r="I314" s="1">
        <v>104</v>
      </c>
      <c r="J314" s="1">
        <v>111</v>
      </c>
      <c r="K314" s="1">
        <v>126</v>
      </c>
      <c r="L314" s="1">
        <v>47</v>
      </c>
      <c r="M314" s="1">
        <v>32</v>
      </c>
      <c r="N314" s="1">
        <v>75</v>
      </c>
      <c r="O314" s="1">
        <v>96</v>
      </c>
      <c r="P314" s="1">
        <v>96</v>
      </c>
      <c r="Q314" s="1">
        <v>92</v>
      </c>
      <c r="R314" s="1">
        <v>27</v>
      </c>
      <c r="S314" s="1">
        <v>9</v>
      </c>
      <c r="T314" s="1">
        <v>0</v>
      </c>
      <c r="U314" s="1">
        <v>0</v>
      </c>
      <c r="V314" s="1">
        <v>0</v>
      </c>
      <c r="W314" s="1">
        <v>0</v>
      </c>
      <c r="X314" s="1">
        <v>0</v>
      </c>
      <c r="Y314" s="18">
        <v>0</v>
      </c>
    </row>
    <row r="315" spans="3:25" x14ac:dyDescent="0.25">
      <c r="C315" s="106"/>
      <c r="D315" s="103"/>
      <c r="E315" s="11" t="s">
        <v>42</v>
      </c>
      <c r="F315" s="8"/>
      <c r="G315" s="7">
        <v>61</v>
      </c>
      <c r="H315" s="15">
        <v>16</v>
      </c>
      <c r="I315" s="1">
        <v>8</v>
      </c>
      <c r="J315" s="1">
        <v>8</v>
      </c>
      <c r="K315" s="1">
        <v>4</v>
      </c>
      <c r="L315" s="1">
        <v>0</v>
      </c>
      <c r="M315" s="1">
        <v>0</v>
      </c>
      <c r="N315" s="1">
        <v>20</v>
      </c>
      <c r="O315" s="1">
        <v>4</v>
      </c>
      <c r="P315" s="1">
        <v>1</v>
      </c>
      <c r="Q315" s="1">
        <v>0</v>
      </c>
      <c r="R315" s="1">
        <v>0</v>
      </c>
      <c r="S315" s="1">
        <v>0</v>
      </c>
      <c r="T315" s="1">
        <v>0</v>
      </c>
      <c r="U315" s="1">
        <v>0</v>
      </c>
      <c r="V315" s="1">
        <v>0</v>
      </c>
      <c r="W315" s="1">
        <v>0</v>
      </c>
      <c r="X315" s="1">
        <v>0</v>
      </c>
      <c r="Y315" s="18">
        <v>0</v>
      </c>
    </row>
    <row r="316" spans="3:25" x14ac:dyDescent="0.25">
      <c r="C316" s="106"/>
      <c r="D316" s="103"/>
      <c r="E316" s="11" t="s">
        <v>43</v>
      </c>
      <c r="F316" s="8"/>
      <c r="G316" s="7">
        <v>450</v>
      </c>
      <c r="H316" s="15">
        <v>47</v>
      </c>
      <c r="I316" s="1">
        <v>41</v>
      </c>
      <c r="J316" s="1">
        <v>39</v>
      </c>
      <c r="K316" s="1">
        <v>56</v>
      </c>
      <c r="L316" s="1">
        <v>23</v>
      </c>
      <c r="M316" s="1">
        <v>18</v>
      </c>
      <c r="N316" s="1">
        <v>36</v>
      </c>
      <c r="O316" s="1">
        <v>53</v>
      </c>
      <c r="P316" s="1">
        <v>39</v>
      </c>
      <c r="Q316" s="1">
        <v>43</v>
      </c>
      <c r="R316" s="1">
        <v>26</v>
      </c>
      <c r="S316" s="1">
        <v>29</v>
      </c>
      <c r="T316" s="1">
        <v>0</v>
      </c>
      <c r="U316" s="1">
        <v>0</v>
      </c>
      <c r="V316" s="1">
        <v>0</v>
      </c>
      <c r="W316" s="1">
        <v>0</v>
      </c>
      <c r="X316" s="1">
        <v>0</v>
      </c>
      <c r="Y316" s="18">
        <v>0</v>
      </c>
    </row>
    <row r="317" spans="3:25" x14ac:dyDescent="0.25">
      <c r="C317" s="106"/>
      <c r="D317" s="103"/>
      <c r="E317" s="11" t="s">
        <v>44</v>
      </c>
      <c r="F317" s="8"/>
      <c r="G317" s="7">
        <v>93</v>
      </c>
      <c r="H317" s="15">
        <v>2</v>
      </c>
      <c r="I317" s="1">
        <v>5</v>
      </c>
      <c r="J317" s="1">
        <v>12</v>
      </c>
      <c r="K317" s="1">
        <v>17</v>
      </c>
      <c r="L317" s="1">
        <v>8</v>
      </c>
      <c r="M317" s="1">
        <v>2</v>
      </c>
      <c r="N317" s="1">
        <v>4</v>
      </c>
      <c r="O317" s="1">
        <v>8</v>
      </c>
      <c r="P317" s="1">
        <v>7</v>
      </c>
      <c r="Q317" s="1">
        <v>15</v>
      </c>
      <c r="R317" s="1">
        <v>5</v>
      </c>
      <c r="S317" s="1">
        <v>8</v>
      </c>
      <c r="T317" s="1">
        <v>0</v>
      </c>
      <c r="U317" s="1">
        <v>0</v>
      </c>
      <c r="V317" s="1">
        <v>0</v>
      </c>
      <c r="W317" s="1">
        <v>0</v>
      </c>
      <c r="X317" s="1">
        <v>0</v>
      </c>
      <c r="Y317" s="18">
        <v>0</v>
      </c>
    </row>
    <row r="318" spans="3:25" ht="25.2" x14ac:dyDescent="0.25">
      <c r="C318" s="106"/>
      <c r="D318" s="103"/>
      <c r="E318" s="11" t="s">
        <v>45</v>
      </c>
      <c r="F318" s="8"/>
      <c r="G318" s="14">
        <v>41</v>
      </c>
      <c r="H318" s="27">
        <v>3</v>
      </c>
      <c r="I318" s="5">
        <v>9</v>
      </c>
      <c r="J318" s="5">
        <v>1</v>
      </c>
      <c r="K318" s="5">
        <v>5</v>
      </c>
      <c r="L318" s="5">
        <v>0</v>
      </c>
      <c r="M318" s="5">
        <v>0</v>
      </c>
      <c r="N318" s="5">
        <v>4</v>
      </c>
      <c r="O318" s="5">
        <v>6</v>
      </c>
      <c r="P318" s="5">
        <v>5</v>
      </c>
      <c r="Q318" s="5">
        <v>4</v>
      </c>
      <c r="R318" s="5">
        <v>1</v>
      </c>
      <c r="S318" s="5">
        <v>3</v>
      </c>
      <c r="T318" s="5">
        <v>0</v>
      </c>
      <c r="U318" s="5">
        <v>0</v>
      </c>
      <c r="V318" s="5">
        <v>0</v>
      </c>
      <c r="W318" s="5">
        <v>0</v>
      </c>
      <c r="X318" s="5">
        <v>0</v>
      </c>
      <c r="Y318" s="28">
        <v>0</v>
      </c>
    </row>
    <row r="319" spans="3:25" x14ac:dyDescent="0.25">
      <c r="C319" s="106"/>
      <c r="D319" s="103"/>
      <c r="E319" s="11" t="s">
        <v>38</v>
      </c>
      <c r="F319" s="8"/>
      <c r="G319" s="7">
        <v>141</v>
      </c>
      <c r="H319" s="15">
        <v>6</v>
      </c>
      <c r="I319" s="1">
        <v>12</v>
      </c>
      <c r="J319" s="1">
        <v>14</v>
      </c>
      <c r="K319" s="1">
        <v>13</v>
      </c>
      <c r="L319" s="1">
        <v>20</v>
      </c>
      <c r="M319" s="1">
        <v>15</v>
      </c>
      <c r="N319" s="1">
        <v>4</v>
      </c>
      <c r="O319" s="1">
        <v>6</v>
      </c>
      <c r="P319" s="1">
        <v>15</v>
      </c>
      <c r="Q319" s="1">
        <v>18</v>
      </c>
      <c r="R319" s="1">
        <v>12</v>
      </c>
      <c r="S319" s="1">
        <v>6</v>
      </c>
      <c r="T319" s="1">
        <v>0</v>
      </c>
      <c r="U319" s="1">
        <v>0</v>
      </c>
      <c r="V319" s="1">
        <v>0</v>
      </c>
      <c r="W319" s="1">
        <v>0</v>
      </c>
      <c r="X319" s="1">
        <v>0</v>
      </c>
      <c r="Y319" s="18">
        <v>0</v>
      </c>
    </row>
    <row r="320" spans="3:25" ht="25.2" x14ac:dyDescent="0.25">
      <c r="C320" s="106"/>
      <c r="D320" s="102" t="s">
        <v>22</v>
      </c>
      <c r="E320" s="10" t="s">
        <v>40</v>
      </c>
      <c r="F320" s="9"/>
      <c r="G320" s="13">
        <v>123</v>
      </c>
      <c r="H320" s="22">
        <v>28</v>
      </c>
      <c r="I320" s="3">
        <v>27</v>
      </c>
      <c r="J320" s="3">
        <v>25</v>
      </c>
      <c r="K320" s="3">
        <v>22</v>
      </c>
      <c r="L320" s="3">
        <v>11</v>
      </c>
      <c r="M320" s="3">
        <v>10</v>
      </c>
      <c r="N320" s="3">
        <v>0</v>
      </c>
      <c r="O320" s="3">
        <v>0</v>
      </c>
      <c r="P320" s="3">
        <v>0</v>
      </c>
      <c r="Q320" s="3">
        <v>0</v>
      </c>
      <c r="R320" s="3">
        <v>0</v>
      </c>
      <c r="S320" s="3">
        <v>0</v>
      </c>
      <c r="T320" s="3">
        <v>0</v>
      </c>
      <c r="U320" s="3">
        <v>0</v>
      </c>
      <c r="V320" s="3">
        <v>0</v>
      </c>
      <c r="W320" s="3">
        <v>0</v>
      </c>
      <c r="X320" s="3">
        <v>0</v>
      </c>
      <c r="Y320" s="24">
        <v>0</v>
      </c>
    </row>
    <row r="321" spans="3:25" ht="25.2" x14ac:dyDescent="0.25">
      <c r="C321" s="106"/>
      <c r="D321" s="103"/>
      <c r="E321" s="11" t="s">
        <v>41</v>
      </c>
      <c r="F321" s="8"/>
      <c r="G321" s="7">
        <v>511</v>
      </c>
      <c r="H321" s="15">
        <v>91</v>
      </c>
      <c r="I321" s="1">
        <v>104</v>
      </c>
      <c r="J321" s="1">
        <v>111</v>
      </c>
      <c r="K321" s="1">
        <v>126</v>
      </c>
      <c r="L321" s="1">
        <v>47</v>
      </c>
      <c r="M321" s="1">
        <v>32</v>
      </c>
      <c r="N321" s="1">
        <v>0</v>
      </c>
      <c r="O321" s="1">
        <v>0</v>
      </c>
      <c r="P321" s="1">
        <v>0</v>
      </c>
      <c r="Q321" s="1">
        <v>0</v>
      </c>
      <c r="R321" s="1">
        <v>0</v>
      </c>
      <c r="S321" s="1">
        <v>0</v>
      </c>
      <c r="T321" s="1">
        <v>0</v>
      </c>
      <c r="U321" s="1">
        <v>0</v>
      </c>
      <c r="V321" s="1">
        <v>0</v>
      </c>
      <c r="W321" s="1">
        <v>0</v>
      </c>
      <c r="X321" s="1">
        <v>0</v>
      </c>
      <c r="Y321" s="18">
        <v>0</v>
      </c>
    </row>
    <row r="322" spans="3:25" x14ac:dyDescent="0.25">
      <c r="C322" s="106"/>
      <c r="D322" s="103"/>
      <c r="E322" s="11" t="s">
        <v>42</v>
      </c>
      <c r="F322" s="8"/>
      <c r="G322" s="14">
        <v>36</v>
      </c>
      <c r="H322" s="27">
        <v>16</v>
      </c>
      <c r="I322" s="5">
        <v>8</v>
      </c>
      <c r="J322" s="5">
        <v>8</v>
      </c>
      <c r="K322" s="5">
        <v>4</v>
      </c>
      <c r="L322" s="5">
        <v>0</v>
      </c>
      <c r="M322" s="5">
        <v>0</v>
      </c>
      <c r="N322" s="5">
        <v>0</v>
      </c>
      <c r="O322" s="5">
        <v>0</v>
      </c>
      <c r="P322" s="5">
        <v>0</v>
      </c>
      <c r="Q322" s="5">
        <v>0</v>
      </c>
      <c r="R322" s="5">
        <v>0</v>
      </c>
      <c r="S322" s="5">
        <v>0</v>
      </c>
      <c r="T322" s="5">
        <v>0</v>
      </c>
      <c r="U322" s="5">
        <v>0</v>
      </c>
      <c r="V322" s="5">
        <v>0</v>
      </c>
      <c r="W322" s="5">
        <v>0</v>
      </c>
      <c r="X322" s="5">
        <v>0</v>
      </c>
      <c r="Y322" s="28">
        <v>0</v>
      </c>
    </row>
    <row r="323" spans="3:25" x14ac:dyDescent="0.25">
      <c r="C323" s="106"/>
      <c r="D323" s="103"/>
      <c r="E323" s="11" t="s">
        <v>43</v>
      </c>
      <c r="F323" s="8"/>
      <c r="G323" s="7">
        <v>224</v>
      </c>
      <c r="H323" s="15">
        <v>47</v>
      </c>
      <c r="I323" s="1">
        <v>41</v>
      </c>
      <c r="J323" s="1">
        <v>39</v>
      </c>
      <c r="K323" s="1">
        <v>56</v>
      </c>
      <c r="L323" s="1">
        <v>23</v>
      </c>
      <c r="M323" s="1">
        <v>18</v>
      </c>
      <c r="N323" s="1">
        <v>0</v>
      </c>
      <c r="O323" s="1">
        <v>0</v>
      </c>
      <c r="P323" s="1">
        <v>0</v>
      </c>
      <c r="Q323" s="1">
        <v>0</v>
      </c>
      <c r="R323" s="1">
        <v>0</v>
      </c>
      <c r="S323" s="1">
        <v>0</v>
      </c>
      <c r="T323" s="1">
        <v>0</v>
      </c>
      <c r="U323" s="1">
        <v>0</v>
      </c>
      <c r="V323" s="1">
        <v>0</v>
      </c>
      <c r="W323" s="1">
        <v>0</v>
      </c>
      <c r="X323" s="1">
        <v>0</v>
      </c>
      <c r="Y323" s="18">
        <v>0</v>
      </c>
    </row>
    <row r="324" spans="3:25" x14ac:dyDescent="0.25">
      <c r="C324" s="106"/>
      <c r="D324" s="103"/>
      <c r="E324" s="11" t="s">
        <v>44</v>
      </c>
      <c r="F324" s="8"/>
      <c r="G324" s="14">
        <v>46</v>
      </c>
      <c r="H324" s="27">
        <v>2</v>
      </c>
      <c r="I324" s="5">
        <v>5</v>
      </c>
      <c r="J324" s="5">
        <v>12</v>
      </c>
      <c r="K324" s="5">
        <v>17</v>
      </c>
      <c r="L324" s="5">
        <v>8</v>
      </c>
      <c r="M324" s="5">
        <v>2</v>
      </c>
      <c r="N324" s="5">
        <v>0</v>
      </c>
      <c r="O324" s="5">
        <v>0</v>
      </c>
      <c r="P324" s="5">
        <v>0</v>
      </c>
      <c r="Q324" s="5">
        <v>0</v>
      </c>
      <c r="R324" s="5">
        <v>0</v>
      </c>
      <c r="S324" s="5">
        <v>0</v>
      </c>
      <c r="T324" s="5">
        <v>0</v>
      </c>
      <c r="U324" s="5">
        <v>0</v>
      </c>
      <c r="V324" s="5">
        <v>0</v>
      </c>
      <c r="W324" s="5">
        <v>0</v>
      </c>
      <c r="X324" s="5">
        <v>0</v>
      </c>
      <c r="Y324" s="28">
        <v>0</v>
      </c>
    </row>
    <row r="325" spans="3:25" ht="25.2" x14ac:dyDescent="0.25">
      <c r="C325" s="106"/>
      <c r="D325" s="103"/>
      <c r="E325" s="11" t="s">
        <v>45</v>
      </c>
      <c r="F325" s="8"/>
      <c r="G325" s="14">
        <v>18</v>
      </c>
      <c r="H325" s="27">
        <v>3</v>
      </c>
      <c r="I325" s="5">
        <v>9</v>
      </c>
      <c r="J325" s="5">
        <v>1</v>
      </c>
      <c r="K325" s="5">
        <v>5</v>
      </c>
      <c r="L325" s="5">
        <v>0</v>
      </c>
      <c r="M325" s="5">
        <v>0</v>
      </c>
      <c r="N325" s="5">
        <v>0</v>
      </c>
      <c r="O325" s="5">
        <v>0</v>
      </c>
      <c r="P325" s="5">
        <v>0</v>
      </c>
      <c r="Q325" s="5">
        <v>0</v>
      </c>
      <c r="R325" s="5">
        <v>0</v>
      </c>
      <c r="S325" s="5">
        <v>0</v>
      </c>
      <c r="T325" s="5">
        <v>0</v>
      </c>
      <c r="U325" s="5">
        <v>0</v>
      </c>
      <c r="V325" s="5">
        <v>0</v>
      </c>
      <c r="W325" s="5">
        <v>0</v>
      </c>
      <c r="X325" s="5">
        <v>0</v>
      </c>
      <c r="Y325" s="28">
        <v>0</v>
      </c>
    </row>
    <row r="326" spans="3:25" x14ac:dyDescent="0.25">
      <c r="C326" s="106"/>
      <c r="D326" s="103"/>
      <c r="E326" s="11" t="s">
        <v>38</v>
      </c>
      <c r="F326" s="8"/>
      <c r="G326" s="7">
        <v>80</v>
      </c>
      <c r="H326" s="15">
        <v>6</v>
      </c>
      <c r="I326" s="1">
        <v>12</v>
      </c>
      <c r="J326" s="1">
        <v>14</v>
      </c>
      <c r="K326" s="1">
        <v>13</v>
      </c>
      <c r="L326" s="1">
        <v>20</v>
      </c>
      <c r="M326" s="1">
        <v>15</v>
      </c>
      <c r="N326" s="1">
        <v>0</v>
      </c>
      <c r="O326" s="1">
        <v>0</v>
      </c>
      <c r="P326" s="1">
        <v>0</v>
      </c>
      <c r="Q326" s="1">
        <v>0</v>
      </c>
      <c r="R326" s="1">
        <v>0</v>
      </c>
      <c r="S326" s="1">
        <v>0</v>
      </c>
      <c r="T326" s="1">
        <v>0</v>
      </c>
      <c r="U326" s="1">
        <v>0</v>
      </c>
      <c r="V326" s="1">
        <v>0</v>
      </c>
      <c r="W326" s="1">
        <v>0</v>
      </c>
      <c r="X326" s="1">
        <v>0</v>
      </c>
      <c r="Y326" s="18">
        <v>0</v>
      </c>
    </row>
    <row r="327" spans="3:25" ht="25.2" x14ac:dyDescent="0.25">
      <c r="C327" s="106"/>
      <c r="D327" s="102" t="s">
        <v>23</v>
      </c>
      <c r="E327" s="10" t="s">
        <v>40</v>
      </c>
      <c r="F327" s="9"/>
      <c r="G327" s="13">
        <v>140</v>
      </c>
      <c r="H327" s="22">
        <v>0</v>
      </c>
      <c r="I327" s="3">
        <v>0</v>
      </c>
      <c r="J327" s="3">
        <v>0</v>
      </c>
      <c r="K327" s="3">
        <v>0</v>
      </c>
      <c r="L327" s="3">
        <v>0</v>
      </c>
      <c r="M327" s="3">
        <v>0</v>
      </c>
      <c r="N327" s="3">
        <v>20</v>
      </c>
      <c r="O327" s="3">
        <v>17</v>
      </c>
      <c r="P327" s="3">
        <v>18</v>
      </c>
      <c r="Q327" s="3">
        <v>25</v>
      </c>
      <c r="R327" s="3">
        <v>34</v>
      </c>
      <c r="S327" s="3">
        <v>26</v>
      </c>
      <c r="T327" s="3">
        <v>0</v>
      </c>
      <c r="U327" s="3">
        <v>0</v>
      </c>
      <c r="V327" s="3">
        <v>0</v>
      </c>
      <c r="W327" s="3">
        <v>0</v>
      </c>
      <c r="X327" s="3">
        <v>0</v>
      </c>
      <c r="Y327" s="24">
        <v>0</v>
      </c>
    </row>
    <row r="328" spans="3:25" ht="25.2" x14ac:dyDescent="0.25">
      <c r="C328" s="106"/>
      <c r="D328" s="103"/>
      <c r="E328" s="11" t="s">
        <v>41</v>
      </c>
      <c r="F328" s="8"/>
      <c r="G328" s="7">
        <v>395</v>
      </c>
      <c r="H328" s="15">
        <v>0</v>
      </c>
      <c r="I328" s="1">
        <v>0</v>
      </c>
      <c r="J328" s="1">
        <v>0</v>
      </c>
      <c r="K328" s="1">
        <v>0</v>
      </c>
      <c r="L328" s="1">
        <v>0</v>
      </c>
      <c r="M328" s="1">
        <v>0</v>
      </c>
      <c r="N328" s="1">
        <v>75</v>
      </c>
      <c r="O328" s="1">
        <v>96</v>
      </c>
      <c r="P328" s="1">
        <v>96</v>
      </c>
      <c r="Q328" s="1">
        <v>92</v>
      </c>
      <c r="R328" s="1">
        <v>27</v>
      </c>
      <c r="S328" s="1">
        <v>9</v>
      </c>
      <c r="T328" s="1">
        <v>0</v>
      </c>
      <c r="U328" s="1">
        <v>0</v>
      </c>
      <c r="V328" s="1">
        <v>0</v>
      </c>
      <c r="W328" s="1">
        <v>0</v>
      </c>
      <c r="X328" s="1">
        <v>0</v>
      </c>
      <c r="Y328" s="18">
        <v>0</v>
      </c>
    </row>
    <row r="329" spans="3:25" x14ac:dyDescent="0.25">
      <c r="C329" s="106"/>
      <c r="D329" s="103"/>
      <c r="E329" s="11" t="s">
        <v>42</v>
      </c>
      <c r="F329" s="8"/>
      <c r="G329" s="14">
        <v>25</v>
      </c>
      <c r="H329" s="27">
        <v>0</v>
      </c>
      <c r="I329" s="5">
        <v>0</v>
      </c>
      <c r="J329" s="5">
        <v>0</v>
      </c>
      <c r="K329" s="5">
        <v>0</v>
      </c>
      <c r="L329" s="5">
        <v>0</v>
      </c>
      <c r="M329" s="5">
        <v>0</v>
      </c>
      <c r="N329" s="5">
        <v>20</v>
      </c>
      <c r="O329" s="5">
        <v>4</v>
      </c>
      <c r="P329" s="5">
        <v>1</v>
      </c>
      <c r="Q329" s="5">
        <v>0</v>
      </c>
      <c r="R329" s="5">
        <v>0</v>
      </c>
      <c r="S329" s="5">
        <v>0</v>
      </c>
      <c r="T329" s="5">
        <v>0</v>
      </c>
      <c r="U329" s="5">
        <v>0</v>
      </c>
      <c r="V329" s="5">
        <v>0</v>
      </c>
      <c r="W329" s="5">
        <v>0</v>
      </c>
      <c r="X329" s="5">
        <v>0</v>
      </c>
      <c r="Y329" s="28">
        <v>0</v>
      </c>
    </row>
    <row r="330" spans="3:25" x14ac:dyDescent="0.25">
      <c r="C330" s="106"/>
      <c r="D330" s="103"/>
      <c r="E330" s="11" t="s">
        <v>43</v>
      </c>
      <c r="F330" s="8"/>
      <c r="G330" s="7">
        <v>226</v>
      </c>
      <c r="H330" s="15">
        <v>0</v>
      </c>
      <c r="I330" s="1">
        <v>0</v>
      </c>
      <c r="J330" s="1">
        <v>0</v>
      </c>
      <c r="K330" s="1">
        <v>0</v>
      </c>
      <c r="L330" s="1">
        <v>0</v>
      </c>
      <c r="M330" s="1">
        <v>0</v>
      </c>
      <c r="N330" s="1">
        <v>36</v>
      </c>
      <c r="O330" s="1">
        <v>53</v>
      </c>
      <c r="P330" s="1">
        <v>39</v>
      </c>
      <c r="Q330" s="1">
        <v>43</v>
      </c>
      <c r="R330" s="1">
        <v>26</v>
      </c>
      <c r="S330" s="1">
        <v>29</v>
      </c>
      <c r="T330" s="1">
        <v>0</v>
      </c>
      <c r="U330" s="1">
        <v>0</v>
      </c>
      <c r="V330" s="1">
        <v>0</v>
      </c>
      <c r="W330" s="1">
        <v>0</v>
      </c>
      <c r="X330" s="1">
        <v>0</v>
      </c>
      <c r="Y330" s="18">
        <v>0</v>
      </c>
    </row>
    <row r="331" spans="3:25" x14ac:dyDescent="0.25">
      <c r="C331" s="106"/>
      <c r="D331" s="103"/>
      <c r="E331" s="11" t="s">
        <v>44</v>
      </c>
      <c r="F331" s="8"/>
      <c r="G331" s="14">
        <v>47</v>
      </c>
      <c r="H331" s="27">
        <v>0</v>
      </c>
      <c r="I331" s="5">
        <v>0</v>
      </c>
      <c r="J331" s="5">
        <v>0</v>
      </c>
      <c r="K331" s="5">
        <v>0</v>
      </c>
      <c r="L331" s="5">
        <v>0</v>
      </c>
      <c r="M331" s="5">
        <v>0</v>
      </c>
      <c r="N331" s="5">
        <v>4</v>
      </c>
      <c r="O331" s="5">
        <v>8</v>
      </c>
      <c r="P331" s="5">
        <v>7</v>
      </c>
      <c r="Q331" s="5">
        <v>15</v>
      </c>
      <c r="R331" s="5">
        <v>5</v>
      </c>
      <c r="S331" s="5">
        <v>8</v>
      </c>
      <c r="T331" s="5">
        <v>0</v>
      </c>
      <c r="U331" s="5">
        <v>0</v>
      </c>
      <c r="V331" s="5">
        <v>0</v>
      </c>
      <c r="W331" s="5">
        <v>0</v>
      </c>
      <c r="X331" s="5">
        <v>0</v>
      </c>
      <c r="Y331" s="28">
        <v>0</v>
      </c>
    </row>
    <row r="332" spans="3:25" ht="25.2" x14ac:dyDescent="0.25">
      <c r="C332" s="106"/>
      <c r="D332" s="103"/>
      <c r="E332" s="11" t="s">
        <v>45</v>
      </c>
      <c r="F332" s="8"/>
      <c r="G332" s="14">
        <v>23</v>
      </c>
      <c r="H332" s="27">
        <v>0</v>
      </c>
      <c r="I332" s="5">
        <v>0</v>
      </c>
      <c r="J332" s="5">
        <v>0</v>
      </c>
      <c r="K332" s="5">
        <v>0</v>
      </c>
      <c r="L332" s="5">
        <v>0</v>
      </c>
      <c r="M332" s="5">
        <v>0</v>
      </c>
      <c r="N332" s="5">
        <v>4</v>
      </c>
      <c r="O332" s="5">
        <v>6</v>
      </c>
      <c r="P332" s="5">
        <v>5</v>
      </c>
      <c r="Q332" s="5">
        <v>4</v>
      </c>
      <c r="R332" s="5">
        <v>1</v>
      </c>
      <c r="S332" s="5">
        <v>3</v>
      </c>
      <c r="T332" s="5">
        <v>0</v>
      </c>
      <c r="U332" s="5">
        <v>0</v>
      </c>
      <c r="V332" s="5">
        <v>0</v>
      </c>
      <c r="W332" s="5">
        <v>0</v>
      </c>
      <c r="X332" s="5">
        <v>0</v>
      </c>
      <c r="Y332" s="28">
        <v>0</v>
      </c>
    </row>
    <row r="333" spans="3:25" x14ac:dyDescent="0.25">
      <c r="C333" s="106"/>
      <c r="D333" s="103"/>
      <c r="E333" s="11" t="s">
        <v>38</v>
      </c>
      <c r="F333" s="8"/>
      <c r="G333" s="7">
        <v>61</v>
      </c>
      <c r="H333" s="15">
        <v>0</v>
      </c>
      <c r="I333" s="1">
        <v>0</v>
      </c>
      <c r="J333" s="1">
        <v>0</v>
      </c>
      <c r="K333" s="1">
        <v>0</v>
      </c>
      <c r="L333" s="1">
        <v>0</v>
      </c>
      <c r="M333" s="1">
        <v>0</v>
      </c>
      <c r="N333" s="1">
        <v>4</v>
      </c>
      <c r="O333" s="1">
        <v>6</v>
      </c>
      <c r="P333" s="1">
        <v>15</v>
      </c>
      <c r="Q333" s="1">
        <v>18</v>
      </c>
      <c r="R333" s="1">
        <v>12</v>
      </c>
      <c r="S333" s="1">
        <v>6</v>
      </c>
      <c r="T333" s="1">
        <v>0</v>
      </c>
      <c r="U333" s="1">
        <v>0</v>
      </c>
      <c r="V333" s="1">
        <v>0</v>
      </c>
      <c r="W333" s="1">
        <v>0</v>
      </c>
      <c r="X333" s="1">
        <v>0</v>
      </c>
      <c r="Y333" s="18">
        <v>0</v>
      </c>
    </row>
    <row r="334" spans="3:25" x14ac:dyDescent="0.25">
      <c r="C334" s="102" t="s">
        <v>46</v>
      </c>
      <c r="D334" s="100" t="s">
        <v>21</v>
      </c>
      <c r="E334" s="10" t="s">
        <v>47</v>
      </c>
      <c r="F334" s="9"/>
      <c r="G334" s="13">
        <v>1103</v>
      </c>
      <c r="H334" s="22">
        <v>82</v>
      </c>
      <c r="I334" s="3">
        <v>110</v>
      </c>
      <c r="J334" s="3">
        <v>122</v>
      </c>
      <c r="K334" s="3">
        <v>135</v>
      </c>
      <c r="L334" s="3">
        <v>62</v>
      </c>
      <c r="M334" s="3">
        <v>51</v>
      </c>
      <c r="N334" s="3">
        <v>80</v>
      </c>
      <c r="O334" s="3">
        <v>102</v>
      </c>
      <c r="P334" s="3">
        <v>118</v>
      </c>
      <c r="Q334" s="3">
        <v>129</v>
      </c>
      <c r="R334" s="3">
        <v>64</v>
      </c>
      <c r="S334" s="3">
        <v>48</v>
      </c>
      <c r="T334" s="3">
        <v>0</v>
      </c>
      <c r="U334" s="3">
        <v>0</v>
      </c>
      <c r="V334" s="3">
        <v>0</v>
      </c>
      <c r="W334" s="3">
        <v>0</v>
      </c>
      <c r="X334" s="3">
        <v>0</v>
      </c>
      <c r="Y334" s="24">
        <v>0</v>
      </c>
    </row>
    <row r="335" spans="3:25" ht="25.2" x14ac:dyDescent="0.25">
      <c r="C335" s="106"/>
      <c r="D335" s="101"/>
      <c r="E335" s="11" t="s">
        <v>48</v>
      </c>
      <c r="F335" s="8"/>
      <c r="G335" s="7">
        <v>173</v>
      </c>
      <c r="H335" s="15">
        <v>22</v>
      </c>
      <c r="I335" s="1">
        <v>17</v>
      </c>
      <c r="J335" s="1">
        <v>18</v>
      </c>
      <c r="K335" s="1">
        <v>18</v>
      </c>
      <c r="L335" s="1">
        <v>8</v>
      </c>
      <c r="M335" s="1">
        <v>4</v>
      </c>
      <c r="N335" s="1">
        <v>20</v>
      </c>
      <c r="O335" s="1">
        <v>19</v>
      </c>
      <c r="P335" s="1">
        <v>19</v>
      </c>
      <c r="Q335" s="1">
        <v>14</v>
      </c>
      <c r="R335" s="1">
        <v>9</v>
      </c>
      <c r="S335" s="1">
        <v>5</v>
      </c>
      <c r="T335" s="1">
        <v>0</v>
      </c>
      <c r="U335" s="1">
        <v>0</v>
      </c>
      <c r="V335" s="1">
        <v>0</v>
      </c>
      <c r="W335" s="1">
        <v>0</v>
      </c>
      <c r="X335" s="1">
        <v>0</v>
      </c>
      <c r="Y335" s="18">
        <v>0</v>
      </c>
    </row>
    <row r="336" spans="3:25" x14ac:dyDescent="0.25">
      <c r="C336" s="106"/>
      <c r="D336" s="101"/>
      <c r="E336" s="11" t="s">
        <v>49</v>
      </c>
      <c r="F336" s="8"/>
      <c r="G336" s="14">
        <v>29</v>
      </c>
      <c r="H336" s="27">
        <v>4</v>
      </c>
      <c r="I336" s="5">
        <v>5</v>
      </c>
      <c r="J336" s="5">
        <v>3</v>
      </c>
      <c r="K336" s="5">
        <v>1</v>
      </c>
      <c r="L336" s="5">
        <v>2</v>
      </c>
      <c r="M336" s="5">
        <v>1</v>
      </c>
      <c r="N336" s="5">
        <v>3</v>
      </c>
      <c r="O336" s="5">
        <v>0</v>
      </c>
      <c r="P336" s="5">
        <v>2</v>
      </c>
      <c r="Q336" s="5">
        <v>2</v>
      </c>
      <c r="R336" s="5">
        <v>2</v>
      </c>
      <c r="S336" s="5">
        <v>4</v>
      </c>
      <c r="T336" s="5">
        <v>0</v>
      </c>
      <c r="U336" s="5">
        <v>0</v>
      </c>
      <c r="V336" s="5">
        <v>0</v>
      </c>
      <c r="W336" s="5">
        <v>0</v>
      </c>
      <c r="X336" s="5">
        <v>0</v>
      </c>
      <c r="Y336" s="28">
        <v>0</v>
      </c>
    </row>
    <row r="337" spans="3:25" ht="25.2" x14ac:dyDescent="0.25">
      <c r="C337" s="106"/>
      <c r="D337" s="101"/>
      <c r="E337" s="11" t="s">
        <v>50</v>
      </c>
      <c r="F337" s="8"/>
      <c r="G337" s="7">
        <v>102</v>
      </c>
      <c r="H337" s="15">
        <v>19</v>
      </c>
      <c r="I337" s="1">
        <v>13</v>
      </c>
      <c r="J337" s="1">
        <v>11</v>
      </c>
      <c r="K337" s="1">
        <v>10</v>
      </c>
      <c r="L337" s="1">
        <v>6</v>
      </c>
      <c r="M337" s="1">
        <v>3</v>
      </c>
      <c r="N337" s="1">
        <v>9</v>
      </c>
      <c r="O337" s="1">
        <v>11</v>
      </c>
      <c r="P337" s="1">
        <v>4</v>
      </c>
      <c r="Q337" s="1">
        <v>5</v>
      </c>
      <c r="R337" s="1">
        <v>9</v>
      </c>
      <c r="S337" s="1">
        <v>2</v>
      </c>
      <c r="T337" s="1">
        <v>0</v>
      </c>
      <c r="U337" s="1">
        <v>0</v>
      </c>
      <c r="V337" s="1">
        <v>0</v>
      </c>
      <c r="W337" s="1">
        <v>0</v>
      </c>
      <c r="X337" s="1">
        <v>0</v>
      </c>
      <c r="Y337" s="18">
        <v>0</v>
      </c>
    </row>
    <row r="338" spans="3:25" ht="25.2" x14ac:dyDescent="0.25">
      <c r="C338" s="106"/>
      <c r="D338" s="101"/>
      <c r="E338" s="11" t="s">
        <v>51</v>
      </c>
      <c r="F338" s="8"/>
      <c r="G338" s="14">
        <v>46</v>
      </c>
      <c r="H338" s="27">
        <v>6</v>
      </c>
      <c r="I338" s="5">
        <v>5</v>
      </c>
      <c r="J338" s="5">
        <v>3</v>
      </c>
      <c r="K338" s="5">
        <v>4</v>
      </c>
      <c r="L338" s="5">
        <v>0</v>
      </c>
      <c r="M338" s="5">
        <v>0</v>
      </c>
      <c r="N338" s="5">
        <v>3</v>
      </c>
      <c r="O338" s="5">
        <v>4</v>
      </c>
      <c r="P338" s="5">
        <v>5</v>
      </c>
      <c r="Q338" s="5">
        <v>6</v>
      </c>
      <c r="R338" s="5">
        <v>6</v>
      </c>
      <c r="S338" s="5">
        <v>4</v>
      </c>
      <c r="T338" s="5">
        <v>0</v>
      </c>
      <c r="U338" s="5">
        <v>0</v>
      </c>
      <c r="V338" s="5">
        <v>0</v>
      </c>
      <c r="W338" s="5">
        <v>0</v>
      </c>
      <c r="X338" s="5">
        <v>0</v>
      </c>
      <c r="Y338" s="28">
        <v>0</v>
      </c>
    </row>
    <row r="339" spans="3:25" x14ac:dyDescent="0.25">
      <c r="C339" s="106"/>
      <c r="D339" s="101"/>
      <c r="E339" s="11" t="s">
        <v>52</v>
      </c>
      <c r="F339" s="8"/>
      <c r="G339" s="14">
        <v>20</v>
      </c>
      <c r="H339" s="27">
        <v>0</v>
      </c>
      <c r="I339" s="5">
        <v>1</v>
      </c>
      <c r="J339" s="5">
        <v>1</v>
      </c>
      <c r="K339" s="5">
        <v>3</v>
      </c>
      <c r="L339" s="5">
        <v>0</v>
      </c>
      <c r="M339" s="5">
        <v>2</v>
      </c>
      <c r="N339" s="5">
        <v>0</v>
      </c>
      <c r="O339" s="5">
        <v>1</v>
      </c>
      <c r="P339" s="5">
        <v>1</v>
      </c>
      <c r="Q339" s="5">
        <v>1</v>
      </c>
      <c r="R339" s="5">
        <v>2</v>
      </c>
      <c r="S339" s="5">
        <v>8</v>
      </c>
      <c r="T339" s="5">
        <v>0</v>
      </c>
      <c r="U339" s="5">
        <v>0</v>
      </c>
      <c r="V339" s="5">
        <v>0</v>
      </c>
      <c r="W339" s="5">
        <v>0</v>
      </c>
      <c r="X339" s="5">
        <v>0</v>
      </c>
      <c r="Y339" s="28">
        <v>0</v>
      </c>
    </row>
    <row r="340" spans="3:25" x14ac:dyDescent="0.25">
      <c r="C340" s="106"/>
      <c r="D340" s="101"/>
      <c r="E340" s="11" t="s">
        <v>53</v>
      </c>
      <c r="F340" s="8"/>
      <c r="G340" s="14">
        <v>19</v>
      </c>
      <c r="H340" s="27">
        <v>3</v>
      </c>
      <c r="I340" s="5">
        <v>0</v>
      </c>
      <c r="J340" s="5">
        <v>1</v>
      </c>
      <c r="K340" s="5">
        <v>3</v>
      </c>
      <c r="L340" s="5">
        <v>0</v>
      </c>
      <c r="M340" s="5">
        <v>2</v>
      </c>
      <c r="N340" s="5">
        <v>4</v>
      </c>
      <c r="O340" s="5">
        <v>1</v>
      </c>
      <c r="P340" s="5">
        <v>2</v>
      </c>
      <c r="Q340" s="5">
        <v>0</v>
      </c>
      <c r="R340" s="5">
        <v>1</v>
      </c>
      <c r="S340" s="5">
        <v>2</v>
      </c>
      <c r="T340" s="5">
        <v>0</v>
      </c>
      <c r="U340" s="5">
        <v>0</v>
      </c>
      <c r="V340" s="5">
        <v>0</v>
      </c>
      <c r="W340" s="5">
        <v>0</v>
      </c>
      <c r="X340" s="5">
        <v>0</v>
      </c>
      <c r="Y340" s="28">
        <v>0</v>
      </c>
    </row>
    <row r="341" spans="3:25" x14ac:dyDescent="0.25">
      <c r="C341" s="106"/>
      <c r="D341" s="101"/>
      <c r="E341" s="11" t="s">
        <v>38</v>
      </c>
      <c r="F341" s="8"/>
      <c r="G341" s="14">
        <v>32</v>
      </c>
      <c r="H341" s="27">
        <v>1</v>
      </c>
      <c r="I341" s="5">
        <v>6</v>
      </c>
      <c r="J341" s="5">
        <v>3</v>
      </c>
      <c r="K341" s="5">
        <v>1</v>
      </c>
      <c r="L341" s="5">
        <v>5</v>
      </c>
      <c r="M341" s="5">
        <v>3</v>
      </c>
      <c r="N341" s="5">
        <v>1</v>
      </c>
      <c r="O341" s="5">
        <v>2</v>
      </c>
      <c r="P341" s="5">
        <v>3</v>
      </c>
      <c r="Q341" s="5">
        <v>3</v>
      </c>
      <c r="R341" s="5">
        <v>3</v>
      </c>
      <c r="S341" s="5">
        <v>1</v>
      </c>
      <c r="T341" s="5">
        <v>0</v>
      </c>
      <c r="U341" s="5">
        <v>0</v>
      </c>
      <c r="V341" s="5">
        <v>0</v>
      </c>
      <c r="W341" s="5">
        <v>0</v>
      </c>
      <c r="X341" s="5">
        <v>0</v>
      </c>
      <c r="Y341" s="28">
        <v>0</v>
      </c>
    </row>
    <row r="342" spans="3:25" x14ac:dyDescent="0.25">
      <c r="C342" s="106"/>
      <c r="D342" s="101"/>
      <c r="E342" s="11" t="s">
        <v>54</v>
      </c>
      <c r="F342" s="8"/>
      <c r="G342" s="7">
        <v>1276</v>
      </c>
      <c r="H342" s="15">
        <v>104</v>
      </c>
      <c r="I342" s="1">
        <v>127</v>
      </c>
      <c r="J342" s="1">
        <v>140</v>
      </c>
      <c r="K342" s="1">
        <v>153</v>
      </c>
      <c r="L342" s="1">
        <v>70</v>
      </c>
      <c r="M342" s="1">
        <v>55</v>
      </c>
      <c r="N342" s="1">
        <v>100</v>
      </c>
      <c r="O342" s="1">
        <v>121</v>
      </c>
      <c r="P342" s="1">
        <v>137</v>
      </c>
      <c r="Q342" s="1">
        <v>143</v>
      </c>
      <c r="R342" s="1">
        <v>73</v>
      </c>
      <c r="S342" s="1">
        <v>53</v>
      </c>
      <c r="T342" s="1">
        <v>0</v>
      </c>
      <c r="U342" s="1">
        <v>0</v>
      </c>
      <c r="V342" s="1">
        <v>0</v>
      </c>
      <c r="W342" s="1">
        <v>0</v>
      </c>
      <c r="X342" s="1">
        <v>0</v>
      </c>
      <c r="Y342" s="18">
        <v>0</v>
      </c>
    </row>
    <row r="343" spans="3:25" x14ac:dyDescent="0.25">
      <c r="C343" s="106"/>
      <c r="D343" s="101"/>
      <c r="E343" s="11" t="s">
        <v>55</v>
      </c>
      <c r="F343" s="8"/>
      <c r="G343" s="7">
        <v>177</v>
      </c>
      <c r="H343" s="15">
        <v>29</v>
      </c>
      <c r="I343" s="1">
        <v>23</v>
      </c>
      <c r="J343" s="1">
        <v>17</v>
      </c>
      <c r="K343" s="1">
        <v>15</v>
      </c>
      <c r="L343" s="1">
        <v>8</v>
      </c>
      <c r="M343" s="1">
        <v>4</v>
      </c>
      <c r="N343" s="1">
        <v>15</v>
      </c>
      <c r="O343" s="1">
        <v>15</v>
      </c>
      <c r="P343" s="1">
        <v>11</v>
      </c>
      <c r="Q343" s="1">
        <v>13</v>
      </c>
      <c r="R343" s="1">
        <v>17</v>
      </c>
      <c r="S343" s="1">
        <v>10</v>
      </c>
      <c r="T343" s="1">
        <v>0</v>
      </c>
      <c r="U343" s="1">
        <v>0</v>
      </c>
      <c r="V343" s="1">
        <v>0</v>
      </c>
      <c r="W343" s="1">
        <v>0</v>
      </c>
      <c r="X343" s="1">
        <v>0</v>
      </c>
      <c r="Y343" s="18">
        <v>0</v>
      </c>
    </row>
    <row r="344" spans="3:25" ht="25.2" x14ac:dyDescent="0.25">
      <c r="C344" s="102" t="s">
        <v>56</v>
      </c>
      <c r="D344" s="100" t="s">
        <v>21</v>
      </c>
      <c r="E344" s="10" t="s">
        <v>57</v>
      </c>
      <c r="F344" s="9"/>
      <c r="G344" s="13">
        <v>393</v>
      </c>
      <c r="H344" s="22">
        <v>38</v>
      </c>
      <c r="I344" s="3">
        <v>35</v>
      </c>
      <c r="J344" s="3">
        <v>37</v>
      </c>
      <c r="K344" s="3">
        <v>39</v>
      </c>
      <c r="L344" s="3">
        <v>24</v>
      </c>
      <c r="M344" s="3">
        <v>23</v>
      </c>
      <c r="N344" s="3">
        <v>41</v>
      </c>
      <c r="O344" s="3">
        <v>33</v>
      </c>
      <c r="P344" s="3">
        <v>39</v>
      </c>
      <c r="Q344" s="3">
        <v>36</v>
      </c>
      <c r="R344" s="3">
        <v>24</v>
      </c>
      <c r="S344" s="3">
        <v>24</v>
      </c>
      <c r="T344" s="3">
        <v>0</v>
      </c>
      <c r="U344" s="3">
        <v>0</v>
      </c>
      <c r="V344" s="3">
        <v>0</v>
      </c>
      <c r="W344" s="3">
        <v>0</v>
      </c>
      <c r="X344" s="3">
        <v>0</v>
      </c>
      <c r="Y344" s="24">
        <v>0</v>
      </c>
    </row>
    <row r="345" spans="3:25" ht="25.2" x14ac:dyDescent="0.25">
      <c r="C345" s="106"/>
      <c r="D345" s="101"/>
      <c r="E345" s="11" t="s">
        <v>58</v>
      </c>
      <c r="F345" s="8"/>
      <c r="G345" s="7">
        <v>615</v>
      </c>
      <c r="H345" s="15">
        <v>50</v>
      </c>
      <c r="I345" s="1">
        <v>69</v>
      </c>
      <c r="J345" s="1">
        <v>66</v>
      </c>
      <c r="K345" s="1">
        <v>85</v>
      </c>
      <c r="L345" s="1">
        <v>31</v>
      </c>
      <c r="M345" s="1">
        <v>22</v>
      </c>
      <c r="N345" s="1">
        <v>46</v>
      </c>
      <c r="O345" s="1">
        <v>57</v>
      </c>
      <c r="P345" s="1">
        <v>52</v>
      </c>
      <c r="Q345" s="1">
        <v>70</v>
      </c>
      <c r="R345" s="1">
        <v>42</v>
      </c>
      <c r="S345" s="1">
        <v>25</v>
      </c>
      <c r="T345" s="1">
        <v>0</v>
      </c>
      <c r="U345" s="1">
        <v>0</v>
      </c>
      <c r="V345" s="1">
        <v>0</v>
      </c>
      <c r="W345" s="1">
        <v>0</v>
      </c>
      <c r="X345" s="1">
        <v>0</v>
      </c>
      <c r="Y345" s="18">
        <v>0</v>
      </c>
    </row>
    <row r="346" spans="3:25" ht="25.2" x14ac:dyDescent="0.25">
      <c r="C346" s="106"/>
      <c r="D346" s="101"/>
      <c r="E346" s="11" t="s">
        <v>59</v>
      </c>
      <c r="F346" s="8"/>
      <c r="G346" s="7">
        <v>364</v>
      </c>
      <c r="H346" s="15">
        <v>31</v>
      </c>
      <c r="I346" s="1">
        <v>34</v>
      </c>
      <c r="J346" s="1">
        <v>44</v>
      </c>
      <c r="K346" s="1">
        <v>38</v>
      </c>
      <c r="L346" s="1">
        <v>22</v>
      </c>
      <c r="M346" s="1">
        <v>12</v>
      </c>
      <c r="N346" s="1">
        <v>20</v>
      </c>
      <c r="O346" s="1">
        <v>36</v>
      </c>
      <c r="P346" s="1">
        <v>48</v>
      </c>
      <c r="Q346" s="1">
        <v>40</v>
      </c>
      <c r="R346" s="1">
        <v>21</v>
      </c>
      <c r="S346" s="1">
        <v>18</v>
      </c>
      <c r="T346" s="1">
        <v>0</v>
      </c>
      <c r="U346" s="1">
        <v>0</v>
      </c>
      <c r="V346" s="1">
        <v>0</v>
      </c>
      <c r="W346" s="1">
        <v>0</v>
      </c>
      <c r="X346" s="1">
        <v>0</v>
      </c>
      <c r="Y346" s="18">
        <v>0</v>
      </c>
    </row>
    <row r="347" spans="3:25" x14ac:dyDescent="0.25">
      <c r="C347" s="106"/>
      <c r="D347" s="101"/>
      <c r="E347" s="11" t="s">
        <v>60</v>
      </c>
      <c r="F347" s="8"/>
      <c r="G347" s="7">
        <v>152</v>
      </c>
      <c r="H347" s="15">
        <v>18</v>
      </c>
      <c r="I347" s="1">
        <v>19</v>
      </c>
      <c r="J347" s="1">
        <v>15</v>
      </c>
      <c r="K347" s="1">
        <v>13</v>
      </c>
      <c r="L347" s="1">
        <v>6</v>
      </c>
      <c r="M347" s="1">
        <v>9</v>
      </c>
      <c r="N347" s="1">
        <v>13</v>
      </c>
      <c r="O347" s="1">
        <v>14</v>
      </c>
      <c r="P347" s="1">
        <v>15</v>
      </c>
      <c r="Q347" s="1">
        <v>14</v>
      </c>
      <c r="R347" s="1">
        <v>9</v>
      </c>
      <c r="S347" s="1">
        <v>7</v>
      </c>
      <c r="T347" s="1">
        <v>0</v>
      </c>
      <c r="U347" s="1">
        <v>0</v>
      </c>
      <c r="V347" s="1">
        <v>0</v>
      </c>
      <c r="W347" s="1">
        <v>0</v>
      </c>
      <c r="X347" s="1">
        <v>0</v>
      </c>
      <c r="Y347" s="18">
        <v>0</v>
      </c>
    </row>
    <row r="348" spans="3:25" x14ac:dyDescent="0.25">
      <c r="C348" s="102" t="s">
        <v>61</v>
      </c>
      <c r="D348" s="100" t="s">
        <v>21</v>
      </c>
      <c r="E348" s="10" t="s">
        <v>62</v>
      </c>
      <c r="F348" s="9"/>
      <c r="G348" s="13">
        <v>197</v>
      </c>
      <c r="H348" s="22">
        <v>17</v>
      </c>
      <c r="I348" s="3">
        <v>18</v>
      </c>
      <c r="J348" s="3">
        <v>22</v>
      </c>
      <c r="K348" s="3">
        <v>23</v>
      </c>
      <c r="L348" s="3">
        <v>10</v>
      </c>
      <c r="M348" s="3">
        <v>5</v>
      </c>
      <c r="N348" s="3">
        <v>21</v>
      </c>
      <c r="O348" s="3">
        <v>16</v>
      </c>
      <c r="P348" s="3">
        <v>25</v>
      </c>
      <c r="Q348" s="3">
        <v>20</v>
      </c>
      <c r="R348" s="3">
        <v>9</v>
      </c>
      <c r="S348" s="3">
        <v>11</v>
      </c>
      <c r="T348" s="3">
        <v>0</v>
      </c>
      <c r="U348" s="3">
        <v>0</v>
      </c>
      <c r="V348" s="3">
        <v>0</v>
      </c>
      <c r="W348" s="3">
        <v>0</v>
      </c>
      <c r="X348" s="3">
        <v>0</v>
      </c>
      <c r="Y348" s="24">
        <v>0</v>
      </c>
    </row>
    <row r="349" spans="3:25" x14ac:dyDescent="0.25">
      <c r="C349" s="103"/>
      <c r="D349" s="101"/>
      <c r="E349" s="11" t="s">
        <v>63</v>
      </c>
      <c r="F349" s="8"/>
      <c r="G349" s="7">
        <v>460</v>
      </c>
      <c r="H349" s="15">
        <v>55</v>
      </c>
      <c r="I349" s="1">
        <v>48</v>
      </c>
      <c r="J349" s="1">
        <v>46</v>
      </c>
      <c r="K349" s="1">
        <v>50</v>
      </c>
      <c r="L349" s="1">
        <v>34</v>
      </c>
      <c r="M349" s="1">
        <v>10</v>
      </c>
      <c r="N349" s="1">
        <v>42</v>
      </c>
      <c r="O349" s="1">
        <v>50</v>
      </c>
      <c r="P349" s="1">
        <v>43</v>
      </c>
      <c r="Q349" s="1">
        <v>36</v>
      </c>
      <c r="R349" s="1">
        <v>31</v>
      </c>
      <c r="S349" s="1">
        <v>15</v>
      </c>
      <c r="T349" s="1">
        <v>0</v>
      </c>
      <c r="U349" s="1">
        <v>0</v>
      </c>
      <c r="V349" s="1">
        <v>0</v>
      </c>
      <c r="W349" s="1">
        <v>0</v>
      </c>
      <c r="X349" s="1">
        <v>0</v>
      </c>
      <c r="Y349" s="18">
        <v>0</v>
      </c>
    </row>
    <row r="350" spans="3:25" ht="25.2" x14ac:dyDescent="0.25">
      <c r="C350" s="103"/>
      <c r="D350" s="101"/>
      <c r="E350" s="11" t="s">
        <v>64</v>
      </c>
      <c r="F350" s="8"/>
      <c r="G350" s="7">
        <v>286</v>
      </c>
      <c r="H350" s="15">
        <v>18</v>
      </c>
      <c r="I350" s="1">
        <v>36</v>
      </c>
      <c r="J350" s="1">
        <v>29</v>
      </c>
      <c r="K350" s="1">
        <v>33</v>
      </c>
      <c r="L350" s="1">
        <v>11</v>
      </c>
      <c r="M350" s="1">
        <v>13</v>
      </c>
      <c r="N350" s="1">
        <v>18</v>
      </c>
      <c r="O350" s="1">
        <v>21</v>
      </c>
      <c r="P350" s="1">
        <v>32</v>
      </c>
      <c r="Q350" s="1">
        <v>39</v>
      </c>
      <c r="R350" s="1">
        <v>22</v>
      </c>
      <c r="S350" s="1">
        <v>14</v>
      </c>
      <c r="T350" s="1">
        <v>0</v>
      </c>
      <c r="U350" s="1">
        <v>0</v>
      </c>
      <c r="V350" s="1">
        <v>0</v>
      </c>
      <c r="W350" s="1">
        <v>0</v>
      </c>
      <c r="X350" s="1">
        <v>0</v>
      </c>
      <c r="Y350" s="18">
        <v>0</v>
      </c>
    </row>
    <row r="351" spans="3:25" x14ac:dyDescent="0.25">
      <c r="C351" s="103"/>
      <c r="D351" s="101"/>
      <c r="E351" s="11" t="s">
        <v>65</v>
      </c>
      <c r="F351" s="8"/>
      <c r="G351" s="7">
        <v>249</v>
      </c>
      <c r="H351" s="15">
        <v>17</v>
      </c>
      <c r="I351" s="1">
        <v>23</v>
      </c>
      <c r="J351" s="1">
        <v>30</v>
      </c>
      <c r="K351" s="1">
        <v>29</v>
      </c>
      <c r="L351" s="1">
        <v>14</v>
      </c>
      <c r="M351" s="1">
        <v>20</v>
      </c>
      <c r="N351" s="1">
        <v>15</v>
      </c>
      <c r="O351" s="1">
        <v>13</v>
      </c>
      <c r="P351" s="1">
        <v>25</v>
      </c>
      <c r="Q351" s="1">
        <v>30</v>
      </c>
      <c r="R351" s="1">
        <v>16</v>
      </c>
      <c r="S351" s="1">
        <v>17</v>
      </c>
      <c r="T351" s="1">
        <v>0</v>
      </c>
      <c r="U351" s="1">
        <v>0</v>
      </c>
      <c r="V351" s="1">
        <v>0</v>
      </c>
      <c r="W351" s="1">
        <v>0</v>
      </c>
      <c r="X351" s="1">
        <v>0</v>
      </c>
      <c r="Y351" s="18">
        <v>0</v>
      </c>
    </row>
    <row r="352" spans="3:25" x14ac:dyDescent="0.25">
      <c r="C352" s="103"/>
      <c r="D352" s="101"/>
      <c r="E352" s="11" t="s">
        <v>66</v>
      </c>
      <c r="F352" s="8"/>
      <c r="G352" s="7">
        <v>145</v>
      </c>
      <c r="H352" s="15">
        <v>14</v>
      </c>
      <c r="I352" s="1">
        <v>16</v>
      </c>
      <c r="J352" s="1">
        <v>13</v>
      </c>
      <c r="K352" s="1">
        <v>17</v>
      </c>
      <c r="L352" s="1">
        <v>3</v>
      </c>
      <c r="M352" s="1">
        <v>8</v>
      </c>
      <c r="N352" s="1">
        <v>15</v>
      </c>
      <c r="O352" s="1">
        <v>18</v>
      </c>
      <c r="P352" s="1">
        <v>9</v>
      </c>
      <c r="Q352" s="1">
        <v>15</v>
      </c>
      <c r="R352" s="1">
        <v>10</v>
      </c>
      <c r="S352" s="1">
        <v>7</v>
      </c>
      <c r="T352" s="1">
        <v>0</v>
      </c>
      <c r="U352" s="1">
        <v>0</v>
      </c>
      <c r="V352" s="1">
        <v>0</v>
      </c>
      <c r="W352" s="1">
        <v>0</v>
      </c>
      <c r="X352" s="1">
        <v>0</v>
      </c>
      <c r="Y352" s="18">
        <v>0</v>
      </c>
    </row>
    <row r="353" spans="2:25" x14ac:dyDescent="0.25">
      <c r="C353" s="107"/>
      <c r="D353" s="104"/>
      <c r="E353" s="44" t="s">
        <v>67</v>
      </c>
      <c r="F353" s="45"/>
      <c r="G353" s="56">
        <v>187</v>
      </c>
      <c r="H353" s="64">
        <v>16</v>
      </c>
      <c r="I353" s="34">
        <v>16</v>
      </c>
      <c r="J353" s="34">
        <v>22</v>
      </c>
      <c r="K353" s="34">
        <v>23</v>
      </c>
      <c r="L353" s="34">
        <v>11</v>
      </c>
      <c r="M353" s="34">
        <v>10</v>
      </c>
      <c r="N353" s="34">
        <v>9</v>
      </c>
      <c r="O353" s="34">
        <v>22</v>
      </c>
      <c r="P353" s="34">
        <v>20</v>
      </c>
      <c r="Q353" s="34">
        <v>20</v>
      </c>
      <c r="R353" s="34">
        <v>8</v>
      </c>
      <c r="S353" s="34">
        <v>10</v>
      </c>
      <c r="T353" s="34">
        <v>0</v>
      </c>
      <c r="U353" s="34">
        <v>0</v>
      </c>
      <c r="V353" s="34">
        <v>0</v>
      </c>
      <c r="W353" s="34">
        <v>0</v>
      </c>
      <c r="X353" s="34">
        <v>0</v>
      </c>
      <c r="Y353" s="69">
        <v>0</v>
      </c>
    </row>
    <row r="355" spans="2:25" x14ac:dyDescent="0.25">
      <c r="B355" s="42" t="str">
        <f xml:space="preserve"> HYPERLINK("#'目次'!B11", "[5]")</f>
        <v>[5]</v>
      </c>
      <c r="C355" s="37" t="s">
        <v>127</v>
      </c>
    </row>
    <row r="358" spans="2:25" x14ac:dyDescent="0.25">
      <c r="C358" s="37" t="s">
        <v>14</v>
      </c>
    </row>
    <row r="359" spans="2:25" ht="50.4" x14ac:dyDescent="0.25">
      <c r="C359" s="96"/>
      <c r="D359" s="97"/>
      <c r="E359" s="97"/>
      <c r="F359" s="97"/>
      <c r="G359" s="52" t="s">
        <v>15</v>
      </c>
      <c r="H359" s="48" t="s">
        <v>34</v>
      </c>
      <c r="I359" s="20" t="s">
        <v>35</v>
      </c>
      <c r="J359" s="20" t="s">
        <v>36</v>
      </c>
      <c r="K359" s="20" t="s">
        <v>37</v>
      </c>
      <c r="L359" s="20" t="s">
        <v>38</v>
      </c>
      <c r="M359" s="51" t="s">
        <v>128</v>
      </c>
    </row>
    <row r="360" spans="2:25" x14ac:dyDescent="0.25">
      <c r="C360" s="98"/>
      <c r="D360" s="99"/>
      <c r="E360" s="99"/>
      <c r="F360" s="99"/>
      <c r="G360" s="47"/>
      <c r="H360" s="55"/>
      <c r="I360" s="21"/>
      <c r="J360" s="21"/>
      <c r="K360" s="21"/>
      <c r="L360" s="21"/>
      <c r="M360" s="54"/>
    </row>
    <row r="361" spans="2:25" x14ac:dyDescent="0.25">
      <c r="C361" s="43"/>
      <c r="D361" s="49"/>
      <c r="E361" s="53" t="s">
        <v>15</v>
      </c>
      <c r="F361" s="46"/>
      <c r="G361" s="50">
        <v>1524</v>
      </c>
      <c r="H361" s="30">
        <v>75</v>
      </c>
      <c r="I361" s="30">
        <v>1042</v>
      </c>
      <c r="J361" s="30">
        <v>122</v>
      </c>
      <c r="K361" s="30">
        <v>251</v>
      </c>
      <c r="L361" s="30">
        <v>34</v>
      </c>
      <c r="M361" s="68">
        <v>448</v>
      </c>
    </row>
    <row r="362" spans="2:25" x14ac:dyDescent="0.25">
      <c r="C362" s="105" t="s">
        <v>20</v>
      </c>
      <c r="D362" s="100" t="s">
        <v>21</v>
      </c>
      <c r="E362" s="10" t="s">
        <v>22</v>
      </c>
      <c r="F362" s="9"/>
      <c r="G362" s="13">
        <v>780</v>
      </c>
      <c r="H362" s="22">
        <v>53</v>
      </c>
      <c r="I362" s="3">
        <v>595</v>
      </c>
      <c r="J362" s="3">
        <v>56</v>
      </c>
      <c r="K362" s="3">
        <v>54</v>
      </c>
      <c r="L362" s="3">
        <v>22</v>
      </c>
      <c r="M362" s="24">
        <v>163</v>
      </c>
    </row>
    <row r="363" spans="2:25" x14ac:dyDescent="0.25">
      <c r="C363" s="106"/>
      <c r="D363" s="101"/>
      <c r="E363" s="11" t="s">
        <v>23</v>
      </c>
      <c r="F363" s="8"/>
      <c r="G363" s="7">
        <v>744</v>
      </c>
      <c r="H363" s="15">
        <v>22</v>
      </c>
      <c r="I363" s="1">
        <v>447</v>
      </c>
      <c r="J363" s="1">
        <v>66</v>
      </c>
      <c r="K363" s="1">
        <v>197</v>
      </c>
      <c r="L363" s="1">
        <v>12</v>
      </c>
      <c r="M363" s="18">
        <v>285</v>
      </c>
    </row>
    <row r="364" spans="2:25" x14ac:dyDescent="0.25">
      <c r="C364" s="102" t="s">
        <v>24</v>
      </c>
      <c r="D364" s="102" t="s">
        <v>25</v>
      </c>
      <c r="E364" s="10" t="s">
        <v>26</v>
      </c>
      <c r="F364" s="9"/>
      <c r="G364" s="13">
        <v>257</v>
      </c>
      <c r="H364" s="22">
        <v>20</v>
      </c>
      <c r="I364" s="3">
        <v>186</v>
      </c>
      <c r="J364" s="3">
        <v>36</v>
      </c>
      <c r="K364" s="3">
        <v>11</v>
      </c>
      <c r="L364" s="3">
        <v>4</v>
      </c>
      <c r="M364" s="24">
        <v>67</v>
      </c>
    </row>
    <row r="365" spans="2:25" x14ac:dyDescent="0.25">
      <c r="C365" s="106"/>
      <c r="D365" s="103"/>
      <c r="E365" s="11" t="s">
        <v>27</v>
      </c>
      <c r="F365" s="8"/>
      <c r="G365" s="7">
        <v>297</v>
      </c>
      <c r="H365" s="15">
        <v>25</v>
      </c>
      <c r="I365" s="1">
        <v>213</v>
      </c>
      <c r="J365" s="1">
        <v>27</v>
      </c>
      <c r="K365" s="1">
        <v>23</v>
      </c>
      <c r="L365" s="1">
        <v>9</v>
      </c>
      <c r="M365" s="18">
        <v>75</v>
      </c>
    </row>
    <row r="366" spans="2:25" x14ac:dyDescent="0.25">
      <c r="C366" s="106"/>
      <c r="D366" s="103"/>
      <c r="E366" s="11" t="s">
        <v>28</v>
      </c>
      <c r="F366" s="8"/>
      <c r="G366" s="7">
        <v>316</v>
      </c>
      <c r="H366" s="15">
        <v>14</v>
      </c>
      <c r="I366" s="1">
        <v>229</v>
      </c>
      <c r="J366" s="1">
        <v>29</v>
      </c>
      <c r="K366" s="1">
        <v>39</v>
      </c>
      <c r="L366" s="1">
        <v>5</v>
      </c>
      <c r="M366" s="18">
        <v>82</v>
      </c>
    </row>
    <row r="367" spans="2:25" x14ac:dyDescent="0.25">
      <c r="C367" s="106"/>
      <c r="D367" s="103"/>
      <c r="E367" s="11" t="s">
        <v>29</v>
      </c>
      <c r="F367" s="8"/>
      <c r="G367" s="7">
        <v>335</v>
      </c>
      <c r="H367" s="15">
        <v>12</v>
      </c>
      <c r="I367" s="1">
        <v>256</v>
      </c>
      <c r="J367" s="1">
        <v>17</v>
      </c>
      <c r="K367" s="1">
        <v>47</v>
      </c>
      <c r="L367" s="1">
        <v>3</v>
      </c>
      <c r="M367" s="18">
        <v>76</v>
      </c>
    </row>
    <row r="368" spans="2:25" x14ac:dyDescent="0.25">
      <c r="C368" s="106"/>
      <c r="D368" s="103"/>
      <c r="E368" s="11" t="s">
        <v>30</v>
      </c>
      <c r="F368" s="8"/>
      <c r="G368" s="7">
        <v>319</v>
      </c>
      <c r="H368" s="15">
        <v>4</v>
      </c>
      <c r="I368" s="1">
        <v>158</v>
      </c>
      <c r="J368" s="1">
        <v>13</v>
      </c>
      <c r="K368" s="1">
        <v>131</v>
      </c>
      <c r="L368" s="1">
        <v>13</v>
      </c>
      <c r="M368" s="18">
        <v>148</v>
      </c>
    </row>
    <row r="369" spans="3:13" x14ac:dyDescent="0.25">
      <c r="C369" s="106"/>
      <c r="D369" s="103"/>
      <c r="E369" s="11" t="s">
        <v>31</v>
      </c>
      <c r="F369" s="8"/>
      <c r="G369" s="7">
        <v>1267</v>
      </c>
      <c r="H369" s="15">
        <v>55</v>
      </c>
      <c r="I369" s="1">
        <v>856</v>
      </c>
      <c r="J369" s="1">
        <v>86</v>
      </c>
      <c r="K369" s="1">
        <v>240</v>
      </c>
      <c r="L369" s="1">
        <v>30</v>
      </c>
      <c r="M369" s="18">
        <v>381</v>
      </c>
    </row>
    <row r="370" spans="3:13" x14ac:dyDescent="0.25">
      <c r="C370" s="106"/>
      <c r="D370" s="103"/>
      <c r="E370" s="11" t="s">
        <v>32</v>
      </c>
      <c r="F370" s="8"/>
      <c r="G370" s="7">
        <v>654</v>
      </c>
      <c r="H370" s="15">
        <v>16</v>
      </c>
      <c r="I370" s="1">
        <v>414</v>
      </c>
      <c r="J370" s="1">
        <v>30</v>
      </c>
      <c r="K370" s="1">
        <v>178</v>
      </c>
      <c r="L370" s="1">
        <v>16</v>
      </c>
      <c r="M370" s="18">
        <v>224</v>
      </c>
    </row>
    <row r="371" spans="3:13" x14ac:dyDescent="0.25">
      <c r="C371" s="106"/>
      <c r="D371" s="102" t="s">
        <v>22</v>
      </c>
      <c r="E371" s="10" t="s">
        <v>26</v>
      </c>
      <c r="F371" s="9"/>
      <c r="G371" s="13">
        <v>137</v>
      </c>
      <c r="H371" s="22">
        <v>15</v>
      </c>
      <c r="I371" s="3">
        <v>100</v>
      </c>
      <c r="J371" s="3">
        <v>16</v>
      </c>
      <c r="K371" s="3">
        <v>3</v>
      </c>
      <c r="L371" s="3">
        <v>3</v>
      </c>
      <c r="M371" s="24">
        <v>34</v>
      </c>
    </row>
    <row r="372" spans="3:13" x14ac:dyDescent="0.25">
      <c r="C372" s="106"/>
      <c r="D372" s="103"/>
      <c r="E372" s="11" t="s">
        <v>27</v>
      </c>
      <c r="F372" s="8"/>
      <c r="G372" s="7">
        <v>157</v>
      </c>
      <c r="H372" s="15">
        <v>19</v>
      </c>
      <c r="I372" s="1">
        <v>111</v>
      </c>
      <c r="J372" s="1">
        <v>14</v>
      </c>
      <c r="K372" s="1">
        <v>6</v>
      </c>
      <c r="L372" s="1">
        <v>7</v>
      </c>
      <c r="M372" s="18">
        <v>39</v>
      </c>
    </row>
    <row r="373" spans="3:13" x14ac:dyDescent="0.25">
      <c r="C373" s="106"/>
      <c r="D373" s="103"/>
      <c r="E373" s="11" t="s">
        <v>28</v>
      </c>
      <c r="F373" s="8"/>
      <c r="G373" s="7">
        <v>162</v>
      </c>
      <c r="H373" s="15">
        <v>9</v>
      </c>
      <c r="I373" s="1">
        <v>124</v>
      </c>
      <c r="J373" s="1">
        <v>14</v>
      </c>
      <c r="K373" s="1">
        <v>12</v>
      </c>
      <c r="L373" s="1">
        <v>3</v>
      </c>
      <c r="M373" s="18">
        <v>35</v>
      </c>
    </row>
    <row r="374" spans="3:13" x14ac:dyDescent="0.25">
      <c r="C374" s="106"/>
      <c r="D374" s="103"/>
      <c r="E374" s="11" t="s">
        <v>29</v>
      </c>
      <c r="F374" s="8"/>
      <c r="G374" s="7">
        <v>175</v>
      </c>
      <c r="H374" s="15">
        <v>8</v>
      </c>
      <c r="I374" s="1">
        <v>151</v>
      </c>
      <c r="J374" s="1">
        <v>7</v>
      </c>
      <c r="K374" s="1">
        <v>9</v>
      </c>
      <c r="L374" s="1">
        <v>0</v>
      </c>
      <c r="M374" s="18">
        <v>24</v>
      </c>
    </row>
    <row r="375" spans="3:13" x14ac:dyDescent="0.25">
      <c r="C375" s="106"/>
      <c r="D375" s="103"/>
      <c r="E375" s="11" t="s">
        <v>30</v>
      </c>
      <c r="F375" s="8"/>
      <c r="G375" s="7">
        <v>149</v>
      </c>
      <c r="H375" s="15">
        <v>2</v>
      </c>
      <c r="I375" s="1">
        <v>109</v>
      </c>
      <c r="J375" s="1">
        <v>5</v>
      </c>
      <c r="K375" s="1">
        <v>24</v>
      </c>
      <c r="L375" s="1">
        <v>9</v>
      </c>
      <c r="M375" s="18">
        <v>31</v>
      </c>
    </row>
    <row r="376" spans="3:13" x14ac:dyDescent="0.25">
      <c r="C376" s="106"/>
      <c r="D376" s="103"/>
      <c r="E376" s="11" t="s">
        <v>31</v>
      </c>
      <c r="F376" s="8"/>
      <c r="G376" s="7">
        <v>643</v>
      </c>
      <c r="H376" s="15">
        <v>38</v>
      </c>
      <c r="I376" s="1">
        <v>495</v>
      </c>
      <c r="J376" s="1">
        <v>40</v>
      </c>
      <c r="K376" s="1">
        <v>51</v>
      </c>
      <c r="L376" s="1">
        <v>19</v>
      </c>
      <c r="M376" s="18">
        <v>129</v>
      </c>
    </row>
    <row r="377" spans="3:13" x14ac:dyDescent="0.25">
      <c r="C377" s="106"/>
      <c r="D377" s="103"/>
      <c r="E377" s="11" t="s">
        <v>32</v>
      </c>
      <c r="F377" s="8"/>
      <c r="G377" s="7">
        <v>324</v>
      </c>
      <c r="H377" s="15">
        <v>10</v>
      </c>
      <c r="I377" s="1">
        <v>260</v>
      </c>
      <c r="J377" s="1">
        <v>12</v>
      </c>
      <c r="K377" s="1">
        <v>33</v>
      </c>
      <c r="L377" s="1">
        <v>9</v>
      </c>
      <c r="M377" s="18">
        <v>55</v>
      </c>
    </row>
    <row r="378" spans="3:13" x14ac:dyDescent="0.25">
      <c r="C378" s="106"/>
      <c r="D378" s="102" t="s">
        <v>23</v>
      </c>
      <c r="E378" s="10" t="s">
        <v>26</v>
      </c>
      <c r="F378" s="9"/>
      <c r="G378" s="13">
        <v>120</v>
      </c>
      <c r="H378" s="22">
        <v>5</v>
      </c>
      <c r="I378" s="3">
        <v>86</v>
      </c>
      <c r="J378" s="3">
        <v>20</v>
      </c>
      <c r="K378" s="3">
        <v>8</v>
      </c>
      <c r="L378" s="3">
        <v>1</v>
      </c>
      <c r="M378" s="24">
        <v>33</v>
      </c>
    </row>
    <row r="379" spans="3:13" x14ac:dyDescent="0.25">
      <c r="C379" s="106"/>
      <c r="D379" s="103"/>
      <c r="E379" s="11" t="s">
        <v>27</v>
      </c>
      <c r="F379" s="8"/>
      <c r="G379" s="7">
        <v>140</v>
      </c>
      <c r="H379" s="15">
        <v>6</v>
      </c>
      <c r="I379" s="1">
        <v>102</v>
      </c>
      <c r="J379" s="1">
        <v>13</v>
      </c>
      <c r="K379" s="1">
        <v>17</v>
      </c>
      <c r="L379" s="1">
        <v>2</v>
      </c>
      <c r="M379" s="18">
        <v>36</v>
      </c>
    </row>
    <row r="380" spans="3:13" x14ac:dyDescent="0.25">
      <c r="C380" s="106"/>
      <c r="D380" s="103"/>
      <c r="E380" s="11" t="s">
        <v>28</v>
      </c>
      <c r="F380" s="8"/>
      <c r="G380" s="7">
        <v>154</v>
      </c>
      <c r="H380" s="15">
        <v>5</v>
      </c>
      <c r="I380" s="1">
        <v>105</v>
      </c>
      <c r="J380" s="1">
        <v>15</v>
      </c>
      <c r="K380" s="1">
        <v>27</v>
      </c>
      <c r="L380" s="1">
        <v>2</v>
      </c>
      <c r="M380" s="18">
        <v>47</v>
      </c>
    </row>
    <row r="381" spans="3:13" x14ac:dyDescent="0.25">
      <c r="C381" s="106"/>
      <c r="D381" s="103"/>
      <c r="E381" s="11" t="s">
        <v>29</v>
      </c>
      <c r="F381" s="8"/>
      <c r="G381" s="7">
        <v>160</v>
      </c>
      <c r="H381" s="15">
        <v>4</v>
      </c>
      <c r="I381" s="1">
        <v>105</v>
      </c>
      <c r="J381" s="1">
        <v>10</v>
      </c>
      <c r="K381" s="1">
        <v>38</v>
      </c>
      <c r="L381" s="1">
        <v>3</v>
      </c>
      <c r="M381" s="18">
        <v>52</v>
      </c>
    </row>
    <row r="382" spans="3:13" x14ac:dyDescent="0.25">
      <c r="C382" s="106"/>
      <c r="D382" s="103"/>
      <c r="E382" s="11" t="s">
        <v>30</v>
      </c>
      <c r="F382" s="8"/>
      <c r="G382" s="7">
        <v>170</v>
      </c>
      <c r="H382" s="15">
        <v>2</v>
      </c>
      <c r="I382" s="1">
        <v>49</v>
      </c>
      <c r="J382" s="1">
        <v>8</v>
      </c>
      <c r="K382" s="1">
        <v>107</v>
      </c>
      <c r="L382" s="1">
        <v>4</v>
      </c>
      <c r="M382" s="18">
        <v>117</v>
      </c>
    </row>
    <row r="383" spans="3:13" x14ac:dyDescent="0.25">
      <c r="C383" s="106"/>
      <c r="D383" s="103"/>
      <c r="E383" s="11" t="s">
        <v>31</v>
      </c>
      <c r="F383" s="8"/>
      <c r="G383" s="7">
        <v>624</v>
      </c>
      <c r="H383" s="15">
        <v>17</v>
      </c>
      <c r="I383" s="1">
        <v>361</v>
      </c>
      <c r="J383" s="1">
        <v>46</v>
      </c>
      <c r="K383" s="1">
        <v>189</v>
      </c>
      <c r="L383" s="1">
        <v>11</v>
      </c>
      <c r="M383" s="18">
        <v>252</v>
      </c>
    </row>
    <row r="384" spans="3:13" x14ac:dyDescent="0.25">
      <c r="C384" s="106"/>
      <c r="D384" s="103"/>
      <c r="E384" s="11" t="s">
        <v>32</v>
      </c>
      <c r="F384" s="8"/>
      <c r="G384" s="7">
        <v>330</v>
      </c>
      <c r="H384" s="15">
        <v>6</v>
      </c>
      <c r="I384" s="1">
        <v>154</v>
      </c>
      <c r="J384" s="1">
        <v>18</v>
      </c>
      <c r="K384" s="1">
        <v>145</v>
      </c>
      <c r="L384" s="1">
        <v>7</v>
      </c>
      <c r="M384" s="18">
        <v>169</v>
      </c>
    </row>
    <row r="385" spans="3:13" ht="25.2" x14ac:dyDescent="0.25">
      <c r="C385" s="102" t="s">
        <v>33</v>
      </c>
      <c r="D385" s="102" t="s">
        <v>25</v>
      </c>
      <c r="E385" s="10" t="s">
        <v>34</v>
      </c>
      <c r="F385" s="9"/>
      <c r="G385" s="13">
        <v>75</v>
      </c>
      <c r="H385" s="22">
        <v>75</v>
      </c>
      <c r="I385" s="3">
        <v>0</v>
      </c>
      <c r="J385" s="3">
        <v>0</v>
      </c>
      <c r="K385" s="3">
        <v>0</v>
      </c>
      <c r="L385" s="3">
        <v>0</v>
      </c>
      <c r="M385" s="24">
        <v>75</v>
      </c>
    </row>
    <row r="386" spans="3:13" ht="25.2" x14ac:dyDescent="0.25">
      <c r="C386" s="106"/>
      <c r="D386" s="103"/>
      <c r="E386" s="11" t="s">
        <v>35</v>
      </c>
      <c r="F386" s="8"/>
      <c r="G386" s="7">
        <v>1042</v>
      </c>
      <c r="H386" s="15">
        <v>0</v>
      </c>
      <c r="I386" s="1">
        <v>1042</v>
      </c>
      <c r="J386" s="1">
        <v>0</v>
      </c>
      <c r="K386" s="1">
        <v>0</v>
      </c>
      <c r="L386" s="1">
        <v>0</v>
      </c>
      <c r="M386" s="18">
        <v>0</v>
      </c>
    </row>
    <row r="387" spans="3:13" ht="25.2" x14ac:dyDescent="0.25">
      <c r="C387" s="106"/>
      <c r="D387" s="103"/>
      <c r="E387" s="11" t="s">
        <v>36</v>
      </c>
      <c r="F387" s="8"/>
      <c r="G387" s="7">
        <v>122</v>
      </c>
      <c r="H387" s="15">
        <v>0</v>
      </c>
      <c r="I387" s="1">
        <v>0</v>
      </c>
      <c r="J387" s="1">
        <v>122</v>
      </c>
      <c r="K387" s="1">
        <v>0</v>
      </c>
      <c r="L387" s="1">
        <v>0</v>
      </c>
      <c r="M387" s="18">
        <v>122</v>
      </c>
    </row>
    <row r="388" spans="3:13" ht="25.2" x14ac:dyDescent="0.25">
      <c r="C388" s="106"/>
      <c r="D388" s="103"/>
      <c r="E388" s="11" t="s">
        <v>37</v>
      </c>
      <c r="F388" s="8"/>
      <c r="G388" s="7">
        <v>251</v>
      </c>
      <c r="H388" s="15">
        <v>0</v>
      </c>
      <c r="I388" s="1">
        <v>0</v>
      </c>
      <c r="J388" s="1">
        <v>0</v>
      </c>
      <c r="K388" s="1">
        <v>251</v>
      </c>
      <c r="L388" s="1">
        <v>0</v>
      </c>
      <c r="M388" s="18">
        <v>251</v>
      </c>
    </row>
    <row r="389" spans="3:13" x14ac:dyDescent="0.25">
      <c r="C389" s="106"/>
      <c r="D389" s="103"/>
      <c r="E389" s="11" t="s">
        <v>38</v>
      </c>
      <c r="F389" s="8"/>
      <c r="G389" s="14">
        <v>34</v>
      </c>
      <c r="H389" s="27">
        <v>0</v>
      </c>
      <c r="I389" s="5">
        <v>0</v>
      </c>
      <c r="J389" s="5">
        <v>0</v>
      </c>
      <c r="K389" s="5">
        <v>0</v>
      </c>
      <c r="L389" s="5">
        <v>34</v>
      </c>
      <c r="M389" s="28">
        <v>0</v>
      </c>
    </row>
    <row r="390" spans="3:13" ht="25.2" x14ac:dyDescent="0.25">
      <c r="C390" s="106"/>
      <c r="D390" s="102" t="s">
        <v>22</v>
      </c>
      <c r="E390" s="10" t="s">
        <v>34</v>
      </c>
      <c r="F390" s="9"/>
      <c r="G390" s="13">
        <v>53</v>
      </c>
      <c r="H390" s="22">
        <v>53</v>
      </c>
      <c r="I390" s="3">
        <v>0</v>
      </c>
      <c r="J390" s="3">
        <v>0</v>
      </c>
      <c r="K390" s="3">
        <v>0</v>
      </c>
      <c r="L390" s="3">
        <v>0</v>
      </c>
      <c r="M390" s="24">
        <v>53</v>
      </c>
    </row>
    <row r="391" spans="3:13" ht="25.2" x14ac:dyDescent="0.25">
      <c r="C391" s="106"/>
      <c r="D391" s="103"/>
      <c r="E391" s="11" t="s">
        <v>35</v>
      </c>
      <c r="F391" s="8"/>
      <c r="G391" s="7">
        <v>595</v>
      </c>
      <c r="H391" s="15">
        <v>0</v>
      </c>
      <c r="I391" s="1">
        <v>595</v>
      </c>
      <c r="J391" s="1">
        <v>0</v>
      </c>
      <c r="K391" s="1">
        <v>0</v>
      </c>
      <c r="L391" s="1">
        <v>0</v>
      </c>
      <c r="M391" s="18">
        <v>0</v>
      </c>
    </row>
    <row r="392" spans="3:13" ht="25.2" x14ac:dyDescent="0.25">
      <c r="C392" s="106"/>
      <c r="D392" s="103"/>
      <c r="E392" s="11" t="s">
        <v>36</v>
      </c>
      <c r="F392" s="8"/>
      <c r="G392" s="7">
        <v>56</v>
      </c>
      <c r="H392" s="15">
        <v>0</v>
      </c>
      <c r="I392" s="1">
        <v>0</v>
      </c>
      <c r="J392" s="1">
        <v>56</v>
      </c>
      <c r="K392" s="1">
        <v>0</v>
      </c>
      <c r="L392" s="1">
        <v>0</v>
      </c>
      <c r="M392" s="18">
        <v>56</v>
      </c>
    </row>
    <row r="393" spans="3:13" ht="25.2" x14ac:dyDescent="0.25">
      <c r="C393" s="106"/>
      <c r="D393" s="103"/>
      <c r="E393" s="11" t="s">
        <v>37</v>
      </c>
      <c r="F393" s="8"/>
      <c r="G393" s="7">
        <v>54</v>
      </c>
      <c r="H393" s="15">
        <v>0</v>
      </c>
      <c r="I393" s="1">
        <v>0</v>
      </c>
      <c r="J393" s="1">
        <v>0</v>
      </c>
      <c r="K393" s="1">
        <v>54</v>
      </c>
      <c r="L393" s="1">
        <v>0</v>
      </c>
      <c r="M393" s="18">
        <v>54</v>
      </c>
    </row>
    <row r="394" spans="3:13" x14ac:dyDescent="0.25">
      <c r="C394" s="106"/>
      <c r="D394" s="103"/>
      <c r="E394" s="11" t="s">
        <v>38</v>
      </c>
      <c r="F394" s="8"/>
      <c r="G394" s="14">
        <v>22</v>
      </c>
      <c r="H394" s="27">
        <v>0</v>
      </c>
      <c r="I394" s="5">
        <v>0</v>
      </c>
      <c r="J394" s="5">
        <v>0</v>
      </c>
      <c r="K394" s="5">
        <v>0</v>
      </c>
      <c r="L394" s="5">
        <v>22</v>
      </c>
      <c r="M394" s="28">
        <v>0</v>
      </c>
    </row>
    <row r="395" spans="3:13" ht="25.2" x14ac:dyDescent="0.25">
      <c r="C395" s="106"/>
      <c r="D395" s="102" t="s">
        <v>23</v>
      </c>
      <c r="E395" s="10" t="s">
        <v>34</v>
      </c>
      <c r="F395" s="9"/>
      <c r="G395" s="41">
        <v>22</v>
      </c>
      <c r="H395" s="58">
        <v>22</v>
      </c>
      <c r="I395" s="26">
        <v>0</v>
      </c>
      <c r="J395" s="26">
        <v>0</v>
      </c>
      <c r="K395" s="26">
        <v>0</v>
      </c>
      <c r="L395" s="26">
        <v>0</v>
      </c>
      <c r="M395" s="60">
        <v>22</v>
      </c>
    </row>
    <row r="396" spans="3:13" ht="25.2" x14ac:dyDescent="0.25">
      <c r="C396" s="106"/>
      <c r="D396" s="103"/>
      <c r="E396" s="11" t="s">
        <v>35</v>
      </c>
      <c r="F396" s="8"/>
      <c r="G396" s="7">
        <v>447</v>
      </c>
      <c r="H396" s="15">
        <v>0</v>
      </c>
      <c r="I396" s="1">
        <v>447</v>
      </c>
      <c r="J396" s="1">
        <v>0</v>
      </c>
      <c r="K396" s="1">
        <v>0</v>
      </c>
      <c r="L396" s="1">
        <v>0</v>
      </c>
      <c r="M396" s="18">
        <v>0</v>
      </c>
    </row>
    <row r="397" spans="3:13" ht="25.2" x14ac:dyDescent="0.25">
      <c r="C397" s="106"/>
      <c r="D397" s="103"/>
      <c r="E397" s="11" t="s">
        <v>36</v>
      </c>
      <c r="F397" s="8"/>
      <c r="G397" s="7">
        <v>66</v>
      </c>
      <c r="H397" s="15">
        <v>0</v>
      </c>
      <c r="I397" s="1">
        <v>0</v>
      </c>
      <c r="J397" s="1">
        <v>66</v>
      </c>
      <c r="K397" s="1">
        <v>0</v>
      </c>
      <c r="L397" s="1">
        <v>0</v>
      </c>
      <c r="M397" s="18">
        <v>66</v>
      </c>
    </row>
    <row r="398" spans="3:13" ht="25.2" x14ac:dyDescent="0.25">
      <c r="C398" s="106"/>
      <c r="D398" s="103"/>
      <c r="E398" s="11" t="s">
        <v>37</v>
      </c>
      <c r="F398" s="8"/>
      <c r="G398" s="7">
        <v>197</v>
      </c>
      <c r="H398" s="15">
        <v>0</v>
      </c>
      <c r="I398" s="1">
        <v>0</v>
      </c>
      <c r="J398" s="1">
        <v>0</v>
      </c>
      <c r="K398" s="1">
        <v>197</v>
      </c>
      <c r="L398" s="1">
        <v>0</v>
      </c>
      <c r="M398" s="18">
        <v>197</v>
      </c>
    </row>
    <row r="399" spans="3:13" x14ac:dyDescent="0.25">
      <c r="C399" s="106"/>
      <c r="D399" s="103"/>
      <c r="E399" s="11" t="s">
        <v>38</v>
      </c>
      <c r="F399" s="8"/>
      <c r="G399" s="14">
        <v>12</v>
      </c>
      <c r="H399" s="27">
        <v>0</v>
      </c>
      <c r="I399" s="5">
        <v>0</v>
      </c>
      <c r="J399" s="5">
        <v>0</v>
      </c>
      <c r="K399" s="5">
        <v>0</v>
      </c>
      <c r="L399" s="5">
        <v>12</v>
      </c>
      <c r="M399" s="28">
        <v>0</v>
      </c>
    </row>
    <row r="400" spans="3:13" ht="25.2" x14ac:dyDescent="0.25">
      <c r="C400" s="102" t="s">
        <v>39</v>
      </c>
      <c r="D400" s="102" t="s">
        <v>25</v>
      </c>
      <c r="E400" s="10" t="s">
        <v>40</v>
      </c>
      <c r="F400" s="9"/>
      <c r="G400" s="13">
        <v>263</v>
      </c>
      <c r="H400" s="22">
        <v>46</v>
      </c>
      <c r="I400" s="3">
        <v>20</v>
      </c>
      <c r="J400" s="3">
        <v>82</v>
      </c>
      <c r="K400" s="3">
        <v>113</v>
      </c>
      <c r="L400" s="3">
        <v>2</v>
      </c>
      <c r="M400" s="24">
        <v>241</v>
      </c>
    </row>
    <row r="401" spans="3:13" ht="25.2" x14ac:dyDescent="0.25">
      <c r="C401" s="106"/>
      <c r="D401" s="103"/>
      <c r="E401" s="11" t="s">
        <v>41</v>
      </c>
      <c r="F401" s="8"/>
      <c r="G401" s="7">
        <v>906</v>
      </c>
      <c r="H401" s="15">
        <v>0</v>
      </c>
      <c r="I401" s="1">
        <v>906</v>
      </c>
      <c r="J401" s="1">
        <v>0</v>
      </c>
      <c r="K401" s="1">
        <v>0</v>
      </c>
      <c r="L401" s="1">
        <v>0</v>
      </c>
      <c r="M401" s="18">
        <v>0</v>
      </c>
    </row>
    <row r="402" spans="3:13" x14ac:dyDescent="0.25">
      <c r="C402" s="106"/>
      <c r="D402" s="103"/>
      <c r="E402" s="11" t="s">
        <v>42</v>
      </c>
      <c r="F402" s="8"/>
      <c r="G402" s="7">
        <v>61</v>
      </c>
      <c r="H402" s="15">
        <v>11</v>
      </c>
      <c r="I402" s="1">
        <v>39</v>
      </c>
      <c r="J402" s="1">
        <v>7</v>
      </c>
      <c r="K402" s="1">
        <v>4</v>
      </c>
      <c r="L402" s="1">
        <v>0</v>
      </c>
      <c r="M402" s="18">
        <v>22</v>
      </c>
    </row>
    <row r="403" spans="3:13" x14ac:dyDescent="0.25">
      <c r="C403" s="106"/>
      <c r="D403" s="103"/>
      <c r="E403" s="11" t="s">
        <v>43</v>
      </c>
      <c r="F403" s="8"/>
      <c r="G403" s="7">
        <v>450</v>
      </c>
      <c r="H403" s="15">
        <v>2</v>
      </c>
      <c r="I403" s="1">
        <v>313</v>
      </c>
      <c r="J403" s="1">
        <v>21</v>
      </c>
      <c r="K403" s="1">
        <v>114</v>
      </c>
      <c r="L403" s="1">
        <v>0</v>
      </c>
      <c r="M403" s="18">
        <v>137</v>
      </c>
    </row>
    <row r="404" spans="3:13" x14ac:dyDescent="0.25">
      <c r="C404" s="106"/>
      <c r="D404" s="103"/>
      <c r="E404" s="11" t="s">
        <v>44</v>
      </c>
      <c r="F404" s="8"/>
      <c r="G404" s="7">
        <v>93</v>
      </c>
      <c r="H404" s="15">
        <v>0</v>
      </c>
      <c r="I404" s="1">
        <v>65</v>
      </c>
      <c r="J404" s="1">
        <v>2</v>
      </c>
      <c r="K404" s="1">
        <v>26</v>
      </c>
      <c r="L404" s="1">
        <v>0</v>
      </c>
      <c r="M404" s="18">
        <v>28</v>
      </c>
    </row>
    <row r="405" spans="3:13" ht="25.2" x14ac:dyDescent="0.25">
      <c r="C405" s="106"/>
      <c r="D405" s="103"/>
      <c r="E405" s="11" t="s">
        <v>45</v>
      </c>
      <c r="F405" s="8"/>
      <c r="G405" s="14">
        <v>41</v>
      </c>
      <c r="H405" s="27">
        <v>16</v>
      </c>
      <c r="I405" s="5">
        <v>10</v>
      </c>
      <c r="J405" s="5">
        <v>7</v>
      </c>
      <c r="K405" s="5">
        <v>8</v>
      </c>
      <c r="L405" s="5">
        <v>0</v>
      </c>
      <c r="M405" s="28">
        <v>31</v>
      </c>
    </row>
    <row r="406" spans="3:13" x14ac:dyDescent="0.25">
      <c r="C406" s="106"/>
      <c r="D406" s="103"/>
      <c r="E406" s="11" t="s">
        <v>38</v>
      </c>
      <c r="F406" s="8"/>
      <c r="G406" s="7">
        <v>141</v>
      </c>
      <c r="H406" s="15">
        <v>3</v>
      </c>
      <c r="I406" s="1">
        <v>86</v>
      </c>
      <c r="J406" s="1">
        <v>5</v>
      </c>
      <c r="K406" s="1">
        <v>15</v>
      </c>
      <c r="L406" s="1">
        <v>32</v>
      </c>
      <c r="M406" s="18">
        <v>23</v>
      </c>
    </row>
    <row r="407" spans="3:13" ht="25.2" x14ac:dyDescent="0.25">
      <c r="C407" s="106"/>
      <c r="D407" s="102" t="s">
        <v>22</v>
      </c>
      <c r="E407" s="10" t="s">
        <v>40</v>
      </c>
      <c r="F407" s="9"/>
      <c r="G407" s="13">
        <v>123</v>
      </c>
      <c r="H407" s="22">
        <v>37</v>
      </c>
      <c r="I407" s="3">
        <v>12</v>
      </c>
      <c r="J407" s="3">
        <v>46</v>
      </c>
      <c r="K407" s="3">
        <v>27</v>
      </c>
      <c r="L407" s="3">
        <v>1</v>
      </c>
      <c r="M407" s="24">
        <v>110</v>
      </c>
    </row>
    <row r="408" spans="3:13" ht="25.2" x14ac:dyDescent="0.25">
      <c r="C408" s="106"/>
      <c r="D408" s="103"/>
      <c r="E408" s="11" t="s">
        <v>41</v>
      </c>
      <c r="F408" s="8"/>
      <c r="G408" s="7">
        <v>511</v>
      </c>
      <c r="H408" s="15">
        <v>0</v>
      </c>
      <c r="I408" s="1">
        <v>511</v>
      </c>
      <c r="J408" s="1">
        <v>0</v>
      </c>
      <c r="K408" s="1">
        <v>0</v>
      </c>
      <c r="L408" s="1">
        <v>0</v>
      </c>
      <c r="M408" s="18">
        <v>0</v>
      </c>
    </row>
    <row r="409" spans="3:13" x14ac:dyDescent="0.25">
      <c r="C409" s="106"/>
      <c r="D409" s="103"/>
      <c r="E409" s="11" t="s">
        <v>42</v>
      </c>
      <c r="F409" s="8"/>
      <c r="G409" s="14">
        <v>36</v>
      </c>
      <c r="H409" s="27">
        <v>7</v>
      </c>
      <c r="I409" s="5">
        <v>25</v>
      </c>
      <c r="J409" s="5">
        <v>2</v>
      </c>
      <c r="K409" s="5">
        <v>2</v>
      </c>
      <c r="L409" s="5">
        <v>0</v>
      </c>
      <c r="M409" s="28">
        <v>11</v>
      </c>
    </row>
    <row r="410" spans="3:13" x14ac:dyDescent="0.25">
      <c r="C410" s="106"/>
      <c r="D410" s="103"/>
      <c r="E410" s="11" t="s">
        <v>43</v>
      </c>
      <c r="F410" s="8"/>
      <c r="G410" s="7">
        <v>224</v>
      </c>
      <c r="H410" s="15">
        <v>1</v>
      </c>
      <c r="I410" s="1">
        <v>198</v>
      </c>
      <c r="J410" s="1">
        <v>4</v>
      </c>
      <c r="K410" s="1">
        <v>21</v>
      </c>
      <c r="L410" s="1">
        <v>0</v>
      </c>
      <c r="M410" s="18">
        <v>26</v>
      </c>
    </row>
    <row r="411" spans="3:13" x14ac:dyDescent="0.25">
      <c r="C411" s="106"/>
      <c r="D411" s="103"/>
      <c r="E411" s="11" t="s">
        <v>44</v>
      </c>
      <c r="F411" s="8"/>
      <c r="G411" s="14">
        <v>46</v>
      </c>
      <c r="H411" s="27">
        <v>0</v>
      </c>
      <c r="I411" s="5">
        <v>39</v>
      </c>
      <c r="J411" s="5">
        <v>2</v>
      </c>
      <c r="K411" s="5">
        <v>5</v>
      </c>
      <c r="L411" s="5">
        <v>0</v>
      </c>
      <c r="M411" s="28">
        <v>7</v>
      </c>
    </row>
    <row r="412" spans="3:13" ht="25.2" x14ac:dyDescent="0.25">
      <c r="C412" s="106"/>
      <c r="D412" s="103"/>
      <c r="E412" s="11" t="s">
        <v>45</v>
      </c>
      <c r="F412" s="8"/>
      <c r="G412" s="14">
        <v>18</v>
      </c>
      <c r="H412" s="27">
        <v>8</v>
      </c>
      <c r="I412" s="5">
        <v>6</v>
      </c>
      <c r="J412" s="5">
        <v>1</v>
      </c>
      <c r="K412" s="5">
        <v>3</v>
      </c>
      <c r="L412" s="5">
        <v>0</v>
      </c>
      <c r="M412" s="28">
        <v>12</v>
      </c>
    </row>
    <row r="413" spans="3:13" x14ac:dyDescent="0.25">
      <c r="C413" s="106"/>
      <c r="D413" s="103"/>
      <c r="E413" s="11" t="s">
        <v>38</v>
      </c>
      <c r="F413" s="8"/>
      <c r="G413" s="7">
        <v>80</v>
      </c>
      <c r="H413" s="15">
        <v>1</v>
      </c>
      <c r="I413" s="1">
        <v>52</v>
      </c>
      <c r="J413" s="1">
        <v>2</v>
      </c>
      <c r="K413" s="1">
        <v>4</v>
      </c>
      <c r="L413" s="1">
        <v>21</v>
      </c>
      <c r="M413" s="18">
        <v>7</v>
      </c>
    </row>
    <row r="414" spans="3:13" ht="25.2" x14ac:dyDescent="0.25">
      <c r="C414" s="106"/>
      <c r="D414" s="102" t="s">
        <v>23</v>
      </c>
      <c r="E414" s="10" t="s">
        <v>40</v>
      </c>
      <c r="F414" s="9"/>
      <c r="G414" s="13">
        <v>140</v>
      </c>
      <c r="H414" s="22">
        <v>9</v>
      </c>
      <c r="I414" s="3">
        <v>8</v>
      </c>
      <c r="J414" s="3">
        <v>36</v>
      </c>
      <c r="K414" s="3">
        <v>86</v>
      </c>
      <c r="L414" s="3">
        <v>1</v>
      </c>
      <c r="M414" s="24">
        <v>131</v>
      </c>
    </row>
    <row r="415" spans="3:13" ht="25.2" x14ac:dyDescent="0.25">
      <c r="C415" s="106"/>
      <c r="D415" s="103"/>
      <c r="E415" s="11" t="s">
        <v>41</v>
      </c>
      <c r="F415" s="8"/>
      <c r="G415" s="7">
        <v>395</v>
      </c>
      <c r="H415" s="15">
        <v>0</v>
      </c>
      <c r="I415" s="1">
        <v>395</v>
      </c>
      <c r="J415" s="1">
        <v>0</v>
      </c>
      <c r="K415" s="1">
        <v>0</v>
      </c>
      <c r="L415" s="1">
        <v>0</v>
      </c>
      <c r="M415" s="18">
        <v>0</v>
      </c>
    </row>
    <row r="416" spans="3:13" x14ac:dyDescent="0.25">
      <c r="C416" s="106"/>
      <c r="D416" s="103"/>
      <c r="E416" s="11" t="s">
        <v>42</v>
      </c>
      <c r="F416" s="8"/>
      <c r="G416" s="14">
        <v>25</v>
      </c>
      <c r="H416" s="27">
        <v>4</v>
      </c>
      <c r="I416" s="5">
        <v>14</v>
      </c>
      <c r="J416" s="5">
        <v>5</v>
      </c>
      <c r="K416" s="5">
        <v>2</v>
      </c>
      <c r="L416" s="5">
        <v>0</v>
      </c>
      <c r="M416" s="28">
        <v>11</v>
      </c>
    </row>
    <row r="417" spans="3:13" x14ac:dyDescent="0.25">
      <c r="C417" s="106"/>
      <c r="D417" s="103"/>
      <c r="E417" s="11" t="s">
        <v>43</v>
      </c>
      <c r="F417" s="8"/>
      <c r="G417" s="7">
        <v>226</v>
      </c>
      <c r="H417" s="15">
        <v>1</v>
      </c>
      <c r="I417" s="1">
        <v>115</v>
      </c>
      <c r="J417" s="1">
        <v>17</v>
      </c>
      <c r="K417" s="1">
        <v>93</v>
      </c>
      <c r="L417" s="1">
        <v>0</v>
      </c>
      <c r="M417" s="18">
        <v>111</v>
      </c>
    </row>
    <row r="418" spans="3:13" x14ac:dyDescent="0.25">
      <c r="C418" s="106"/>
      <c r="D418" s="103"/>
      <c r="E418" s="11" t="s">
        <v>44</v>
      </c>
      <c r="F418" s="8"/>
      <c r="G418" s="14">
        <v>47</v>
      </c>
      <c r="H418" s="27">
        <v>0</v>
      </c>
      <c r="I418" s="5">
        <v>26</v>
      </c>
      <c r="J418" s="5">
        <v>0</v>
      </c>
      <c r="K418" s="5">
        <v>21</v>
      </c>
      <c r="L418" s="5">
        <v>0</v>
      </c>
      <c r="M418" s="28">
        <v>21</v>
      </c>
    </row>
    <row r="419" spans="3:13" ht="25.2" x14ac:dyDescent="0.25">
      <c r="C419" s="106"/>
      <c r="D419" s="103"/>
      <c r="E419" s="11" t="s">
        <v>45</v>
      </c>
      <c r="F419" s="8"/>
      <c r="G419" s="14">
        <v>23</v>
      </c>
      <c r="H419" s="27">
        <v>8</v>
      </c>
      <c r="I419" s="5">
        <v>4</v>
      </c>
      <c r="J419" s="5">
        <v>6</v>
      </c>
      <c r="K419" s="5">
        <v>5</v>
      </c>
      <c r="L419" s="5">
        <v>0</v>
      </c>
      <c r="M419" s="28">
        <v>19</v>
      </c>
    </row>
    <row r="420" spans="3:13" x14ac:dyDescent="0.25">
      <c r="C420" s="106"/>
      <c r="D420" s="103"/>
      <c r="E420" s="11" t="s">
        <v>38</v>
      </c>
      <c r="F420" s="8"/>
      <c r="G420" s="7">
        <v>61</v>
      </c>
      <c r="H420" s="15">
        <v>2</v>
      </c>
      <c r="I420" s="1">
        <v>34</v>
      </c>
      <c r="J420" s="1">
        <v>3</v>
      </c>
      <c r="K420" s="1">
        <v>11</v>
      </c>
      <c r="L420" s="1">
        <v>11</v>
      </c>
      <c r="M420" s="18">
        <v>16</v>
      </c>
    </row>
    <row r="421" spans="3:13" x14ac:dyDescent="0.25">
      <c r="C421" s="102" t="s">
        <v>46</v>
      </c>
      <c r="D421" s="100" t="s">
        <v>21</v>
      </c>
      <c r="E421" s="10" t="s">
        <v>47</v>
      </c>
      <c r="F421" s="9"/>
      <c r="G421" s="13">
        <v>1103</v>
      </c>
      <c r="H421" s="22">
        <v>53</v>
      </c>
      <c r="I421" s="3">
        <v>816</v>
      </c>
      <c r="J421" s="3">
        <v>52</v>
      </c>
      <c r="K421" s="3">
        <v>178</v>
      </c>
      <c r="L421" s="3">
        <v>4</v>
      </c>
      <c r="M421" s="24">
        <v>283</v>
      </c>
    </row>
    <row r="422" spans="3:13" ht="25.2" x14ac:dyDescent="0.25">
      <c r="C422" s="106"/>
      <c r="D422" s="101"/>
      <c r="E422" s="11" t="s">
        <v>48</v>
      </c>
      <c r="F422" s="8"/>
      <c r="G422" s="7">
        <v>173</v>
      </c>
      <c r="H422" s="15">
        <v>4</v>
      </c>
      <c r="I422" s="1">
        <v>129</v>
      </c>
      <c r="J422" s="1">
        <v>14</v>
      </c>
      <c r="K422" s="1">
        <v>23</v>
      </c>
      <c r="L422" s="1">
        <v>3</v>
      </c>
      <c r="M422" s="18">
        <v>41</v>
      </c>
    </row>
    <row r="423" spans="3:13" x14ac:dyDescent="0.25">
      <c r="C423" s="106"/>
      <c r="D423" s="101"/>
      <c r="E423" s="11" t="s">
        <v>49</v>
      </c>
      <c r="F423" s="8"/>
      <c r="G423" s="14">
        <v>29</v>
      </c>
      <c r="H423" s="27">
        <v>2</v>
      </c>
      <c r="I423" s="5">
        <v>17</v>
      </c>
      <c r="J423" s="5">
        <v>3</v>
      </c>
      <c r="K423" s="5">
        <v>7</v>
      </c>
      <c r="L423" s="5">
        <v>0</v>
      </c>
      <c r="M423" s="28">
        <v>12</v>
      </c>
    </row>
    <row r="424" spans="3:13" ht="25.2" x14ac:dyDescent="0.25">
      <c r="C424" s="106"/>
      <c r="D424" s="101"/>
      <c r="E424" s="11" t="s">
        <v>50</v>
      </c>
      <c r="F424" s="8"/>
      <c r="G424" s="7">
        <v>102</v>
      </c>
      <c r="H424" s="15">
        <v>8</v>
      </c>
      <c r="I424" s="1">
        <v>50</v>
      </c>
      <c r="J424" s="1">
        <v>30</v>
      </c>
      <c r="K424" s="1">
        <v>14</v>
      </c>
      <c r="L424" s="1">
        <v>0</v>
      </c>
      <c r="M424" s="18">
        <v>52</v>
      </c>
    </row>
    <row r="425" spans="3:13" ht="25.2" x14ac:dyDescent="0.25">
      <c r="C425" s="106"/>
      <c r="D425" s="101"/>
      <c r="E425" s="11" t="s">
        <v>51</v>
      </c>
      <c r="F425" s="8"/>
      <c r="G425" s="14">
        <v>46</v>
      </c>
      <c r="H425" s="27">
        <v>5</v>
      </c>
      <c r="I425" s="5">
        <v>19</v>
      </c>
      <c r="J425" s="5">
        <v>13</v>
      </c>
      <c r="K425" s="5">
        <v>9</v>
      </c>
      <c r="L425" s="5">
        <v>0</v>
      </c>
      <c r="M425" s="28">
        <v>27</v>
      </c>
    </row>
    <row r="426" spans="3:13" x14ac:dyDescent="0.25">
      <c r="C426" s="106"/>
      <c r="D426" s="101"/>
      <c r="E426" s="11" t="s">
        <v>52</v>
      </c>
      <c r="F426" s="8"/>
      <c r="G426" s="14">
        <v>20</v>
      </c>
      <c r="H426" s="27">
        <v>2</v>
      </c>
      <c r="I426" s="5">
        <v>3</v>
      </c>
      <c r="J426" s="5">
        <v>4</v>
      </c>
      <c r="K426" s="5">
        <v>11</v>
      </c>
      <c r="L426" s="5">
        <v>0</v>
      </c>
      <c r="M426" s="28">
        <v>17</v>
      </c>
    </row>
    <row r="427" spans="3:13" x14ac:dyDescent="0.25">
      <c r="C427" s="106"/>
      <c r="D427" s="101"/>
      <c r="E427" s="11" t="s">
        <v>53</v>
      </c>
      <c r="F427" s="8"/>
      <c r="G427" s="14">
        <v>19</v>
      </c>
      <c r="H427" s="27">
        <v>1</v>
      </c>
      <c r="I427" s="5">
        <v>8</v>
      </c>
      <c r="J427" s="5">
        <v>4</v>
      </c>
      <c r="K427" s="5">
        <v>6</v>
      </c>
      <c r="L427" s="5">
        <v>0</v>
      </c>
      <c r="M427" s="28">
        <v>11</v>
      </c>
    </row>
    <row r="428" spans="3:13" x14ac:dyDescent="0.25">
      <c r="C428" s="106"/>
      <c r="D428" s="101"/>
      <c r="E428" s="11" t="s">
        <v>38</v>
      </c>
      <c r="F428" s="8"/>
      <c r="G428" s="14">
        <v>32</v>
      </c>
      <c r="H428" s="27">
        <v>0</v>
      </c>
      <c r="I428" s="5">
        <v>0</v>
      </c>
      <c r="J428" s="5">
        <v>2</v>
      </c>
      <c r="K428" s="5">
        <v>3</v>
      </c>
      <c r="L428" s="5">
        <v>27</v>
      </c>
      <c r="M428" s="28">
        <v>5</v>
      </c>
    </row>
    <row r="429" spans="3:13" x14ac:dyDescent="0.25">
      <c r="C429" s="106"/>
      <c r="D429" s="101"/>
      <c r="E429" s="11" t="s">
        <v>54</v>
      </c>
      <c r="F429" s="8"/>
      <c r="G429" s="7">
        <v>1276</v>
      </c>
      <c r="H429" s="15">
        <v>57</v>
      </c>
      <c r="I429" s="1">
        <v>945</v>
      </c>
      <c r="J429" s="1">
        <v>66</v>
      </c>
      <c r="K429" s="1">
        <v>201</v>
      </c>
      <c r="L429" s="1">
        <v>7</v>
      </c>
      <c r="M429" s="18">
        <v>324</v>
      </c>
    </row>
    <row r="430" spans="3:13" x14ac:dyDescent="0.25">
      <c r="C430" s="106"/>
      <c r="D430" s="101"/>
      <c r="E430" s="11" t="s">
        <v>55</v>
      </c>
      <c r="F430" s="8"/>
      <c r="G430" s="7">
        <v>177</v>
      </c>
      <c r="H430" s="15">
        <v>15</v>
      </c>
      <c r="I430" s="1">
        <v>86</v>
      </c>
      <c r="J430" s="1">
        <v>46</v>
      </c>
      <c r="K430" s="1">
        <v>30</v>
      </c>
      <c r="L430" s="1">
        <v>0</v>
      </c>
      <c r="M430" s="18">
        <v>91</v>
      </c>
    </row>
    <row r="431" spans="3:13" ht="25.2" x14ac:dyDescent="0.25">
      <c r="C431" s="102" t="s">
        <v>56</v>
      </c>
      <c r="D431" s="100" t="s">
        <v>21</v>
      </c>
      <c r="E431" s="10" t="s">
        <v>57</v>
      </c>
      <c r="F431" s="9"/>
      <c r="G431" s="13">
        <v>393</v>
      </c>
      <c r="H431" s="22">
        <v>18</v>
      </c>
      <c r="I431" s="3">
        <v>250</v>
      </c>
      <c r="J431" s="3">
        <v>45</v>
      </c>
      <c r="K431" s="3">
        <v>70</v>
      </c>
      <c r="L431" s="3">
        <v>10</v>
      </c>
      <c r="M431" s="24">
        <v>133</v>
      </c>
    </row>
    <row r="432" spans="3:13" ht="25.2" x14ac:dyDescent="0.25">
      <c r="C432" s="106"/>
      <c r="D432" s="101"/>
      <c r="E432" s="11" t="s">
        <v>58</v>
      </c>
      <c r="F432" s="8"/>
      <c r="G432" s="7">
        <v>615</v>
      </c>
      <c r="H432" s="15">
        <v>28</v>
      </c>
      <c r="I432" s="1">
        <v>426</v>
      </c>
      <c r="J432" s="1">
        <v>44</v>
      </c>
      <c r="K432" s="1">
        <v>106</v>
      </c>
      <c r="L432" s="1">
        <v>11</v>
      </c>
      <c r="M432" s="18">
        <v>178</v>
      </c>
    </row>
    <row r="433" spans="2:15" ht="25.2" x14ac:dyDescent="0.25">
      <c r="C433" s="106"/>
      <c r="D433" s="101"/>
      <c r="E433" s="11" t="s">
        <v>59</v>
      </c>
      <c r="F433" s="8"/>
      <c r="G433" s="7">
        <v>364</v>
      </c>
      <c r="H433" s="15">
        <v>20</v>
      </c>
      <c r="I433" s="1">
        <v>255</v>
      </c>
      <c r="J433" s="1">
        <v>23</v>
      </c>
      <c r="K433" s="1">
        <v>56</v>
      </c>
      <c r="L433" s="1">
        <v>10</v>
      </c>
      <c r="M433" s="18">
        <v>99</v>
      </c>
    </row>
    <row r="434" spans="2:15" x14ac:dyDescent="0.25">
      <c r="C434" s="106"/>
      <c r="D434" s="101"/>
      <c r="E434" s="11" t="s">
        <v>60</v>
      </c>
      <c r="F434" s="8"/>
      <c r="G434" s="7">
        <v>152</v>
      </c>
      <c r="H434" s="15">
        <v>9</v>
      </c>
      <c r="I434" s="1">
        <v>111</v>
      </c>
      <c r="J434" s="1">
        <v>10</v>
      </c>
      <c r="K434" s="1">
        <v>19</v>
      </c>
      <c r="L434" s="1">
        <v>3</v>
      </c>
      <c r="M434" s="18">
        <v>38</v>
      </c>
    </row>
    <row r="435" spans="2:15" x14ac:dyDescent="0.25">
      <c r="C435" s="102" t="s">
        <v>61</v>
      </c>
      <c r="D435" s="100" t="s">
        <v>21</v>
      </c>
      <c r="E435" s="10" t="s">
        <v>62</v>
      </c>
      <c r="F435" s="9"/>
      <c r="G435" s="13">
        <v>197</v>
      </c>
      <c r="H435" s="22">
        <v>9</v>
      </c>
      <c r="I435" s="3">
        <v>141</v>
      </c>
      <c r="J435" s="3">
        <v>17</v>
      </c>
      <c r="K435" s="3">
        <v>27</v>
      </c>
      <c r="L435" s="3">
        <v>3</v>
      </c>
      <c r="M435" s="24">
        <v>53</v>
      </c>
    </row>
    <row r="436" spans="2:15" x14ac:dyDescent="0.25">
      <c r="C436" s="103"/>
      <c r="D436" s="101"/>
      <c r="E436" s="11" t="s">
        <v>63</v>
      </c>
      <c r="F436" s="8"/>
      <c r="G436" s="7">
        <v>460</v>
      </c>
      <c r="H436" s="15">
        <v>24</v>
      </c>
      <c r="I436" s="1">
        <v>318</v>
      </c>
      <c r="J436" s="1">
        <v>35</v>
      </c>
      <c r="K436" s="1">
        <v>75</v>
      </c>
      <c r="L436" s="1">
        <v>8</v>
      </c>
      <c r="M436" s="18">
        <v>134</v>
      </c>
    </row>
    <row r="437" spans="2:15" ht="25.2" x14ac:dyDescent="0.25">
      <c r="C437" s="103"/>
      <c r="D437" s="101"/>
      <c r="E437" s="11" t="s">
        <v>64</v>
      </c>
      <c r="F437" s="8"/>
      <c r="G437" s="7">
        <v>286</v>
      </c>
      <c r="H437" s="15">
        <v>15</v>
      </c>
      <c r="I437" s="1">
        <v>196</v>
      </c>
      <c r="J437" s="1">
        <v>15</v>
      </c>
      <c r="K437" s="1">
        <v>52</v>
      </c>
      <c r="L437" s="1">
        <v>8</v>
      </c>
      <c r="M437" s="18">
        <v>82</v>
      </c>
    </row>
    <row r="438" spans="2:15" x14ac:dyDescent="0.25">
      <c r="C438" s="103"/>
      <c r="D438" s="101"/>
      <c r="E438" s="11" t="s">
        <v>65</v>
      </c>
      <c r="F438" s="8"/>
      <c r="G438" s="7">
        <v>249</v>
      </c>
      <c r="H438" s="15">
        <v>7</v>
      </c>
      <c r="I438" s="1">
        <v>167</v>
      </c>
      <c r="J438" s="1">
        <v>27</v>
      </c>
      <c r="K438" s="1">
        <v>37</v>
      </c>
      <c r="L438" s="1">
        <v>11</v>
      </c>
      <c r="M438" s="18">
        <v>71</v>
      </c>
    </row>
    <row r="439" spans="2:15" x14ac:dyDescent="0.25">
      <c r="C439" s="103"/>
      <c r="D439" s="101"/>
      <c r="E439" s="11" t="s">
        <v>66</v>
      </c>
      <c r="F439" s="8"/>
      <c r="G439" s="7">
        <v>145</v>
      </c>
      <c r="H439" s="15">
        <v>5</v>
      </c>
      <c r="I439" s="1">
        <v>97</v>
      </c>
      <c r="J439" s="1">
        <v>11</v>
      </c>
      <c r="K439" s="1">
        <v>31</v>
      </c>
      <c r="L439" s="1">
        <v>1</v>
      </c>
      <c r="M439" s="18">
        <v>47</v>
      </c>
    </row>
    <row r="440" spans="2:15" x14ac:dyDescent="0.25">
      <c r="C440" s="107"/>
      <c r="D440" s="104"/>
      <c r="E440" s="44" t="s">
        <v>67</v>
      </c>
      <c r="F440" s="45"/>
      <c r="G440" s="56">
        <v>187</v>
      </c>
      <c r="H440" s="64">
        <v>15</v>
      </c>
      <c r="I440" s="34">
        <v>123</v>
      </c>
      <c r="J440" s="34">
        <v>17</v>
      </c>
      <c r="K440" s="34">
        <v>29</v>
      </c>
      <c r="L440" s="34">
        <v>3</v>
      </c>
      <c r="M440" s="69">
        <v>61</v>
      </c>
    </row>
    <row r="442" spans="2:15" x14ac:dyDescent="0.25">
      <c r="B442" s="42" t="str">
        <f xml:space="preserve"> HYPERLINK("#'目次'!B12", "[6]")</f>
        <v>[6]</v>
      </c>
      <c r="C442" s="37" t="s">
        <v>131</v>
      </c>
    </row>
    <row r="445" spans="2:15" x14ac:dyDescent="0.25">
      <c r="C445" s="37" t="s">
        <v>14</v>
      </c>
    </row>
    <row r="446" spans="2:15" ht="50.4" x14ac:dyDescent="0.25">
      <c r="C446" s="96"/>
      <c r="D446" s="97"/>
      <c r="E446" s="97"/>
      <c r="F446" s="97"/>
      <c r="G446" s="52" t="s">
        <v>15</v>
      </c>
      <c r="H446" s="48" t="s">
        <v>40</v>
      </c>
      <c r="I446" s="20" t="s">
        <v>41</v>
      </c>
      <c r="J446" s="20" t="s">
        <v>42</v>
      </c>
      <c r="K446" s="20" t="s">
        <v>43</v>
      </c>
      <c r="L446" s="20" t="s">
        <v>44</v>
      </c>
      <c r="M446" s="20" t="s">
        <v>45</v>
      </c>
      <c r="N446" s="20" t="s">
        <v>38</v>
      </c>
      <c r="O446" s="51" t="s">
        <v>132</v>
      </c>
    </row>
    <row r="447" spans="2:15" x14ac:dyDescent="0.25">
      <c r="C447" s="98"/>
      <c r="D447" s="99"/>
      <c r="E447" s="99"/>
      <c r="F447" s="99"/>
      <c r="G447" s="47"/>
      <c r="H447" s="55"/>
      <c r="I447" s="21"/>
      <c r="J447" s="21"/>
      <c r="K447" s="21"/>
      <c r="L447" s="21"/>
      <c r="M447" s="21"/>
      <c r="N447" s="21"/>
      <c r="O447" s="54"/>
    </row>
    <row r="448" spans="2:15" x14ac:dyDescent="0.25">
      <c r="C448" s="43"/>
      <c r="D448" s="49"/>
      <c r="E448" s="53" t="s">
        <v>15</v>
      </c>
      <c r="F448" s="46"/>
      <c r="G448" s="50">
        <v>1524</v>
      </c>
      <c r="H448" s="30">
        <v>263</v>
      </c>
      <c r="I448" s="30">
        <v>906</v>
      </c>
      <c r="J448" s="30">
        <v>61</v>
      </c>
      <c r="K448" s="30">
        <v>450</v>
      </c>
      <c r="L448" s="30">
        <v>93</v>
      </c>
      <c r="M448" s="30">
        <v>41</v>
      </c>
      <c r="N448" s="30">
        <v>141</v>
      </c>
      <c r="O448" s="68">
        <v>1120</v>
      </c>
    </row>
    <row r="449" spans="3:15" x14ac:dyDescent="0.25">
      <c r="C449" s="105" t="s">
        <v>20</v>
      </c>
      <c r="D449" s="100" t="s">
        <v>21</v>
      </c>
      <c r="E449" s="10" t="s">
        <v>22</v>
      </c>
      <c r="F449" s="9"/>
      <c r="G449" s="13">
        <v>780</v>
      </c>
      <c r="H449" s="22">
        <v>123</v>
      </c>
      <c r="I449" s="3">
        <v>511</v>
      </c>
      <c r="J449" s="3">
        <v>36</v>
      </c>
      <c r="K449" s="3">
        <v>224</v>
      </c>
      <c r="L449" s="3">
        <v>46</v>
      </c>
      <c r="M449" s="3">
        <v>18</v>
      </c>
      <c r="N449" s="3">
        <v>80</v>
      </c>
      <c r="O449" s="24">
        <v>577</v>
      </c>
    </row>
    <row r="450" spans="3:15" x14ac:dyDescent="0.25">
      <c r="C450" s="106"/>
      <c r="D450" s="101"/>
      <c r="E450" s="11" t="s">
        <v>23</v>
      </c>
      <c r="F450" s="8"/>
      <c r="G450" s="7">
        <v>744</v>
      </c>
      <c r="H450" s="15">
        <v>140</v>
      </c>
      <c r="I450" s="1">
        <v>395</v>
      </c>
      <c r="J450" s="1">
        <v>25</v>
      </c>
      <c r="K450" s="1">
        <v>226</v>
      </c>
      <c r="L450" s="1">
        <v>47</v>
      </c>
      <c r="M450" s="1">
        <v>23</v>
      </c>
      <c r="N450" s="1">
        <v>61</v>
      </c>
      <c r="O450" s="18">
        <v>543</v>
      </c>
    </row>
    <row r="451" spans="3:15" x14ac:dyDescent="0.25">
      <c r="C451" s="102" t="s">
        <v>24</v>
      </c>
      <c r="D451" s="102" t="s">
        <v>25</v>
      </c>
      <c r="E451" s="10" t="s">
        <v>26</v>
      </c>
      <c r="F451" s="9"/>
      <c r="G451" s="13">
        <v>257</v>
      </c>
      <c r="H451" s="22">
        <v>48</v>
      </c>
      <c r="I451" s="3">
        <v>166</v>
      </c>
      <c r="J451" s="3">
        <v>36</v>
      </c>
      <c r="K451" s="3">
        <v>83</v>
      </c>
      <c r="L451" s="3">
        <v>6</v>
      </c>
      <c r="M451" s="3">
        <v>7</v>
      </c>
      <c r="N451" s="3">
        <v>10</v>
      </c>
      <c r="O451" s="24">
        <v>199</v>
      </c>
    </row>
    <row r="452" spans="3:15" x14ac:dyDescent="0.25">
      <c r="C452" s="106"/>
      <c r="D452" s="103"/>
      <c r="E452" s="11" t="s">
        <v>27</v>
      </c>
      <c r="F452" s="8"/>
      <c r="G452" s="7">
        <v>297</v>
      </c>
      <c r="H452" s="15">
        <v>44</v>
      </c>
      <c r="I452" s="1">
        <v>200</v>
      </c>
      <c r="J452" s="1">
        <v>12</v>
      </c>
      <c r="K452" s="1">
        <v>94</v>
      </c>
      <c r="L452" s="1">
        <v>13</v>
      </c>
      <c r="M452" s="1">
        <v>15</v>
      </c>
      <c r="N452" s="1">
        <v>18</v>
      </c>
      <c r="O452" s="18">
        <v>235</v>
      </c>
    </row>
    <row r="453" spans="3:15" x14ac:dyDescent="0.25">
      <c r="C453" s="106"/>
      <c r="D453" s="103"/>
      <c r="E453" s="11" t="s">
        <v>28</v>
      </c>
      <c r="F453" s="8"/>
      <c r="G453" s="7">
        <v>316</v>
      </c>
      <c r="H453" s="15">
        <v>43</v>
      </c>
      <c r="I453" s="1">
        <v>207</v>
      </c>
      <c r="J453" s="1">
        <v>9</v>
      </c>
      <c r="K453" s="1">
        <v>78</v>
      </c>
      <c r="L453" s="1">
        <v>19</v>
      </c>
      <c r="M453" s="1">
        <v>6</v>
      </c>
      <c r="N453" s="1">
        <v>29</v>
      </c>
      <c r="O453" s="18">
        <v>244</v>
      </c>
    </row>
    <row r="454" spans="3:15" x14ac:dyDescent="0.25">
      <c r="C454" s="106"/>
      <c r="D454" s="103"/>
      <c r="E454" s="11" t="s">
        <v>29</v>
      </c>
      <c r="F454" s="8"/>
      <c r="G454" s="7">
        <v>335</v>
      </c>
      <c r="H454" s="15">
        <v>47</v>
      </c>
      <c r="I454" s="1">
        <v>218</v>
      </c>
      <c r="J454" s="1">
        <v>4</v>
      </c>
      <c r="K454" s="1">
        <v>99</v>
      </c>
      <c r="L454" s="1">
        <v>32</v>
      </c>
      <c r="M454" s="1">
        <v>9</v>
      </c>
      <c r="N454" s="1">
        <v>31</v>
      </c>
      <c r="O454" s="18">
        <v>257</v>
      </c>
    </row>
    <row r="455" spans="3:15" x14ac:dyDescent="0.25">
      <c r="C455" s="106"/>
      <c r="D455" s="103"/>
      <c r="E455" s="11" t="s">
        <v>30</v>
      </c>
      <c r="F455" s="8"/>
      <c r="G455" s="7">
        <v>319</v>
      </c>
      <c r="H455" s="15">
        <v>81</v>
      </c>
      <c r="I455" s="1">
        <v>115</v>
      </c>
      <c r="J455" s="1">
        <v>0</v>
      </c>
      <c r="K455" s="1">
        <v>96</v>
      </c>
      <c r="L455" s="1">
        <v>23</v>
      </c>
      <c r="M455" s="1">
        <v>4</v>
      </c>
      <c r="N455" s="1">
        <v>53</v>
      </c>
      <c r="O455" s="18">
        <v>185</v>
      </c>
    </row>
    <row r="456" spans="3:15" x14ac:dyDescent="0.25">
      <c r="C456" s="106"/>
      <c r="D456" s="103"/>
      <c r="E456" s="11" t="s">
        <v>31</v>
      </c>
      <c r="F456" s="8"/>
      <c r="G456" s="7">
        <v>1267</v>
      </c>
      <c r="H456" s="15">
        <v>215</v>
      </c>
      <c r="I456" s="1">
        <v>740</v>
      </c>
      <c r="J456" s="1">
        <v>25</v>
      </c>
      <c r="K456" s="1">
        <v>367</v>
      </c>
      <c r="L456" s="1">
        <v>87</v>
      </c>
      <c r="M456" s="1">
        <v>34</v>
      </c>
      <c r="N456" s="1">
        <v>131</v>
      </c>
      <c r="O456" s="18">
        <v>921</v>
      </c>
    </row>
    <row r="457" spans="3:15" x14ac:dyDescent="0.25">
      <c r="C457" s="106"/>
      <c r="D457" s="103"/>
      <c r="E457" s="11" t="s">
        <v>32</v>
      </c>
      <c r="F457" s="8"/>
      <c r="G457" s="7">
        <v>654</v>
      </c>
      <c r="H457" s="15">
        <v>128</v>
      </c>
      <c r="I457" s="1">
        <v>333</v>
      </c>
      <c r="J457" s="1">
        <v>4</v>
      </c>
      <c r="K457" s="1">
        <v>195</v>
      </c>
      <c r="L457" s="1">
        <v>55</v>
      </c>
      <c r="M457" s="1">
        <v>13</v>
      </c>
      <c r="N457" s="1">
        <v>84</v>
      </c>
      <c r="O457" s="18">
        <v>442</v>
      </c>
    </row>
    <row r="458" spans="3:15" x14ac:dyDescent="0.25">
      <c r="C458" s="106"/>
      <c r="D458" s="102" t="s">
        <v>22</v>
      </c>
      <c r="E458" s="10" t="s">
        <v>26</v>
      </c>
      <c r="F458" s="9"/>
      <c r="G458" s="13">
        <v>137</v>
      </c>
      <c r="H458" s="22">
        <v>28</v>
      </c>
      <c r="I458" s="3">
        <v>91</v>
      </c>
      <c r="J458" s="3">
        <v>16</v>
      </c>
      <c r="K458" s="3">
        <v>47</v>
      </c>
      <c r="L458" s="3">
        <v>2</v>
      </c>
      <c r="M458" s="3">
        <v>3</v>
      </c>
      <c r="N458" s="3">
        <v>6</v>
      </c>
      <c r="O458" s="24">
        <v>103</v>
      </c>
    </row>
    <row r="459" spans="3:15" x14ac:dyDescent="0.25">
      <c r="C459" s="106"/>
      <c r="D459" s="103"/>
      <c r="E459" s="11" t="s">
        <v>27</v>
      </c>
      <c r="F459" s="8"/>
      <c r="G459" s="7">
        <v>157</v>
      </c>
      <c r="H459" s="15">
        <v>27</v>
      </c>
      <c r="I459" s="1">
        <v>104</v>
      </c>
      <c r="J459" s="1">
        <v>8</v>
      </c>
      <c r="K459" s="1">
        <v>41</v>
      </c>
      <c r="L459" s="1">
        <v>5</v>
      </c>
      <c r="M459" s="1">
        <v>9</v>
      </c>
      <c r="N459" s="1">
        <v>12</v>
      </c>
      <c r="O459" s="18">
        <v>118</v>
      </c>
    </row>
    <row r="460" spans="3:15" x14ac:dyDescent="0.25">
      <c r="C460" s="106"/>
      <c r="D460" s="103"/>
      <c r="E460" s="11" t="s">
        <v>28</v>
      </c>
      <c r="F460" s="8"/>
      <c r="G460" s="7">
        <v>162</v>
      </c>
      <c r="H460" s="15">
        <v>25</v>
      </c>
      <c r="I460" s="1">
        <v>111</v>
      </c>
      <c r="J460" s="1">
        <v>8</v>
      </c>
      <c r="K460" s="1">
        <v>39</v>
      </c>
      <c r="L460" s="1">
        <v>12</v>
      </c>
      <c r="M460" s="1">
        <v>1</v>
      </c>
      <c r="N460" s="1">
        <v>14</v>
      </c>
      <c r="O460" s="18">
        <v>123</v>
      </c>
    </row>
    <row r="461" spans="3:15" x14ac:dyDescent="0.25">
      <c r="C461" s="106"/>
      <c r="D461" s="103"/>
      <c r="E461" s="11" t="s">
        <v>29</v>
      </c>
      <c r="F461" s="8"/>
      <c r="G461" s="7">
        <v>175</v>
      </c>
      <c r="H461" s="15">
        <v>22</v>
      </c>
      <c r="I461" s="1">
        <v>126</v>
      </c>
      <c r="J461" s="1">
        <v>4</v>
      </c>
      <c r="K461" s="1">
        <v>56</v>
      </c>
      <c r="L461" s="1">
        <v>17</v>
      </c>
      <c r="M461" s="1">
        <v>5</v>
      </c>
      <c r="N461" s="1">
        <v>13</v>
      </c>
      <c r="O461" s="18">
        <v>140</v>
      </c>
    </row>
    <row r="462" spans="3:15" x14ac:dyDescent="0.25">
      <c r="C462" s="106"/>
      <c r="D462" s="103"/>
      <c r="E462" s="11" t="s">
        <v>30</v>
      </c>
      <c r="F462" s="8"/>
      <c r="G462" s="7">
        <v>149</v>
      </c>
      <c r="H462" s="15">
        <v>21</v>
      </c>
      <c r="I462" s="1">
        <v>79</v>
      </c>
      <c r="J462" s="1">
        <v>0</v>
      </c>
      <c r="K462" s="1">
        <v>41</v>
      </c>
      <c r="L462" s="1">
        <v>10</v>
      </c>
      <c r="M462" s="1">
        <v>0</v>
      </c>
      <c r="N462" s="1">
        <v>35</v>
      </c>
      <c r="O462" s="18">
        <v>93</v>
      </c>
    </row>
    <row r="463" spans="3:15" x14ac:dyDescent="0.25">
      <c r="C463" s="106"/>
      <c r="D463" s="103"/>
      <c r="E463" s="11" t="s">
        <v>31</v>
      </c>
      <c r="F463" s="8"/>
      <c r="G463" s="7">
        <v>643</v>
      </c>
      <c r="H463" s="15">
        <v>95</v>
      </c>
      <c r="I463" s="1">
        <v>420</v>
      </c>
      <c r="J463" s="1">
        <v>20</v>
      </c>
      <c r="K463" s="1">
        <v>177</v>
      </c>
      <c r="L463" s="1">
        <v>44</v>
      </c>
      <c r="M463" s="1">
        <v>15</v>
      </c>
      <c r="N463" s="1">
        <v>74</v>
      </c>
      <c r="O463" s="18">
        <v>474</v>
      </c>
    </row>
    <row r="464" spans="3:15" x14ac:dyDescent="0.25">
      <c r="C464" s="106"/>
      <c r="D464" s="103"/>
      <c r="E464" s="11" t="s">
        <v>32</v>
      </c>
      <c r="F464" s="8"/>
      <c r="G464" s="7">
        <v>324</v>
      </c>
      <c r="H464" s="15">
        <v>43</v>
      </c>
      <c r="I464" s="1">
        <v>205</v>
      </c>
      <c r="J464" s="1">
        <v>4</v>
      </c>
      <c r="K464" s="1">
        <v>97</v>
      </c>
      <c r="L464" s="1">
        <v>27</v>
      </c>
      <c r="M464" s="1">
        <v>5</v>
      </c>
      <c r="N464" s="1">
        <v>48</v>
      </c>
      <c r="O464" s="18">
        <v>233</v>
      </c>
    </row>
    <row r="465" spans="3:15" x14ac:dyDescent="0.25">
      <c r="C465" s="106"/>
      <c r="D465" s="102" t="s">
        <v>23</v>
      </c>
      <c r="E465" s="10" t="s">
        <v>26</v>
      </c>
      <c r="F465" s="9"/>
      <c r="G465" s="13">
        <v>120</v>
      </c>
      <c r="H465" s="22">
        <v>20</v>
      </c>
      <c r="I465" s="3">
        <v>75</v>
      </c>
      <c r="J465" s="3">
        <v>20</v>
      </c>
      <c r="K465" s="3">
        <v>36</v>
      </c>
      <c r="L465" s="3">
        <v>4</v>
      </c>
      <c r="M465" s="3">
        <v>4</v>
      </c>
      <c r="N465" s="3">
        <v>4</v>
      </c>
      <c r="O465" s="24">
        <v>96</v>
      </c>
    </row>
    <row r="466" spans="3:15" x14ac:dyDescent="0.25">
      <c r="C466" s="106"/>
      <c r="D466" s="103"/>
      <c r="E466" s="11" t="s">
        <v>27</v>
      </c>
      <c r="F466" s="8"/>
      <c r="G466" s="7">
        <v>140</v>
      </c>
      <c r="H466" s="15">
        <v>17</v>
      </c>
      <c r="I466" s="1">
        <v>96</v>
      </c>
      <c r="J466" s="1">
        <v>4</v>
      </c>
      <c r="K466" s="1">
        <v>53</v>
      </c>
      <c r="L466" s="1">
        <v>8</v>
      </c>
      <c r="M466" s="1">
        <v>6</v>
      </c>
      <c r="N466" s="1">
        <v>6</v>
      </c>
      <c r="O466" s="18">
        <v>117</v>
      </c>
    </row>
    <row r="467" spans="3:15" x14ac:dyDescent="0.25">
      <c r="C467" s="106"/>
      <c r="D467" s="103"/>
      <c r="E467" s="11" t="s">
        <v>28</v>
      </c>
      <c r="F467" s="8"/>
      <c r="G467" s="7">
        <v>154</v>
      </c>
      <c r="H467" s="15">
        <v>18</v>
      </c>
      <c r="I467" s="1">
        <v>96</v>
      </c>
      <c r="J467" s="1">
        <v>1</v>
      </c>
      <c r="K467" s="1">
        <v>39</v>
      </c>
      <c r="L467" s="1">
        <v>7</v>
      </c>
      <c r="M467" s="1">
        <v>5</v>
      </c>
      <c r="N467" s="1">
        <v>15</v>
      </c>
      <c r="O467" s="18">
        <v>121</v>
      </c>
    </row>
    <row r="468" spans="3:15" x14ac:dyDescent="0.25">
      <c r="C468" s="106"/>
      <c r="D468" s="103"/>
      <c r="E468" s="11" t="s">
        <v>29</v>
      </c>
      <c r="F468" s="8"/>
      <c r="G468" s="7">
        <v>160</v>
      </c>
      <c r="H468" s="15">
        <v>25</v>
      </c>
      <c r="I468" s="1">
        <v>92</v>
      </c>
      <c r="J468" s="1">
        <v>0</v>
      </c>
      <c r="K468" s="1">
        <v>43</v>
      </c>
      <c r="L468" s="1">
        <v>15</v>
      </c>
      <c r="M468" s="1">
        <v>4</v>
      </c>
      <c r="N468" s="1">
        <v>18</v>
      </c>
      <c r="O468" s="18">
        <v>117</v>
      </c>
    </row>
    <row r="469" spans="3:15" x14ac:dyDescent="0.25">
      <c r="C469" s="106"/>
      <c r="D469" s="103"/>
      <c r="E469" s="11" t="s">
        <v>30</v>
      </c>
      <c r="F469" s="8"/>
      <c r="G469" s="7">
        <v>170</v>
      </c>
      <c r="H469" s="15">
        <v>60</v>
      </c>
      <c r="I469" s="1">
        <v>36</v>
      </c>
      <c r="J469" s="1">
        <v>0</v>
      </c>
      <c r="K469" s="1">
        <v>55</v>
      </c>
      <c r="L469" s="1">
        <v>13</v>
      </c>
      <c r="M469" s="1">
        <v>4</v>
      </c>
      <c r="N469" s="1">
        <v>18</v>
      </c>
      <c r="O469" s="18">
        <v>92</v>
      </c>
    </row>
    <row r="470" spans="3:15" x14ac:dyDescent="0.25">
      <c r="C470" s="106"/>
      <c r="D470" s="103"/>
      <c r="E470" s="11" t="s">
        <v>31</v>
      </c>
      <c r="F470" s="8"/>
      <c r="G470" s="7">
        <v>624</v>
      </c>
      <c r="H470" s="15">
        <v>120</v>
      </c>
      <c r="I470" s="1">
        <v>320</v>
      </c>
      <c r="J470" s="1">
        <v>5</v>
      </c>
      <c r="K470" s="1">
        <v>190</v>
      </c>
      <c r="L470" s="1">
        <v>43</v>
      </c>
      <c r="M470" s="1">
        <v>19</v>
      </c>
      <c r="N470" s="1">
        <v>57</v>
      </c>
      <c r="O470" s="18">
        <v>447</v>
      </c>
    </row>
    <row r="471" spans="3:15" x14ac:dyDescent="0.25">
      <c r="C471" s="106"/>
      <c r="D471" s="103"/>
      <c r="E471" s="11" t="s">
        <v>32</v>
      </c>
      <c r="F471" s="8"/>
      <c r="G471" s="7">
        <v>330</v>
      </c>
      <c r="H471" s="15">
        <v>85</v>
      </c>
      <c r="I471" s="1">
        <v>128</v>
      </c>
      <c r="J471" s="1">
        <v>0</v>
      </c>
      <c r="K471" s="1">
        <v>98</v>
      </c>
      <c r="L471" s="1">
        <v>28</v>
      </c>
      <c r="M471" s="1">
        <v>8</v>
      </c>
      <c r="N471" s="1">
        <v>36</v>
      </c>
      <c r="O471" s="18">
        <v>209</v>
      </c>
    </row>
    <row r="472" spans="3:15" ht="25.2" x14ac:dyDescent="0.25">
      <c r="C472" s="102" t="s">
        <v>33</v>
      </c>
      <c r="D472" s="102" t="s">
        <v>25</v>
      </c>
      <c r="E472" s="10" t="s">
        <v>34</v>
      </c>
      <c r="F472" s="9"/>
      <c r="G472" s="13">
        <v>75</v>
      </c>
      <c r="H472" s="22">
        <v>46</v>
      </c>
      <c r="I472" s="3">
        <v>0</v>
      </c>
      <c r="J472" s="3">
        <v>11</v>
      </c>
      <c r="K472" s="3">
        <v>2</v>
      </c>
      <c r="L472" s="3">
        <v>0</v>
      </c>
      <c r="M472" s="3">
        <v>16</v>
      </c>
      <c r="N472" s="3">
        <v>3</v>
      </c>
      <c r="O472" s="24">
        <v>26</v>
      </c>
    </row>
    <row r="473" spans="3:15" ht="25.2" x14ac:dyDescent="0.25">
      <c r="C473" s="106"/>
      <c r="D473" s="103"/>
      <c r="E473" s="11" t="s">
        <v>35</v>
      </c>
      <c r="F473" s="8"/>
      <c r="G473" s="7">
        <v>1042</v>
      </c>
      <c r="H473" s="15">
        <v>20</v>
      </c>
      <c r="I473" s="1">
        <v>906</v>
      </c>
      <c r="J473" s="1">
        <v>39</v>
      </c>
      <c r="K473" s="1">
        <v>313</v>
      </c>
      <c r="L473" s="1">
        <v>65</v>
      </c>
      <c r="M473" s="1">
        <v>10</v>
      </c>
      <c r="N473" s="1">
        <v>86</v>
      </c>
      <c r="O473" s="18">
        <v>936</v>
      </c>
    </row>
    <row r="474" spans="3:15" ht="25.2" x14ac:dyDescent="0.25">
      <c r="C474" s="106"/>
      <c r="D474" s="103"/>
      <c r="E474" s="11" t="s">
        <v>36</v>
      </c>
      <c r="F474" s="8"/>
      <c r="G474" s="7">
        <v>122</v>
      </c>
      <c r="H474" s="15">
        <v>82</v>
      </c>
      <c r="I474" s="1">
        <v>0</v>
      </c>
      <c r="J474" s="1">
        <v>7</v>
      </c>
      <c r="K474" s="1">
        <v>21</v>
      </c>
      <c r="L474" s="1">
        <v>2</v>
      </c>
      <c r="M474" s="1">
        <v>7</v>
      </c>
      <c r="N474" s="1">
        <v>5</v>
      </c>
      <c r="O474" s="18">
        <v>35</v>
      </c>
    </row>
    <row r="475" spans="3:15" ht="25.2" x14ac:dyDescent="0.25">
      <c r="C475" s="106"/>
      <c r="D475" s="103"/>
      <c r="E475" s="11" t="s">
        <v>37</v>
      </c>
      <c r="F475" s="8"/>
      <c r="G475" s="7">
        <v>251</v>
      </c>
      <c r="H475" s="15">
        <v>113</v>
      </c>
      <c r="I475" s="1">
        <v>0</v>
      </c>
      <c r="J475" s="1">
        <v>4</v>
      </c>
      <c r="K475" s="1">
        <v>114</v>
      </c>
      <c r="L475" s="1">
        <v>26</v>
      </c>
      <c r="M475" s="1">
        <v>8</v>
      </c>
      <c r="N475" s="1">
        <v>15</v>
      </c>
      <c r="O475" s="18">
        <v>123</v>
      </c>
    </row>
    <row r="476" spans="3:15" x14ac:dyDescent="0.25">
      <c r="C476" s="106"/>
      <c r="D476" s="103"/>
      <c r="E476" s="11" t="s">
        <v>38</v>
      </c>
      <c r="F476" s="8"/>
      <c r="G476" s="14">
        <v>34</v>
      </c>
      <c r="H476" s="27">
        <v>2</v>
      </c>
      <c r="I476" s="5">
        <v>0</v>
      </c>
      <c r="J476" s="5">
        <v>0</v>
      </c>
      <c r="K476" s="5">
        <v>0</v>
      </c>
      <c r="L476" s="5">
        <v>0</v>
      </c>
      <c r="M476" s="5">
        <v>0</v>
      </c>
      <c r="N476" s="5">
        <v>32</v>
      </c>
      <c r="O476" s="28">
        <v>0</v>
      </c>
    </row>
    <row r="477" spans="3:15" ht="25.2" x14ac:dyDescent="0.25">
      <c r="C477" s="106"/>
      <c r="D477" s="102" t="s">
        <v>22</v>
      </c>
      <c r="E477" s="10" t="s">
        <v>34</v>
      </c>
      <c r="F477" s="9"/>
      <c r="G477" s="13">
        <v>53</v>
      </c>
      <c r="H477" s="22">
        <v>37</v>
      </c>
      <c r="I477" s="3">
        <v>0</v>
      </c>
      <c r="J477" s="3">
        <v>7</v>
      </c>
      <c r="K477" s="3">
        <v>1</v>
      </c>
      <c r="L477" s="3">
        <v>0</v>
      </c>
      <c r="M477" s="3">
        <v>8</v>
      </c>
      <c r="N477" s="3">
        <v>1</v>
      </c>
      <c r="O477" s="24">
        <v>15</v>
      </c>
    </row>
    <row r="478" spans="3:15" ht="25.2" x14ac:dyDescent="0.25">
      <c r="C478" s="106"/>
      <c r="D478" s="103"/>
      <c r="E478" s="11" t="s">
        <v>35</v>
      </c>
      <c r="F478" s="8"/>
      <c r="G478" s="7">
        <v>595</v>
      </c>
      <c r="H478" s="15">
        <v>12</v>
      </c>
      <c r="I478" s="1">
        <v>511</v>
      </c>
      <c r="J478" s="1">
        <v>25</v>
      </c>
      <c r="K478" s="1">
        <v>198</v>
      </c>
      <c r="L478" s="1">
        <v>39</v>
      </c>
      <c r="M478" s="1">
        <v>6</v>
      </c>
      <c r="N478" s="1">
        <v>52</v>
      </c>
      <c r="O478" s="18">
        <v>531</v>
      </c>
    </row>
    <row r="479" spans="3:15" ht="25.2" x14ac:dyDescent="0.25">
      <c r="C479" s="106"/>
      <c r="D479" s="103"/>
      <c r="E479" s="11" t="s">
        <v>36</v>
      </c>
      <c r="F479" s="8"/>
      <c r="G479" s="7">
        <v>56</v>
      </c>
      <c r="H479" s="15">
        <v>46</v>
      </c>
      <c r="I479" s="1">
        <v>0</v>
      </c>
      <c r="J479" s="1">
        <v>2</v>
      </c>
      <c r="K479" s="1">
        <v>4</v>
      </c>
      <c r="L479" s="1">
        <v>2</v>
      </c>
      <c r="M479" s="1">
        <v>1</v>
      </c>
      <c r="N479" s="1">
        <v>2</v>
      </c>
      <c r="O479" s="18">
        <v>8</v>
      </c>
    </row>
    <row r="480" spans="3:15" ht="25.2" x14ac:dyDescent="0.25">
      <c r="C480" s="106"/>
      <c r="D480" s="103"/>
      <c r="E480" s="11" t="s">
        <v>37</v>
      </c>
      <c r="F480" s="8"/>
      <c r="G480" s="7">
        <v>54</v>
      </c>
      <c r="H480" s="15">
        <v>27</v>
      </c>
      <c r="I480" s="1">
        <v>0</v>
      </c>
      <c r="J480" s="1">
        <v>2</v>
      </c>
      <c r="K480" s="1">
        <v>21</v>
      </c>
      <c r="L480" s="1">
        <v>5</v>
      </c>
      <c r="M480" s="1">
        <v>3</v>
      </c>
      <c r="N480" s="1">
        <v>4</v>
      </c>
      <c r="O480" s="18">
        <v>23</v>
      </c>
    </row>
    <row r="481" spans="3:15" x14ac:dyDescent="0.25">
      <c r="C481" s="106"/>
      <c r="D481" s="103"/>
      <c r="E481" s="11" t="s">
        <v>38</v>
      </c>
      <c r="F481" s="8"/>
      <c r="G481" s="14">
        <v>22</v>
      </c>
      <c r="H481" s="27">
        <v>1</v>
      </c>
      <c r="I481" s="5">
        <v>0</v>
      </c>
      <c r="J481" s="5">
        <v>0</v>
      </c>
      <c r="K481" s="5">
        <v>0</v>
      </c>
      <c r="L481" s="5">
        <v>0</v>
      </c>
      <c r="M481" s="5">
        <v>0</v>
      </c>
      <c r="N481" s="5">
        <v>21</v>
      </c>
      <c r="O481" s="28">
        <v>0</v>
      </c>
    </row>
    <row r="482" spans="3:15" ht="25.2" x14ac:dyDescent="0.25">
      <c r="C482" s="106"/>
      <c r="D482" s="102" t="s">
        <v>23</v>
      </c>
      <c r="E482" s="10" t="s">
        <v>34</v>
      </c>
      <c r="F482" s="9"/>
      <c r="G482" s="41">
        <v>22</v>
      </c>
      <c r="H482" s="58">
        <v>9</v>
      </c>
      <c r="I482" s="26">
        <v>0</v>
      </c>
      <c r="J482" s="26">
        <v>4</v>
      </c>
      <c r="K482" s="26">
        <v>1</v>
      </c>
      <c r="L482" s="26">
        <v>0</v>
      </c>
      <c r="M482" s="26">
        <v>8</v>
      </c>
      <c r="N482" s="26">
        <v>2</v>
      </c>
      <c r="O482" s="60">
        <v>11</v>
      </c>
    </row>
    <row r="483" spans="3:15" ht="25.2" x14ac:dyDescent="0.25">
      <c r="C483" s="106"/>
      <c r="D483" s="103"/>
      <c r="E483" s="11" t="s">
        <v>35</v>
      </c>
      <c r="F483" s="8"/>
      <c r="G483" s="7">
        <v>447</v>
      </c>
      <c r="H483" s="15">
        <v>8</v>
      </c>
      <c r="I483" s="1">
        <v>395</v>
      </c>
      <c r="J483" s="1">
        <v>14</v>
      </c>
      <c r="K483" s="1">
        <v>115</v>
      </c>
      <c r="L483" s="1">
        <v>26</v>
      </c>
      <c r="M483" s="1">
        <v>4</v>
      </c>
      <c r="N483" s="1">
        <v>34</v>
      </c>
      <c r="O483" s="18">
        <v>405</v>
      </c>
    </row>
    <row r="484" spans="3:15" ht="25.2" x14ac:dyDescent="0.25">
      <c r="C484" s="106"/>
      <c r="D484" s="103"/>
      <c r="E484" s="11" t="s">
        <v>36</v>
      </c>
      <c r="F484" s="8"/>
      <c r="G484" s="7">
        <v>66</v>
      </c>
      <c r="H484" s="15">
        <v>36</v>
      </c>
      <c r="I484" s="1">
        <v>0</v>
      </c>
      <c r="J484" s="1">
        <v>5</v>
      </c>
      <c r="K484" s="1">
        <v>17</v>
      </c>
      <c r="L484" s="1">
        <v>0</v>
      </c>
      <c r="M484" s="1">
        <v>6</v>
      </c>
      <c r="N484" s="1">
        <v>3</v>
      </c>
      <c r="O484" s="18">
        <v>27</v>
      </c>
    </row>
    <row r="485" spans="3:15" ht="25.2" x14ac:dyDescent="0.25">
      <c r="C485" s="106"/>
      <c r="D485" s="103"/>
      <c r="E485" s="11" t="s">
        <v>37</v>
      </c>
      <c r="F485" s="8"/>
      <c r="G485" s="7">
        <v>197</v>
      </c>
      <c r="H485" s="15">
        <v>86</v>
      </c>
      <c r="I485" s="1">
        <v>0</v>
      </c>
      <c r="J485" s="1">
        <v>2</v>
      </c>
      <c r="K485" s="1">
        <v>93</v>
      </c>
      <c r="L485" s="1">
        <v>21</v>
      </c>
      <c r="M485" s="1">
        <v>5</v>
      </c>
      <c r="N485" s="1">
        <v>11</v>
      </c>
      <c r="O485" s="18">
        <v>100</v>
      </c>
    </row>
    <row r="486" spans="3:15" x14ac:dyDescent="0.25">
      <c r="C486" s="106"/>
      <c r="D486" s="103"/>
      <c r="E486" s="11" t="s">
        <v>38</v>
      </c>
      <c r="F486" s="8"/>
      <c r="G486" s="14">
        <v>12</v>
      </c>
      <c r="H486" s="27">
        <v>1</v>
      </c>
      <c r="I486" s="5">
        <v>0</v>
      </c>
      <c r="J486" s="5">
        <v>0</v>
      </c>
      <c r="K486" s="5">
        <v>0</v>
      </c>
      <c r="L486" s="5">
        <v>0</v>
      </c>
      <c r="M486" s="5">
        <v>0</v>
      </c>
      <c r="N486" s="5">
        <v>11</v>
      </c>
      <c r="O486" s="28">
        <v>0</v>
      </c>
    </row>
    <row r="487" spans="3:15" ht="25.2" x14ac:dyDescent="0.25">
      <c r="C487" s="102" t="s">
        <v>39</v>
      </c>
      <c r="D487" s="102" t="s">
        <v>25</v>
      </c>
      <c r="E487" s="10" t="s">
        <v>40</v>
      </c>
      <c r="F487" s="9"/>
      <c r="G487" s="13">
        <v>263</v>
      </c>
      <c r="H487" s="22">
        <v>263</v>
      </c>
      <c r="I487" s="3">
        <v>0</v>
      </c>
      <c r="J487" s="3">
        <v>0</v>
      </c>
      <c r="K487" s="3">
        <v>0</v>
      </c>
      <c r="L487" s="3">
        <v>0</v>
      </c>
      <c r="M487" s="3">
        <v>0</v>
      </c>
      <c r="N487" s="3">
        <v>0</v>
      </c>
      <c r="O487" s="24">
        <v>0</v>
      </c>
    </row>
    <row r="488" spans="3:15" ht="25.2" x14ac:dyDescent="0.25">
      <c r="C488" s="106"/>
      <c r="D488" s="103"/>
      <c r="E488" s="11" t="s">
        <v>41</v>
      </c>
      <c r="F488" s="8"/>
      <c r="G488" s="7">
        <v>906</v>
      </c>
      <c r="H488" s="15">
        <v>0</v>
      </c>
      <c r="I488" s="1">
        <v>906</v>
      </c>
      <c r="J488" s="1">
        <v>33</v>
      </c>
      <c r="K488" s="1">
        <v>291</v>
      </c>
      <c r="L488" s="1">
        <v>60</v>
      </c>
      <c r="M488" s="1">
        <v>5</v>
      </c>
      <c r="N488" s="1">
        <v>0</v>
      </c>
      <c r="O488" s="18">
        <v>906</v>
      </c>
    </row>
    <row r="489" spans="3:15" x14ac:dyDescent="0.25">
      <c r="C489" s="106"/>
      <c r="D489" s="103"/>
      <c r="E489" s="11" t="s">
        <v>42</v>
      </c>
      <c r="F489" s="8"/>
      <c r="G489" s="7">
        <v>61</v>
      </c>
      <c r="H489" s="15">
        <v>0</v>
      </c>
      <c r="I489" s="1">
        <v>33</v>
      </c>
      <c r="J489" s="1">
        <v>61</v>
      </c>
      <c r="K489" s="1">
        <v>16</v>
      </c>
      <c r="L489" s="1">
        <v>1</v>
      </c>
      <c r="M489" s="1">
        <v>5</v>
      </c>
      <c r="N489" s="1">
        <v>0</v>
      </c>
      <c r="O489" s="18">
        <v>61</v>
      </c>
    </row>
    <row r="490" spans="3:15" x14ac:dyDescent="0.25">
      <c r="C490" s="106"/>
      <c r="D490" s="103"/>
      <c r="E490" s="11" t="s">
        <v>43</v>
      </c>
      <c r="F490" s="8"/>
      <c r="G490" s="7">
        <v>450</v>
      </c>
      <c r="H490" s="15">
        <v>0</v>
      </c>
      <c r="I490" s="1">
        <v>291</v>
      </c>
      <c r="J490" s="1">
        <v>16</v>
      </c>
      <c r="K490" s="1">
        <v>450</v>
      </c>
      <c r="L490" s="1">
        <v>87</v>
      </c>
      <c r="M490" s="1">
        <v>6</v>
      </c>
      <c r="N490" s="1">
        <v>0</v>
      </c>
      <c r="O490" s="18">
        <v>450</v>
      </c>
    </row>
    <row r="491" spans="3:15" x14ac:dyDescent="0.25">
      <c r="C491" s="106"/>
      <c r="D491" s="103"/>
      <c r="E491" s="11" t="s">
        <v>44</v>
      </c>
      <c r="F491" s="8"/>
      <c r="G491" s="7">
        <v>93</v>
      </c>
      <c r="H491" s="15">
        <v>0</v>
      </c>
      <c r="I491" s="1">
        <v>60</v>
      </c>
      <c r="J491" s="1">
        <v>1</v>
      </c>
      <c r="K491" s="1">
        <v>87</v>
      </c>
      <c r="L491" s="1">
        <v>93</v>
      </c>
      <c r="M491" s="1">
        <v>3</v>
      </c>
      <c r="N491" s="1">
        <v>0</v>
      </c>
      <c r="O491" s="18">
        <v>93</v>
      </c>
    </row>
    <row r="492" spans="3:15" ht="25.2" x14ac:dyDescent="0.25">
      <c r="C492" s="106"/>
      <c r="D492" s="103"/>
      <c r="E492" s="11" t="s">
        <v>45</v>
      </c>
      <c r="F492" s="8"/>
      <c r="G492" s="14">
        <v>41</v>
      </c>
      <c r="H492" s="27">
        <v>0</v>
      </c>
      <c r="I492" s="5">
        <v>5</v>
      </c>
      <c r="J492" s="5">
        <v>5</v>
      </c>
      <c r="K492" s="5">
        <v>6</v>
      </c>
      <c r="L492" s="5">
        <v>3</v>
      </c>
      <c r="M492" s="5">
        <v>41</v>
      </c>
      <c r="N492" s="5">
        <v>0</v>
      </c>
      <c r="O492" s="28">
        <v>41</v>
      </c>
    </row>
    <row r="493" spans="3:15" x14ac:dyDescent="0.25">
      <c r="C493" s="106"/>
      <c r="D493" s="103"/>
      <c r="E493" s="11" t="s">
        <v>38</v>
      </c>
      <c r="F493" s="8"/>
      <c r="G493" s="7">
        <v>141</v>
      </c>
      <c r="H493" s="15">
        <v>0</v>
      </c>
      <c r="I493" s="1">
        <v>0</v>
      </c>
      <c r="J493" s="1">
        <v>0</v>
      </c>
      <c r="K493" s="1">
        <v>0</v>
      </c>
      <c r="L493" s="1">
        <v>0</v>
      </c>
      <c r="M493" s="1">
        <v>0</v>
      </c>
      <c r="N493" s="1">
        <v>141</v>
      </c>
      <c r="O493" s="18">
        <v>0</v>
      </c>
    </row>
    <row r="494" spans="3:15" ht="25.2" x14ac:dyDescent="0.25">
      <c r="C494" s="106"/>
      <c r="D494" s="102" t="s">
        <v>22</v>
      </c>
      <c r="E494" s="10" t="s">
        <v>40</v>
      </c>
      <c r="F494" s="9"/>
      <c r="G494" s="13">
        <v>123</v>
      </c>
      <c r="H494" s="22">
        <v>123</v>
      </c>
      <c r="I494" s="3">
        <v>0</v>
      </c>
      <c r="J494" s="3">
        <v>0</v>
      </c>
      <c r="K494" s="3">
        <v>0</v>
      </c>
      <c r="L494" s="3">
        <v>0</v>
      </c>
      <c r="M494" s="3">
        <v>0</v>
      </c>
      <c r="N494" s="3">
        <v>0</v>
      </c>
      <c r="O494" s="24">
        <v>0</v>
      </c>
    </row>
    <row r="495" spans="3:15" ht="25.2" x14ac:dyDescent="0.25">
      <c r="C495" s="106"/>
      <c r="D495" s="103"/>
      <c r="E495" s="11" t="s">
        <v>41</v>
      </c>
      <c r="F495" s="8"/>
      <c r="G495" s="7">
        <v>511</v>
      </c>
      <c r="H495" s="15">
        <v>0</v>
      </c>
      <c r="I495" s="1">
        <v>511</v>
      </c>
      <c r="J495" s="1">
        <v>23</v>
      </c>
      <c r="K495" s="1">
        <v>182</v>
      </c>
      <c r="L495" s="1">
        <v>34</v>
      </c>
      <c r="M495" s="1">
        <v>3</v>
      </c>
      <c r="N495" s="1">
        <v>0</v>
      </c>
      <c r="O495" s="18">
        <v>511</v>
      </c>
    </row>
    <row r="496" spans="3:15" x14ac:dyDescent="0.25">
      <c r="C496" s="106"/>
      <c r="D496" s="103"/>
      <c r="E496" s="11" t="s">
        <v>42</v>
      </c>
      <c r="F496" s="8"/>
      <c r="G496" s="14">
        <v>36</v>
      </c>
      <c r="H496" s="27">
        <v>0</v>
      </c>
      <c r="I496" s="5">
        <v>23</v>
      </c>
      <c r="J496" s="5">
        <v>36</v>
      </c>
      <c r="K496" s="5">
        <v>11</v>
      </c>
      <c r="L496" s="5">
        <v>1</v>
      </c>
      <c r="M496" s="5">
        <v>2</v>
      </c>
      <c r="N496" s="5">
        <v>0</v>
      </c>
      <c r="O496" s="28">
        <v>36</v>
      </c>
    </row>
    <row r="497" spans="3:15" x14ac:dyDescent="0.25">
      <c r="C497" s="106"/>
      <c r="D497" s="103"/>
      <c r="E497" s="11" t="s">
        <v>43</v>
      </c>
      <c r="F497" s="8"/>
      <c r="G497" s="7">
        <v>224</v>
      </c>
      <c r="H497" s="15">
        <v>0</v>
      </c>
      <c r="I497" s="1">
        <v>182</v>
      </c>
      <c r="J497" s="1">
        <v>11</v>
      </c>
      <c r="K497" s="1">
        <v>224</v>
      </c>
      <c r="L497" s="1">
        <v>44</v>
      </c>
      <c r="M497" s="1">
        <v>2</v>
      </c>
      <c r="N497" s="1">
        <v>0</v>
      </c>
      <c r="O497" s="18">
        <v>224</v>
      </c>
    </row>
    <row r="498" spans="3:15" x14ac:dyDescent="0.25">
      <c r="C498" s="106"/>
      <c r="D498" s="103"/>
      <c r="E498" s="11" t="s">
        <v>44</v>
      </c>
      <c r="F498" s="8"/>
      <c r="G498" s="14">
        <v>46</v>
      </c>
      <c r="H498" s="27">
        <v>0</v>
      </c>
      <c r="I498" s="5">
        <v>34</v>
      </c>
      <c r="J498" s="5">
        <v>1</v>
      </c>
      <c r="K498" s="5">
        <v>44</v>
      </c>
      <c r="L498" s="5">
        <v>46</v>
      </c>
      <c r="M498" s="5">
        <v>1</v>
      </c>
      <c r="N498" s="5">
        <v>0</v>
      </c>
      <c r="O498" s="28">
        <v>46</v>
      </c>
    </row>
    <row r="499" spans="3:15" ht="25.2" x14ac:dyDescent="0.25">
      <c r="C499" s="106"/>
      <c r="D499" s="103"/>
      <c r="E499" s="11" t="s">
        <v>45</v>
      </c>
      <c r="F499" s="8"/>
      <c r="G499" s="14">
        <v>18</v>
      </c>
      <c r="H499" s="27">
        <v>0</v>
      </c>
      <c r="I499" s="5">
        <v>3</v>
      </c>
      <c r="J499" s="5">
        <v>2</v>
      </c>
      <c r="K499" s="5">
        <v>2</v>
      </c>
      <c r="L499" s="5">
        <v>1</v>
      </c>
      <c r="M499" s="5">
        <v>18</v>
      </c>
      <c r="N499" s="5">
        <v>0</v>
      </c>
      <c r="O499" s="28">
        <v>18</v>
      </c>
    </row>
    <row r="500" spans="3:15" x14ac:dyDescent="0.25">
      <c r="C500" s="106"/>
      <c r="D500" s="103"/>
      <c r="E500" s="11" t="s">
        <v>38</v>
      </c>
      <c r="F500" s="8"/>
      <c r="G500" s="7">
        <v>80</v>
      </c>
      <c r="H500" s="15">
        <v>0</v>
      </c>
      <c r="I500" s="1">
        <v>0</v>
      </c>
      <c r="J500" s="1">
        <v>0</v>
      </c>
      <c r="K500" s="1">
        <v>0</v>
      </c>
      <c r="L500" s="1">
        <v>0</v>
      </c>
      <c r="M500" s="1">
        <v>0</v>
      </c>
      <c r="N500" s="1">
        <v>80</v>
      </c>
      <c r="O500" s="18">
        <v>0</v>
      </c>
    </row>
    <row r="501" spans="3:15" ht="25.2" x14ac:dyDescent="0.25">
      <c r="C501" s="106"/>
      <c r="D501" s="102" t="s">
        <v>23</v>
      </c>
      <c r="E501" s="10" t="s">
        <v>40</v>
      </c>
      <c r="F501" s="9"/>
      <c r="G501" s="13">
        <v>140</v>
      </c>
      <c r="H501" s="22">
        <v>140</v>
      </c>
      <c r="I501" s="3">
        <v>0</v>
      </c>
      <c r="J501" s="3">
        <v>0</v>
      </c>
      <c r="K501" s="3">
        <v>0</v>
      </c>
      <c r="L501" s="3">
        <v>0</v>
      </c>
      <c r="M501" s="3">
        <v>0</v>
      </c>
      <c r="N501" s="3">
        <v>0</v>
      </c>
      <c r="O501" s="24">
        <v>0</v>
      </c>
    </row>
    <row r="502" spans="3:15" ht="25.2" x14ac:dyDescent="0.25">
      <c r="C502" s="106"/>
      <c r="D502" s="103"/>
      <c r="E502" s="11" t="s">
        <v>41</v>
      </c>
      <c r="F502" s="8"/>
      <c r="G502" s="7">
        <v>395</v>
      </c>
      <c r="H502" s="15">
        <v>0</v>
      </c>
      <c r="I502" s="1">
        <v>395</v>
      </c>
      <c r="J502" s="1">
        <v>10</v>
      </c>
      <c r="K502" s="1">
        <v>109</v>
      </c>
      <c r="L502" s="1">
        <v>26</v>
      </c>
      <c r="M502" s="1">
        <v>2</v>
      </c>
      <c r="N502" s="1">
        <v>0</v>
      </c>
      <c r="O502" s="18">
        <v>395</v>
      </c>
    </row>
    <row r="503" spans="3:15" x14ac:dyDescent="0.25">
      <c r="C503" s="106"/>
      <c r="D503" s="103"/>
      <c r="E503" s="11" t="s">
        <v>42</v>
      </c>
      <c r="F503" s="8"/>
      <c r="G503" s="14">
        <v>25</v>
      </c>
      <c r="H503" s="27">
        <v>0</v>
      </c>
      <c r="I503" s="5">
        <v>10</v>
      </c>
      <c r="J503" s="5">
        <v>25</v>
      </c>
      <c r="K503" s="5">
        <v>5</v>
      </c>
      <c r="L503" s="5">
        <v>0</v>
      </c>
      <c r="M503" s="5">
        <v>3</v>
      </c>
      <c r="N503" s="5">
        <v>0</v>
      </c>
      <c r="O503" s="28">
        <v>25</v>
      </c>
    </row>
    <row r="504" spans="3:15" x14ac:dyDescent="0.25">
      <c r="C504" s="106"/>
      <c r="D504" s="103"/>
      <c r="E504" s="11" t="s">
        <v>43</v>
      </c>
      <c r="F504" s="8"/>
      <c r="G504" s="7">
        <v>226</v>
      </c>
      <c r="H504" s="15">
        <v>0</v>
      </c>
      <c r="I504" s="1">
        <v>109</v>
      </c>
      <c r="J504" s="1">
        <v>5</v>
      </c>
      <c r="K504" s="1">
        <v>226</v>
      </c>
      <c r="L504" s="1">
        <v>43</v>
      </c>
      <c r="M504" s="1">
        <v>4</v>
      </c>
      <c r="N504" s="1">
        <v>0</v>
      </c>
      <c r="O504" s="18">
        <v>226</v>
      </c>
    </row>
    <row r="505" spans="3:15" x14ac:dyDescent="0.25">
      <c r="C505" s="106"/>
      <c r="D505" s="103"/>
      <c r="E505" s="11" t="s">
        <v>44</v>
      </c>
      <c r="F505" s="8"/>
      <c r="G505" s="14">
        <v>47</v>
      </c>
      <c r="H505" s="27">
        <v>0</v>
      </c>
      <c r="I505" s="5">
        <v>26</v>
      </c>
      <c r="J505" s="5">
        <v>0</v>
      </c>
      <c r="K505" s="5">
        <v>43</v>
      </c>
      <c r="L505" s="5">
        <v>47</v>
      </c>
      <c r="M505" s="5">
        <v>2</v>
      </c>
      <c r="N505" s="5">
        <v>0</v>
      </c>
      <c r="O505" s="28">
        <v>47</v>
      </c>
    </row>
    <row r="506" spans="3:15" ht="25.2" x14ac:dyDescent="0.25">
      <c r="C506" s="106"/>
      <c r="D506" s="103"/>
      <c r="E506" s="11" t="s">
        <v>45</v>
      </c>
      <c r="F506" s="8"/>
      <c r="G506" s="14">
        <v>23</v>
      </c>
      <c r="H506" s="27">
        <v>0</v>
      </c>
      <c r="I506" s="5">
        <v>2</v>
      </c>
      <c r="J506" s="5">
        <v>3</v>
      </c>
      <c r="K506" s="5">
        <v>4</v>
      </c>
      <c r="L506" s="5">
        <v>2</v>
      </c>
      <c r="M506" s="5">
        <v>23</v>
      </c>
      <c r="N506" s="5">
        <v>0</v>
      </c>
      <c r="O506" s="28">
        <v>23</v>
      </c>
    </row>
    <row r="507" spans="3:15" x14ac:dyDescent="0.25">
      <c r="C507" s="106"/>
      <c r="D507" s="103"/>
      <c r="E507" s="11" t="s">
        <v>38</v>
      </c>
      <c r="F507" s="8"/>
      <c r="G507" s="7">
        <v>61</v>
      </c>
      <c r="H507" s="15">
        <v>0</v>
      </c>
      <c r="I507" s="1">
        <v>0</v>
      </c>
      <c r="J507" s="1">
        <v>0</v>
      </c>
      <c r="K507" s="1">
        <v>0</v>
      </c>
      <c r="L507" s="1">
        <v>0</v>
      </c>
      <c r="M507" s="1">
        <v>0</v>
      </c>
      <c r="N507" s="1">
        <v>61</v>
      </c>
      <c r="O507" s="18">
        <v>0</v>
      </c>
    </row>
    <row r="508" spans="3:15" x14ac:dyDescent="0.25">
      <c r="C508" s="102" t="s">
        <v>46</v>
      </c>
      <c r="D508" s="100" t="s">
        <v>21</v>
      </c>
      <c r="E508" s="10" t="s">
        <v>47</v>
      </c>
      <c r="F508" s="9"/>
      <c r="G508" s="13">
        <v>1103</v>
      </c>
      <c r="H508" s="22">
        <v>131</v>
      </c>
      <c r="I508" s="3">
        <v>720</v>
      </c>
      <c r="J508" s="3">
        <v>54</v>
      </c>
      <c r="K508" s="3">
        <v>352</v>
      </c>
      <c r="L508" s="3">
        <v>86</v>
      </c>
      <c r="M508" s="3">
        <v>27</v>
      </c>
      <c r="N508" s="3">
        <v>91</v>
      </c>
      <c r="O508" s="24">
        <v>881</v>
      </c>
    </row>
    <row r="509" spans="3:15" ht="25.2" x14ac:dyDescent="0.25">
      <c r="C509" s="106"/>
      <c r="D509" s="101"/>
      <c r="E509" s="11" t="s">
        <v>48</v>
      </c>
      <c r="F509" s="8"/>
      <c r="G509" s="7">
        <v>173</v>
      </c>
      <c r="H509" s="15">
        <v>31</v>
      </c>
      <c r="I509" s="1">
        <v>112</v>
      </c>
      <c r="J509" s="1">
        <v>2</v>
      </c>
      <c r="K509" s="1">
        <v>51</v>
      </c>
      <c r="L509" s="1">
        <v>3</v>
      </c>
      <c r="M509" s="1">
        <v>2</v>
      </c>
      <c r="N509" s="1">
        <v>11</v>
      </c>
      <c r="O509" s="18">
        <v>131</v>
      </c>
    </row>
    <row r="510" spans="3:15" x14ac:dyDescent="0.25">
      <c r="C510" s="106"/>
      <c r="D510" s="101"/>
      <c r="E510" s="11" t="s">
        <v>49</v>
      </c>
      <c r="F510" s="8"/>
      <c r="G510" s="14">
        <v>29</v>
      </c>
      <c r="H510" s="27">
        <v>10</v>
      </c>
      <c r="I510" s="5">
        <v>12</v>
      </c>
      <c r="J510" s="5">
        <v>0</v>
      </c>
      <c r="K510" s="5">
        <v>10</v>
      </c>
      <c r="L510" s="5">
        <v>0</v>
      </c>
      <c r="M510" s="5">
        <v>1</v>
      </c>
      <c r="N510" s="5">
        <v>2</v>
      </c>
      <c r="O510" s="28">
        <v>17</v>
      </c>
    </row>
    <row r="511" spans="3:15" ht="25.2" x14ac:dyDescent="0.25">
      <c r="C511" s="106"/>
      <c r="D511" s="101"/>
      <c r="E511" s="11" t="s">
        <v>50</v>
      </c>
      <c r="F511" s="8"/>
      <c r="G511" s="7">
        <v>102</v>
      </c>
      <c r="H511" s="15">
        <v>47</v>
      </c>
      <c r="I511" s="1">
        <v>39</v>
      </c>
      <c r="J511" s="1">
        <v>0</v>
      </c>
      <c r="K511" s="1">
        <v>27</v>
      </c>
      <c r="L511" s="1">
        <v>2</v>
      </c>
      <c r="M511" s="1">
        <v>2</v>
      </c>
      <c r="N511" s="1">
        <v>5</v>
      </c>
      <c r="O511" s="18">
        <v>50</v>
      </c>
    </row>
    <row r="512" spans="3:15" ht="25.2" x14ac:dyDescent="0.25">
      <c r="C512" s="106"/>
      <c r="D512" s="101"/>
      <c r="E512" s="11" t="s">
        <v>51</v>
      </c>
      <c r="F512" s="8"/>
      <c r="G512" s="14">
        <v>46</v>
      </c>
      <c r="H512" s="27">
        <v>20</v>
      </c>
      <c r="I512" s="5">
        <v>18</v>
      </c>
      <c r="J512" s="5">
        <v>1</v>
      </c>
      <c r="K512" s="5">
        <v>7</v>
      </c>
      <c r="L512" s="5">
        <v>1</v>
      </c>
      <c r="M512" s="5">
        <v>3</v>
      </c>
      <c r="N512" s="5">
        <v>0</v>
      </c>
      <c r="O512" s="28">
        <v>26</v>
      </c>
    </row>
    <row r="513" spans="3:15" x14ac:dyDescent="0.25">
      <c r="C513" s="106"/>
      <c r="D513" s="101"/>
      <c r="E513" s="11" t="s">
        <v>52</v>
      </c>
      <c r="F513" s="8"/>
      <c r="G513" s="14">
        <v>20</v>
      </c>
      <c r="H513" s="27">
        <v>12</v>
      </c>
      <c r="I513" s="5">
        <v>0</v>
      </c>
      <c r="J513" s="5">
        <v>0</v>
      </c>
      <c r="K513" s="5">
        <v>0</v>
      </c>
      <c r="L513" s="5">
        <v>0</v>
      </c>
      <c r="M513" s="5">
        <v>4</v>
      </c>
      <c r="N513" s="5">
        <v>4</v>
      </c>
      <c r="O513" s="28">
        <v>4</v>
      </c>
    </row>
    <row r="514" spans="3:15" x14ac:dyDescent="0.25">
      <c r="C514" s="106"/>
      <c r="D514" s="101"/>
      <c r="E514" s="11" t="s">
        <v>53</v>
      </c>
      <c r="F514" s="8"/>
      <c r="G514" s="14">
        <v>19</v>
      </c>
      <c r="H514" s="27">
        <v>8</v>
      </c>
      <c r="I514" s="5">
        <v>5</v>
      </c>
      <c r="J514" s="5">
        <v>4</v>
      </c>
      <c r="K514" s="5">
        <v>3</v>
      </c>
      <c r="L514" s="5">
        <v>1</v>
      </c>
      <c r="M514" s="5">
        <v>2</v>
      </c>
      <c r="N514" s="5">
        <v>0</v>
      </c>
      <c r="O514" s="28">
        <v>11</v>
      </c>
    </row>
    <row r="515" spans="3:15" x14ac:dyDescent="0.25">
      <c r="C515" s="106"/>
      <c r="D515" s="101"/>
      <c r="E515" s="11" t="s">
        <v>38</v>
      </c>
      <c r="F515" s="8"/>
      <c r="G515" s="14">
        <v>32</v>
      </c>
      <c r="H515" s="27">
        <v>4</v>
      </c>
      <c r="I515" s="5">
        <v>0</v>
      </c>
      <c r="J515" s="5">
        <v>0</v>
      </c>
      <c r="K515" s="5">
        <v>0</v>
      </c>
      <c r="L515" s="5">
        <v>0</v>
      </c>
      <c r="M515" s="5">
        <v>0</v>
      </c>
      <c r="N515" s="5">
        <v>28</v>
      </c>
      <c r="O515" s="28">
        <v>0</v>
      </c>
    </row>
    <row r="516" spans="3:15" x14ac:dyDescent="0.25">
      <c r="C516" s="106"/>
      <c r="D516" s="101"/>
      <c r="E516" s="11" t="s">
        <v>54</v>
      </c>
      <c r="F516" s="8"/>
      <c r="G516" s="7">
        <v>1276</v>
      </c>
      <c r="H516" s="15">
        <v>162</v>
      </c>
      <c r="I516" s="1">
        <v>832</v>
      </c>
      <c r="J516" s="1">
        <v>56</v>
      </c>
      <c r="K516" s="1">
        <v>403</v>
      </c>
      <c r="L516" s="1">
        <v>89</v>
      </c>
      <c r="M516" s="1">
        <v>29</v>
      </c>
      <c r="N516" s="1">
        <v>102</v>
      </c>
      <c r="O516" s="18">
        <v>1012</v>
      </c>
    </row>
    <row r="517" spans="3:15" x14ac:dyDescent="0.25">
      <c r="C517" s="106"/>
      <c r="D517" s="101"/>
      <c r="E517" s="11" t="s">
        <v>55</v>
      </c>
      <c r="F517" s="8"/>
      <c r="G517" s="7">
        <v>177</v>
      </c>
      <c r="H517" s="15">
        <v>77</v>
      </c>
      <c r="I517" s="1">
        <v>69</v>
      </c>
      <c r="J517" s="1">
        <v>1</v>
      </c>
      <c r="K517" s="1">
        <v>44</v>
      </c>
      <c r="L517" s="1">
        <v>3</v>
      </c>
      <c r="M517" s="1">
        <v>6</v>
      </c>
      <c r="N517" s="1">
        <v>7</v>
      </c>
      <c r="O517" s="18">
        <v>93</v>
      </c>
    </row>
    <row r="518" spans="3:15" ht="25.2" x14ac:dyDescent="0.25">
      <c r="C518" s="102" t="s">
        <v>56</v>
      </c>
      <c r="D518" s="100" t="s">
        <v>21</v>
      </c>
      <c r="E518" s="10" t="s">
        <v>57</v>
      </c>
      <c r="F518" s="9"/>
      <c r="G518" s="13">
        <v>393</v>
      </c>
      <c r="H518" s="22">
        <v>90</v>
      </c>
      <c r="I518" s="3">
        <v>208</v>
      </c>
      <c r="J518" s="3">
        <v>11</v>
      </c>
      <c r="K518" s="3">
        <v>110</v>
      </c>
      <c r="L518" s="3">
        <v>24</v>
      </c>
      <c r="M518" s="3">
        <v>9</v>
      </c>
      <c r="N518" s="3">
        <v>44</v>
      </c>
      <c r="O518" s="24">
        <v>259</v>
      </c>
    </row>
    <row r="519" spans="3:15" ht="25.2" x14ac:dyDescent="0.25">
      <c r="C519" s="106"/>
      <c r="D519" s="101"/>
      <c r="E519" s="11" t="s">
        <v>58</v>
      </c>
      <c r="F519" s="8"/>
      <c r="G519" s="7">
        <v>615</v>
      </c>
      <c r="H519" s="15">
        <v>98</v>
      </c>
      <c r="I519" s="1">
        <v>379</v>
      </c>
      <c r="J519" s="1">
        <v>22</v>
      </c>
      <c r="K519" s="1">
        <v>187</v>
      </c>
      <c r="L519" s="1">
        <v>35</v>
      </c>
      <c r="M519" s="1">
        <v>16</v>
      </c>
      <c r="N519" s="1">
        <v>46</v>
      </c>
      <c r="O519" s="18">
        <v>471</v>
      </c>
    </row>
    <row r="520" spans="3:15" ht="25.2" x14ac:dyDescent="0.25">
      <c r="C520" s="106"/>
      <c r="D520" s="101"/>
      <c r="E520" s="11" t="s">
        <v>59</v>
      </c>
      <c r="F520" s="8"/>
      <c r="G520" s="7">
        <v>364</v>
      </c>
      <c r="H520" s="15">
        <v>54</v>
      </c>
      <c r="I520" s="1">
        <v>217</v>
      </c>
      <c r="J520" s="1">
        <v>21</v>
      </c>
      <c r="K520" s="1">
        <v>112</v>
      </c>
      <c r="L520" s="1">
        <v>28</v>
      </c>
      <c r="M520" s="1">
        <v>7</v>
      </c>
      <c r="N520" s="1">
        <v>40</v>
      </c>
      <c r="O520" s="18">
        <v>270</v>
      </c>
    </row>
    <row r="521" spans="3:15" x14ac:dyDescent="0.25">
      <c r="C521" s="106"/>
      <c r="D521" s="101"/>
      <c r="E521" s="11" t="s">
        <v>60</v>
      </c>
      <c r="F521" s="8"/>
      <c r="G521" s="7">
        <v>152</v>
      </c>
      <c r="H521" s="15">
        <v>21</v>
      </c>
      <c r="I521" s="1">
        <v>102</v>
      </c>
      <c r="J521" s="1">
        <v>7</v>
      </c>
      <c r="K521" s="1">
        <v>41</v>
      </c>
      <c r="L521" s="1">
        <v>6</v>
      </c>
      <c r="M521" s="1">
        <v>9</v>
      </c>
      <c r="N521" s="1">
        <v>11</v>
      </c>
      <c r="O521" s="18">
        <v>120</v>
      </c>
    </row>
    <row r="522" spans="3:15" x14ac:dyDescent="0.25">
      <c r="C522" s="102" t="s">
        <v>61</v>
      </c>
      <c r="D522" s="100" t="s">
        <v>21</v>
      </c>
      <c r="E522" s="10" t="s">
        <v>62</v>
      </c>
      <c r="F522" s="9"/>
      <c r="G522" s="13">
        <v>197</v>
      </c>
      <c r="H522" s="22">
        <v>30</v>
      </c>
      <c r="I522" s="3">
        <v>123</v>
      </c>
      <c r="J522" s="3">
        <v>8</v>
      </c>
      <c r="K522" s="3">
        <v>53</v>
      </c>
      <c r="L522" s="3">
        <v>15</v>
      </c>
      <c r="M522" s="3">
        <v>4</v>
      </c>
      <c r="N522" s="3">
        <v>17</v>
      </c>
      <c r="O522" s="24">
        <v>150</v>
      </c>
    </row>
    <row r="523" spans="3:15" x14ac:dyDescent="0.25">
      <c r="C523" s="103"/>
      <c r="D523" s="101"/>
      <c r="E523" s="11" t="s">
        <v>63</v>
      </c>
      <c r="F523" s="8"/>
      <c r="G523" s="7">
        <v>460</v>
      </c>
      <c r="H523" s="15">
        <v>70</v>
      </c>
      <c r="I523" s="1">
        <v>276</v>
      </c>
      <c r="J523" s="1">
        <v>22</v>
      </c>
      <c r="K523" s="1">
        <v>157</v>
      </c>
      <c r="L523" s="1">
        <v>26</v>
      </c>
      <c r="M523" s="1">
        <v>14</v>
      </c>
      <c r="N523" s="1">
        <v>40</v>
      </c>
      <c r="O523" s="18">
        <v>350</v>
      </c>
    </row>
    <row r="524" spans="3:15" ht="25.2" x14ac:dyDescent="0.25">
      <c r="C524" s="103"/>
      <c r="D524" s="101"/>
      <c r="E524" s="11" t="s">
        <v>64</v>
      </c>
      <c r="F524" s="8"/>
      <c r="G524" s="7">
        <v>286</v>
      </c>
      <c r="H524" s="15">
        <v>43</v>
      </c>
      <c r="I524" s="1">
        <v>169</v>
      </c>
      <c r="J524" s="1">
        <v>14</v>
      </c>
      <c r="K524" s="1">
        <v>82</v>
      </c>
      <c r="L524" s="1">
        <v>24</v>
      </c>
      <c r="M524" s="1">
        <v>7</v>
      </c>
      <c r="N524" s="1">
        <v>35</v>
      </c>
      <c r="O524" s="18">
        <v>208</v>
      </c>
    </row>
    <row r="525" spans="3:15" x14ac:dyDescent="0.25">
      <c r="C525" s="103"/>
      <c r="D525" s="101"/>
      <c r="E525" s="11" t="s">
        <v>65</v>
      </c>
      <c r="F525" s="8"/>
      <c r="G525" s="7">
        <v>249</v>
      </c>
      <c r="H525" s="15">
        <v>51</v>
      </c>
      <c r="I525" s="1">
        <v>147</v>
      </c>
      <c r="J525" s="1">
        <v>5</v>
      </c>
      <c r="K525" s="1">
        <v>59</v>
      </c>
      <c r="L525" s="1">
        <v>7</v>
      </c>
      <c r="M525" s="1">
        <v>6</v>
      </c>
      <c r="N525" s="1">
        <v>24</v>
      </c>
      <c r="O525" s="18">
        <v>174</v>
      </c>
    </row>
    <row r="526" spans="3:15" x14ac:dyDescent="0.25">
      <c r="C526" s="103"/>
      <c r="D526" s="101"/>
      <c r="E526" s="11" t="s">
        <v>66</v>
      </c>
      <c r="F526" s="8"/>
      <c r="G526" s="7">
        <v>145</v>
      </c>
      <c r="H526" s="15">
        <v>33</v>
      </c>
      <c r="I526" s="1">
        <v>86</v>
      </c>
      <c r="J526" s="1">
        <v>5</v>
      </c>
      <c r="K526" s="1">
        <v>55</v>
      </c>
      <c r="L526" s="1">
        <v>14</v>
      </c>
      <c r="M526" s="1">
        <v>4</v>
      </c>
      <c r="N526" s="1">
        <v>8</v>
      </c>
      <c r="O526" s="18">
        <v>104</v>
      </c>
    </row>
    <row r="527" spans="3:15" x14ac:dyDescent="0.25">
      <c r="C527" s="107"/>
      <c r="D527" s="104"/>
      <c r="E527" s="44" t="s">
        <v>67</v>
      </c>
      <c r="F527" s="45"/>
      <c r="G527" s="56">
        <v>187</v>
      </c>
      <c r="H527" s="64">
        <v>36</v>
      </c>
      <c r="I527" s="34">
        <v>105</v>
      </c>
      <c r="J527" s="34">
        <v>7</v>
      </c>
      <c r="K527" s="34">
        <v>44</v>
      </c>
      <c r="L527" s="34">
        <v>7</v>
      </c>
      <c r="M527" s="34">
        <v>6</v>
      </c>
      <c r="N527" s="34">
        <v>17</v>
      </c>
      <c r="O527" s="69">
        <v>134</v>
      </c>
    </row>
    <row r="529" spans="2:16" x14ac:dyDescent="0.25">
      <c r="B529" s="42" t="str">
        <f xml:space="preserve"> HYPERLINK("#'目次'!B13", "[7]")</f>
        <v>[7]</v>
      </c>
      <c r="C529" s="37" t="s">
        <v>135</v>
      </c>
    </row>
    <row r="530" spans="2:16" x14ac:dyDescent="0.25">
      <c r="C530" s="37" t="s">
        <v>136</v>
      </c>
    </row>
    <row r="532" spans="2:16" x14ac:dyDescent="0.25">
      <c r="C532" s="37" t="s">
        <v>14</v>
      </c>
    </row>
    <row r="533" spans="2:16" ht="25.2" x14ac:dyDescent="0.25">
      <c r="C533" s="96"/>
      <c r="D533" s="97"/>
      <c r="E533" s="97"/>
      <c r="F533" s="97"/>
      <c r="G533" s="52" t="s">
        <v>15</v>
      </c>
      <c r="H533" s="48" t="s">
        <v>137</v>
      </c>
      <c r="I533" s="20" t="s">
        <v>138</v>
      </c>
      <c r="J533" s="20" t="s">
        <v>139</v>
      </c>
      <c r="K533" s="20" t="s">
        <v>140</v>
      </c>
      <c r="L533" s="20" t="s">
        <v>141</v>
      </c>
      <c r="M533" s="20" t="s">
        <v>142</v>
      </c>
      <c r="N533" s="20" t="s">
        <v>38</v>
      </c>
      <c r="O533" s="20" t="s">
        <v>143</v>
      </c>
      <c r="P533" s="51" t="s">
        <v>144</v>
      </c>
    </row>
    <row r="534" spans="2:16" x14ac:dyDescent="0.25">
      <c r="C534" s="98"/>
      <c r="D534" s="99"/>
      <c r="E534" s="99"/>
      <c r="F534" s="99"/>
      <c r="G534" s="47"/>
      <c r="H534" s="55"/>
      <c r="I534" s="21"/>
      <c r="J534" s="21"/>
      <c r="K534" s="21"/>
      <c r="L534" s="21"/>
      <c r="M534" s="21"/>
      <c r="N534" s="21"/>
      <c r="O534" s="21"/>
      <c r="P534" s="54"/>
    </row>
    <row r="535" spans="2:16" x14ac:dyDescent="0.25">
      <c r="C535" s="43"/>
      <c r="D535" s="49"/>
      <c r="E535" s="53" t="s">
        <v>15</v>
      </c>
      <c r="F535" s="46"/>
      <c r="G535" s="50">
        <v>1120</v>
      </c>
      <c r="H535" s="30">
        <v>674</v>
      </c>
      <c r="I535" s="30">
        <v>236</v>
      </c>
      <c r="J535" s="30">
        <v>85</v>
      </c>
      <c r="K535" s="30">
        <v>45</v>
      </c>
      <c r="L535" s="30">
        <v>27</v>
      </c>
      <c r="M535" s="30">
        <v>22</v>
      </c>
      <c r="N535" s="30">
        <v>31</v>
      </c>
      <c r="O535" s="32">
        <v>1.703397612489</v>
      </c>
      <c r="P535" s="65">
        <v>1</v>
      </c>
    </row>
    <row r="536" spans="2:16" x14ac:dyDescent="0.25">
      <c r="C536" s="105" t="s">
        <v>20</v>
      </c>
      <c r="D536" s="100" t="s">
        <v>21</v>
      </c>
      <c r="E536" s="10" t="s">
        <v>22</v>
      </c>
      <c r="F536" s="9"/>
      <c r="G536" s="13">
        <v>577</v>
      </c>
      <c r="H536" s="22">
        <v>334</v>
      </c>
      <c r="I536" s="3">
        <v>125</v>
      </c>
      <c r="J536" s="3">
        <v>51</v>
      </c>
      <c r="K536" s="3">
        <v>30</v>
      </c>
      <c r="L536" s="3">
        <v>14</v>
      </c>
      <c r="M536" s="3">
        <v>10</v>
      </c>
      <c r="N536" s="3">
        <v>13</v>
      </c>
      <c r="O536" s="4">
        <v>1.758865248227</v>
      </c>
      <c r="P536" s="25">
        <v>1</v>
      </c>
    </row>
    <row r="537" spans="2:16" x14ac:dyDescent="0.25">
      <c r="C537" s="106"/>
      <c r="D537" s="101"/>
      <c r="E537" s="11" t="s">
        <v>23</v>
      </c>
      <c r="F537" s="8"/>
      <c r="G537" s="7">
        <v>543</v>
      </c>
      <c r="H537" s="15">
        <v>340</v>
      </c>
      <c r="I537" s="1">
        <v>111</v>
      </c>
      <c r="J537" s="1">
        <v>34</v>
      </c>
      <c r="K537" s="1">
        <v>15</v>
      </c>
      <c r="L537" s="1">
        <v>13</v>
      </c>
      <c r="M537" s="1">
        <v>12</v>
      </c>
      <c r="N537" s="1">
        <v>18</v>
      </c>
      <c r="O537" s="2">
        <v>1.6438095238099999</v>
      </c>
      <c r="P537" s="16">
        <v>1</v>
      </c>
    </row>
    <row r="538" spans="2:16" x14ac:dyDescent="0.25">
      <c r="C538" s="102" t="s">
        <v>24</v>
      </c>
      <c r="D538" s="102" t="s">
        <v>25</v>
      </c>
      <c r="E538" s="10" t="s">
        <v>26</v>
      </c>
      <c r="F538" s="9"/>
      <c r="G538" s="13">
        <v>199</v>
      </c>
      <c r="H538" s="22">
        <v>100</v>
      </c>
      <c r="I538" s="3">
        <v>62</v>
      </c>
      <c r="J538" s="3">
        <v>17</v>
      </c>
      <c r="K538" s="3">
        <v>9</v>
      </c>
      <c r="L538" s="3">
        <v>2</v>
      </c>
      <c r="M538" s="3">
        <v>3</v>
      </c>
      <c r="N538" s="3">
        <v>6</v>
      </c>
      <c r="O538" s="4">
        <v>1.7616580310879999</v>
      </c>
      <c r="P538" s="25">
        <v>1</v>
      </c>
    </row>
    <row r="539" spans="2:16" x14ac:dyDescent="0.25">
      <c r="C539" s="106"/>
      <c r="D539" s="103"/>
      <c r="E539" s="11" t="s">
        <v>27</v>
      </c>
      <c r="F539" s="8"/>
      <c r="G539" s="7">
        <v>235</v>
      </c>
      <c r="H539" s="15">
        <v>139</v>
      </c>
      <c r="I539" s="1">
        <v>53</v>
      </c>
      <c r="J539" s="1">
        <v>19</v>
      </c>
      <c r="K539" s="1">
        <v>13</v>
      </c>
      <c r="L539" s="1">
        <v>2</v>
      </c>
      <c r="M539" s="1">
        <v>5</v>
      </c>
      <c r="N539" s="1">
        <v>4</v>
      </c>
      <c r="O539" s="2">
        <v>1.7099567099570001</v>
      </c>
      <c r="P539" s="16">
        <v>1</v>
      </c>
    </row>
    <row r="540" spans="2:16" x14ac:dyDescent="0.25">
      <c r="C540" s="106"/>
      <c r="D540" s="103"/>
      <c r="E540" s="11" t="s">
        <v>28</v>
      </c>
      <c r="F540" s="8"/>
      <c r="G540" s="7">
        <v>244</v>
      </c>
      <c r="H540" s="15">
        <v>173</v>
      </c>
      <c r="I540" s="1">
        <v>38</v>
      </c>
      <c r="J540" s="1">
        <v>8</v>
      </c>
      <c r="K540" s="1">
        <v>6</v>
      </c>
      <c r="L540" s="1">
        <v>9</v>
      </c>
      <c r="M540" s="1">
        <v>4</v>
      </c>
      <c r="N540" s="1">
        <v>6</v>
      </c>
      <c r="O540" s="2">
        <v>1.542016806723</v>
      </c>
      <c r="P540" s="16">
        <v>1</v>
      </c>
    </row>
    <row r="541" spans="2:16" x14ac:dyDescent="0.25">
      <c r="C541" s="106"/>
      <c r="D541" s="103"/>
      <c r="E541" s="11" t="s">
        <v>29</v>
      </c>
      <c r="F541" s="8"/>
      <c r="G541" s="7">
        <v>257</v>
      </c>
      <c r="H541" s="15">
        <v>151</v>
      </c>
      <c r="I541" s="1">
        <v>48</v>
      </c>
      <c r="J541" s="1">
        <v>22</v>
      </c>
      <c r="K541" s="1">
        <v>8</v>
      </c>
      <c r="L541" s="1">
        <v>9</v>
      </c>
      <c r="M541" s="1">
        <v>9</v>
      </c>
      <c r="N541" s="1">
        <v>10</v>
      </c>
      <c r="O541" s="2">
        <v>1.8137651821859999</v>
      </c>
      <c r="P541" s="16">
        <v>1</v>
      </c>
    </row>
    <row r="542" spans="2:16" x14ac:dyDescent="0.25">
      <c r="C542" s="106"/>
      <c r="D542" s="103"/>
      <c r="E542" s="11" t="s">
        <v>30</v>
      </c>
      <c r="F542" s="8"/>
      <c r="G542" s="7">
        <v>185</v>
      </c>
      <c r="H542" s="15">
        <v>111</v>
      </c>
      <c r="I542" s="1">
        <v>35</v>
      </c>
      <c r="J542" s="1">
        <v>19</v>
      </c>
      <c r="K542" s="1">
        <v>9</v>
      </c>
      <c r="L542" s="1">
        <v>5</v>
      </c>
      <c r="M542" s="1">
        <v>1</v>
      </c>
      <c r="N542" s="1">
        <v>5</v>
      </c>
      <c r="O542" s="2">
        <v>1.6944444444440001</v>
      </c>
      <c r="P542" s="16">
        <v>1</v>
      </c>
    </row>
    <row r="543" spans="2:16" x14ac:dyDescent="0.25">
      <c r="C543" s="106"/>
      <c r="D543" s="103"/>
      <c r="E543" s="11" t="s">
        <v>31</v>
      </c>
      <c r="F543" s="8"/>
      <c r="G543" s="7">
        <v>921</v>
      </c>
      <c r="H543" s="15">
        <v>574</v>
      </c>
      <c r="I543" s="1">
        <v>174</v>
      </c>
      <c r="J543" s="1">
        <v>68</v>
      </c>
      <c r="K543" s="1">
        <v>36</v>
      </c>
      <c r="L543" s="1">
        <v>25</v>
      </c>
      <c r="M543" s="1">
        <v>19</v>
      </c>
      <c r="N543" s="1">
        <v>25</v>
      </c>
      <c r="O543" s="2">
        <v>1.690848214286</v>
      </c>
      <c r="P543" s="16">
        <v>1</v>
      </c>
    </row>
    <row r="544" spans="2:16" x14ac:dyDescent="0.25">
      <c r="C544" s="106"/>
      <c r="D544" s="103"/>
      <c r="E544" s="11" t="s">
        <v>32</v>
      </c>
      <c r="F544" s="8"/>
      <c r="G544" s="7">
        <v>442</v>
      </c>
      <c r="H544" s="15">
        <v>262</v>
      </c>
      <c r="I544" s="1">
        <v>83</v>
      </c>
      <c r="J544" s="1">
        <v>41</v>
      </c>
      <c r="K544" s="1">
        <v>17</v>
      </c>
      <c r="L544" s="1">
        <v>14</v>
      </c>
      <c r="M544" s="1">
        <v>10</v>
      </c>
      <c r="N544" s="1">
        <v>15</v>
      </c>
      <c r="O544" s="2">
        <v>1.7634660421549999</v>
      </c>
      <c r="P544" s="16">
        <v>1</v>
      </c>
    </row>
    <row r="545" spans="3:16" x14ac:dyDescent="0.25">
      <c r="C545" s="106"/>
      <c r="D545" s="102" t="s">
        <v>22</v>
      </c>
      <c r="E545" s="10" t="s">
        <v>26</v>
      </c>
      <c r="F545" s="9"/>
      <c r="G545" s="13">
        <v>103</v>
      </c>
      <c r="H545" s="22">
        <v>51</v>
      </c>
      <c r="I545" s="3">
        <v>30</v>
      </c>
      <c r="J545" s="3">
        <v>10</v>
      </c>
      <c r="K545" s="3">
        <v>6</v>
      </c>
      <c r="L545" s="3">
        <v>1</v>
      </c>
      <c r="M545" s="3">
        <v>2</v>
      </c>
      <c r="N545" s="3">
        <v>3</v>
      </c>
      <c r="O545" s="4">
        <v>1.83</v>
      </c>
      <c r="P545" s="25">
        <v>1</v>
      </c>
    </row>
    <row r="546" spans="3:16" x14ac:dyDescent="0.25">
      <c r="C546" s="106"/>
      <c r="D546" s="103"/>
      <c r="E546" s="11" t="s">
        <v>27</v>
      </c>
      <c r="F546" s="8"/>
      <c r="G546" s="7">
        <v>118</v>
      </c>
      <c r="H546" s="15">
        <v>68</v>
      </c>
      <c r="I546" s="1">
        <v>28</v>
      </c>
      <c r="J546" s="1">
        <v>10</v>
      </c>
      <c r="K546" s="1">
        <v>10</v>
      </c>
      <c r="L546" s="1">
        <v>0</v>
      </c>
      <c r="M546" s="1">
        <v>1</v>
      </c>
      <c r="N546" s="1">
        <v>1</v>
      </c>
      <c r="O546" s="2">
        <v>1.709401709402</v>
      </c>
      <c r="P546" s="16">
        <v>1</v>
      </c>
    </row>
    <row r="547" spans="3:16" x14ac:dyDescent="0.25">
      <c r="C547" s="106"/>
      <c r="D547" s="103"/>
      <c r="E547" s="11" t="s">
        <v>28</v>
      </c>
      <c r="F547" s="8"/>
      <c r="G547" s="7">
        <v>123</v>
      </c>
      <c r="H547" s="15">
        <v>81</v>
      </c>
      <c r="I547" s="1">
        <v>20</v>
      </c>
      <c r="J547" s="1">
        <v>7</v>
      </c>
      <c r="K547" s="1">
        <v>5</v>
      </c>
      <c r="L547" s="1">
        <v>6</v>
      </c>
      <c r="M547" s="1">
        <v>2</v>
      </c>
      <c r="N547" s="1">
        <v>2</v>
      </c>
      <c r="O547" s="2">
        <v>1.694214876033</v>
      </c>
      <c r="P547" s="16">
        <v>1</v>
      </c>
    </row>
    <row r="548" spans="3:16" x14ac:dyDescent="0.25">
      <c r="C548" s="106"/>
      <c r="D548" s="103"/>
      <c r="E548" s="11" t="s">
        <v>29</v>
      </c>
      <c r="F548" s="8"/>
      <c r="G548" s="7">
        <v>140</v>
      </c>
      <c r="H548" s="15">
        <v>79</v>
      </c>
      <c r="I548" s="1">
        <v>32</v>
      </c>
      <c r="J548" s="1">
        <v>13</v>
      </c>
      <c r="K548" s="1">
        <v>3</v>
      </c>
      <c r="L548" s="1">
        <v>3</v>
      </c>
      <c r="M548" s="1">
        <v>5</v>
      </c>
      <c r="N548" s="1">
        <v>5</v>
      </c>
      <c r="O548" s="2">
        <v>1.792592592593</v>
      </c>
      <c r="P548" s="16">
        <v>1</v>
      </c>
    </row>
    <row r="549" spans="3:16" x14ac:dyDescent="0.25">
      <c r="C549" s="106"/>
      <c r="D549" s="103"/>
      <c r="E549" s="11" t="s">
        <v>30</v>
      </c>
      <c r="F549" s="8"/>
      <c r="G549" s="7">
        <v>93</v>
      </c>
      <c r="H549" s="15">
        <v>55</v>
      </c>
      <c r="I549" s="1">
        <v>15</v>
      </c>
      <c r="J549" s="1">
        <v>11</v>
      </c>
      <c r="K549" s="1">
        <v>6</v>
      </c>
      <c r="L549" s="1">
        <v>4</v>
      </c>
      <c r="M549" s="1">
        <v>0</v>
      </c>
      <c r="N549" s="1">
        <v>2</v>
      </c>
      <c r="O549" s="2">
        <v>1.7802197802199999</v>
      </c>
      <c r="P549" s="16">
        <v>1</v>
      </c>
    </row>
    <row r="550" spans="3:16" x14ac:dyDescent="0.25">
      <c r="C550" s="106"/>
      <c r="D550" s="103"/>
      <c r="E550" s="11" t="s">
        <v>31</v>
      </c>
      <c r="F550" s="8"/>
      <c r="G550" s="7">
        <v>474</v>
      </c>
      <c r="H550" s="15">
        <v>283</v>
      </c>
      <c r="I550" s="1">
        <v>95</v>
      </c>
      <c r="J550" s="1">
        <v>41</v>
      </c>
      <c r="K550" s="1">
        <v>24</v>
      </c>
      <c r="L550" s="1">
        <v>13</v>
      </c>
      <c r="M550" s="1">
        <v>8</v>
      </c>
      <c r="N550" s="1">
        <v>10</v>
      </c>
      <c r="O550" s="2">
        <v>1.743534482759</v>
      </c>
      <c r="P550" s="16">
        <v>1</v>
      </c>
    </row>
    <row r="551" spans="3:16" x14ac:dyDescent="0.25">
      <c r="C551" s="106"/>
      <c r="D551" s="103"/>
      <c r="E551" s="11" t="s">
        <v>32</v>
      </c>
      <c r="F551" s="8"/>
      <c r="G551" s="7">
        <v>233</v>
      </c>
      <c r="H551" s="15">
        <v>134</v>
      </c>
      <c r="I551" s="1">
        <v>47</v>
      </c>
      <c r="J551" s="1">
        <v>24</v>
      </c>
      <c r="K551" s="1">
        <v>9</v>
      </c>
      <c r="L551" s="1">
        <v>7</v>
      </c>
      <c r="M551" s="1">
        <v>5</v>
      </c>
      <c r="N551" s="1">
        <v>7</v>
      </c>
      <c r="O551" s="2">
        <v>1.787610619469</v>
      </c>
      <c r="P551" s="16">
        <v>1</v>
      </c>
    </row>
    <row r="552" spans="3:16" x14ac:dyDescent="0.25">
      <c r="C552" s="106"/>
      <c r="D552" s="102" t="s">
        <v>23</v>
      </c>
      <c r="E552" s="10" t="s">
        <v>26</v>
      </c>
      <c r="F552" s="9"/>
      <c r="G552" s="13">
        <v>96</v>
      </c>
      <c r="H552" s="22">
        <v>49</v>
      </c>
      <c r="I552" s="3">
        <v>32</v>
      </c>
      <c r="J552" s="3">
        <v>7</v>
      </c>
      <c r="K552" s="3">
        <v>3</v>
      </c>
      <c r="L552" s="3">
        <v>1</v>
      </c>
      <c r="M552" s="3">
        <v>1</v>
      </c>
      <c r="N552" s="3">
        <v>3</v>
      </c>
      <c r="O552" s="4">
        <v>1.6881720430110001</v>
      </c>
      <c r="P552" s="25">
        <v>1</v>
      </c>
    </row>
    <row r="553" spans="3:16" x14ac:dyDescent="0.25">
      <c r="C553" s="106"/>
      <c r="D553" s="103"/>
      <c r="E553" s="11" t="s">
        <v>27</v>
      </c>
      <c r="F553" s="8"/>
      <c r="G553" s="7">
        <v>117</v>
      </c>
      <c r="H553" s="15">
        <v>71</v>
      </c>
      <c r="I553" s="1">
        <v>25</v>
      </c>
      <c r="J553" s="1">
        <v>9</v>
      </c>
      <c r="K553" s="1">
        <v>3</v>
      </c>
      <c r="L553" s="1">
        <v>2</v>
      </c>
      <c r="M553" s="1">
        <v>4</v>
      </c>
      <c r="N553" s="1">
        <v>3</v>
      </c>
      <c r="O553" s="2">
        <v>1.7105263157890001</v>
      </c>
      <c r="P553" s="16">
        <v>1</v>
      </c>
    </row>
    <row r="554" spans="3:16" x14ac:dyDescent="0.25">
      <c r="C554" s="106"/>
      <c r="D554" s="103"/>
      <c r="E554" s="11" t="s">
        <v>28</v>
      </c>
      <c r="F554" s="8"/>
      <c r="G554" s="7">
        <v>121</v>
      </c>
      <c r="H554" s="15">
        <v>92</v>
      </c>
      <c r="I554" s="1">
        <v>18</v>
      </c>
      <c r="J554" s="1">
        <v>1</v>
      </c>
      <c r="K554" s="1">
        <v>1</v>
      </c>
      <c r="L554" s="1">
        <v>3</v>
      </c>
      <c r="M554" s="1">
        <v>2</v>
      </c>
      <c r="N554" s="1">
        <v>4</v>
      </c>
      <c r="O554" s="2">
        <v>1.384615384615</v>
      </c>
      <c r="P554" s="16">
        <v>1</v>
      </c>
    </row>
    <row r="555" spans="3:16" x14ac:dyDescent="0.25">
      <c r="C555" s="106"/>
      <c r="D555" s="103"/>
      <c r="E555" s="11" t="s">
        <v>29</v>
      </c>
      <c r="F555" s="8"/>
      <c r="G555" s="7">
        <v>117</v>
      </c>
      <c r="H555" s="15">
        <v>72</v>
      </c>
      <c r="I555" s="1">
        <v>16</v>
      </c>
      <c r="J555" s="1">
        <v>9</v>
      </c>
      <c r="K555" s="1">
        <v>5</v>
      </c>
      <c r="L555" s="1">
        <v>6</v>
      </c>
      <c r="M555" s="1">
        <v>4</v>
      </c>
      <c r="N555" s="1">
        <v>5</v>
      </c>
      <c r="O555" s="2">
        <v>1.839285714286</v>
      </c>
      <c r="P555" s="16">
        <v>1</v>
      </c>
    </row>
    <row r="556" spans="3:16" x14ac:dyDescent="0.25">
      <c r="C556" s="106"/>
      <c r="D556" s="103"/>
      <c r="E556" s="11" t="s">
        <v>30</v>
      </c>
      <c r="F556" s="8"/>
      <c r="G556" s="7">
        <v>92</v>
      </c>
      <c r="H556" s="15">
        <v>56</v>
      </c>
      <c r="I556" s="1">
        <v>20</v>
      </c>
      <c r="J556" s="1">
        <v>8</v>
      </c>
      <c r="K556" s="1">
        <v>3</v>
      </c>
      <c r="L556" s="1">
        <v>1</v>
      </c>
      <c r="M556" s="1">
        <v>1</v>
      </c>
      <c r="N556" s="1">
        <v>3</v>
      </c>
      <c r="O556" s="2">
        <v>1.606741573034</v>
      </c>
      <c r="P556" s="16">
        <v>1</v>
      </c>
    </row>
    <row r="557" spans="3:16" x14ac:dyDescent="0.25">
      <c r="C557" s="106"/>
      <c r="D557" s="103"/>
      <c r="E557" s="11" t="s">
        <v>31</v>
      </c>
      <c r="F557" s="8"/>
      <c r="G557" s="7">
        <v>447</v>
      </c>
      <c r="H557" s="15">
        <v>291</v>
      </c>
      <c r="I557" s="1">
        <v>79</v>
      </c>
      <c r="J557" s="1">
        <v>27</v>
      </c>
      <c r="K557" s="1">
        <v>12</v>
      </c>
      <c r="L557" s="1">
        <v>12</v>
      </c>
      <c r="M557" s="1">
        <v>11</v>
      </c>
      <c r="N557" s="1">
        <v>15</v>
      </c>
      <c r="O557" s="2">
        <v>1.634259259259</v>
      </c>
      <c r="P557" s="16">
        <v>1</v>
      </c>
    </row>
    <row r="558" spans="3:16" x14ac:dyDescent="0.25">
      <c r="C558" s="106"/>
      <c r="D558" s="103"/>
      <c r="E558" s="11" t="s">
        <v>32</v>
      </c>
      <c r="F558" s="8"/>
      <c r="G558" s="7">
        <v>209</v>
      </c>
      <c r="H558" s="15">
        <v>128</v>
      </c>
      <c r="I558" s="1">
        <v>36</v>
      </c>
      <c r="J558" s="1">
        <v>17</v>
      </c>
      <c r="K558" s="1">
        <v>8</v>
      </c>
      <c r="L558" s="1">
        <v>7</v>
      </c>
      <c r="M558" s="1">
        <v>5</v>
      </c>
      <c r="N558" s="1">
        <v>8</v>
      </c>
      <c r="O558" s="2">
        <v>1.73631840796</v>
      </c>
      <c r="P558" s="16">
        <v>1</v>
      </c>
    </row>
    <row r="559" spans="3:16" ht="25.2" x14ac:dyDescent="0.25">
      <c r="C559" s="102" t="s">
        <v>33</v>
      </c>
      <c r="D559" s="102" t="s">
        <v>25</v>
      </c>
      <c r="E559" s="10" t="s">
        <v>34</v>
      </c>
      <c r="F559" s="9"/>
      <c r="G559" s="41">
        <v>26</v>
      </c>
      <c r="H559" s="58">
        <v>16</v>
      </c>
      <c r="I559" s="26">
        <v>8</v>
      </c>
      <c r="J559" s="26">
        <v>1</v>
      </c>
      <c r="K559" s="26">
        <v>1</v>
      </c>
      <c r="L559" s="26">
        <v>0</v>
      </c>
      <c r="M559" s="26">
        <v>0</v>
      </c>
      <c r="N559" s="26">
        <v>0</v>
      </c>
      <c r="O559" s="33">
        <v>1.5</v>
      </c>
      <c r="P559" s="63">
        <v>1</v>
      </c>
    </row>
    <row r="560" spans="3:16" ht="25.2" x14ac:dyDescent="0.25">
      <c r="C560" s="106"/>
      <c r="D560" s="103"/>
      <c r="E560" s="11" t="s">
        <v>35</v>
      </c>
      <c r="F560" s="8"/>
      <c r="G560" s="7">
        <v>936</v>
      </c>
      <c r="H560" s="15">
        <v>577</v>
      </c>
      <c r="I560" s="1">
        <v>190</v>
      </c>
      <c r="J560" s="1">
        <v>71</v>
      </c>
      <c r="K560" s="1">
        <v>35</v>
      </c>
      <c r="L560" s="1">
        <v>21</v>
      </c>
      <c r="M560" s="1">
        <v>18</v>
      </c>
      <c r="N560" s="1">
        <v>24</v>
      </c>
      <c r="O560" s="2">
        <v>1.677631578947</v>
      </c>
      <c r="P560" s="16">
        <v>1</v>
      </c>
    </row>
    <row r="561" spans="3:16" ht="25.2" x14ac:dyDescent="0.25">
      <c r="C561" s="106"/>
      <c r="D561" s="103"/>
      <c r="E561" s="11" t="s">
        <v>36</v>
      </c>
      <c r="F561" s="8"/>
      <c r="G561" s="14">
        <v>35</v>
      </c>
      <c r="H561" s="27">
        <v>24</v>
      </c>
      <c r="I561" s="5">
        <v>7</v>
      </c>
      <c r="J561" s="5">
        <v>1</v>
      </c>
      <c r="K561" s="5">
        <v>1</v>
      </c>
      <c r="L561" s="5">
        <v>0</v>
      </c>
      <c r="M561" s="5">
        <v>0</v>
      </c>
      <c r="N561" s="5">
        <v>2</v>
      </c>
      <c r="O561" s="6">
        <v>1.363636363636</v>
      </c>
      <c r="P561" s="31">
        <v>1</v>
      </c>
    </row>
    <row r="562" spans="3:16" ht="25.2" x14ac:dyDescent="0.25">
      <c r="C562" s="106"/>
      <c r="D562" s="103"/>
      <c r="E562" s="11" t="s">
        <v>37</v>
      </c>
      <c r="F562" s="8"/>
      <c r="G562" s="7">
        <v>123</v>
      </c>
      <c r="H562" s="15">
        <v>57</v>
      </c>
      <c r="I562" s="1">
        <v>31</v>
      </c>
      <c r="J562" s="1">
        <v>12</v>
      </c>
      <c r="K562" s="1">
        <v>8</v>
      </c>
      <c r="L562" s="1">
        <v>6</v>
      </c>
      <c r="M562" s="1">
        <v>4</v>
      </c>
      <c r="N562" s="1">
        <v>5</v>
      </c>
      <c r="O562" s="2">
        <v>2.042372881356</v>
      </c>
      <c r="P562" s="16">
        <v>2</v>
      </c>
    </row>
    <row r="563" spans="3:16" x14ac:dyDescent="0.25">
      <c r="C563" s="106"/>
      <c r="D563" s="103"/>
      <c r="E563" s="11" t="s">
        <v>38</v>
      </c>
      <c r="F563" s="8"/>
      <c r="G563" s="14">
        <v>0</v>
      </c>
      <c r="H563" s="27">
        <v>0</v>
      </c>
      <c r="I563" s="5">
        <v>0</v>
      </c>
      <c r="J563" s="5">
        <v>0</v>
      </c>
      <c r="K563" s="5">
        <v>0</v>
      </c>
      <c r="L563" s="5">
        <v>0</v>
      </c>
      <c r="M563" s="5">
        <v>0</v>
      </c>
      <c r="N563" s="5">
        <v>0</v>
      </c>
      <c r="O563" s="12" t="s">
        <v>68</v>
      </c>
      <c r="P563" s="38" t="s">
        <v>68</v>
      </c>
    </row>
    <row r="564" spans="3:16" ht="25.2" x14ac:dyDescent="0.25">
      <c r="C564" s="106"/>
      <c r="D564" s="102" t="s">
        <v>22</v>
      </c>
      <c r="E564" s="10" t="s">
        <v>34</v>
      </c>
      <c r="F564" s="9"/>
      <c r="G564" s="41">
        <v>15</v>
      </c>
      <c r="H564" s="58">
        <v>9</v>
      </c>
      <c r="I564" s="26">
        <v>5</v>
      </c>
      <c r="J564" s="26">
        <v>1</v>
      </c>
      <c r="K564" s="26">
        <v>0</v>
      </c>
      <c r="L564" s="26">
        <v>0</v>
      </c>
      <c r="M564" s="26">
        <v>0</v>
      </c>
      <c r="N564" s="26">
        <v>0</v>
      </c>
      <c r="O564" s="33">
        <v>1.4666666666670001</v>
      </c>
      <c r="P564" s="63">
        <v>1</v>
      </c>
    </row>
    <row r="565" spans="3:16" ht="25.2" x14ac:dyDescent="0.25">
      <c r="C565" s="106"/>
      <c r="D565" s="103"/>
      <c r="E565" s="11" t="s">
        <v>35</v>
      </c>
      <c r="F565" s="8"/>
      <c r="G565" s="7">
        <v>531</v>
      </c>
      <c r="H565" s="15">
        <v>306</v>
      </c>
      <c r="I565" s="1">
        <v>113</v>
      </c>
      <c r="J565" s="1">
        <v>49</v>
      </c>
      <c r="K565" s="1">
        <v>28</v>
      </c>
      <c r="L565" s="1">
        <v>13</v>
      </c>
      <c r="M565" s="1">
        <v>9</v>
      </c>
      <c r="N565" s="1">
        <v>13</v>
      </c>
      <c r="O565" s="2">
        <v>1.7664092664090001</v>
      </c>
      <c r="P565" s="16">
        <v>1</v>
      </c>
    </row>
    <row r="566" spans="3:16" ht="25.2" x14ac:dyDescent="0.25">
      <c r="C566" s="106"/>
      <c r="D566" s="103"/>
      <c r="E566" s="11" t="s">
        <v>36</v>
      </c>
      <c r="F566" s="8"/>
      <c r="G566" s="14">
        <v>8</v>
      </c>
      <c r="H566" s="27">
        <v>7</v>
      </c>
      <c r="I566" s="5">
        <v>0</v>
      </c>
      <c r="J566" s="5">
        <v>0</v>
      </c>
      <c r="K566" s="5">
        <v>1</v>
      </c>
      <c r="L566" s="5">
        <v>0</v>
      </c>
      <c r="M566" s="5">
        <v>0</v>
      </c>
      <c r="N566" s="5">
        <v>0</v>
      </c>
      <c r="O566" s="6">
        <v>1.375</v>
      </c>
      <c r="P566" s="31">
        <v>1</v>
      </c>
    </row>
    <row r="567" spans="3:16" ht="25.2" x14ac:dyDescent="0.25">
      <c r="C567" s="106"/>
      <c r="D567" s="103"/>
      <c r="E567" s="11" t="s">
        <v>37</v>
      </c>
      <c r="F567" s="8"/>
      <c r="G567" s="14">
        <v>23</v>
      </c>
      <c r="H567" s="27">
        <v>12</v>
      </c>
      <c r="I567" s="5">
        <v>7</v>
      </c>
      <c r="J567" s="5">
        <v>1</v>
      </c>
      <c r="K567" s="5">
        <v>1</v>
      </c>
      <c r="L567" s="5">
        <v>1</v>
      </c>
      <c r="M567" s="5">
        <v>1</v>
      </c>
      <c r="N567" s="5">
        <v>0</v>
      </c>
      <c r="O567" s="6">
        <v>1.913043478261</v>
      </c>
      <c r="P567" s="31">
        <v>1</v>
      </c>
    </row>
    <row r="568" spans="3:16" x14ac:dyDescent="0.25">
      <c r="C568" s="106"/>
      <c r="D568" s="103"/>
      <c r="E568" s="11" t="s">
        <v>38</v>
      </c>
      <c r="F568" s="8"/>
      <c r="G568" s="14">
        <v>0</v>
      </c>
      <c r="H568" s="27">
        <v>0</v>
      </c>
      <c r="I568" s="5">
        <v>0</v>
      </c>
      <c r="J568" s="5">
        <v>0</v>
      </c>
      <c r="K568" s="5">
        <v>0</v>
      </c>
      <c r="L568" s="5">
        <v>0</v>
      </c>
      <c r="M568" s="5">
        <v>0</v>
      </c>
      <c r="N568" s="5">
        <v>0</v>
      </c>
      <c r="O568" s="12" t="s">
        <v>68</v>
      </c>
      <c r="P568" s="38" t="s">
        <v>68</v>
      </c>
    </row>
    <row r="569" spans="3:16" ht="25.2" x14ac:dyDescent="0.25">
      <c r="C569" s="106"/>
      <c r="D569" s="102" t="s">
        <v>23</v>
      </c>
      <c r="E569" s="10" t="s">
        <v>34</v>
      </c>
      <c r="F569" s="9"/>
      <c r="G569" s="41">
        <v>11</v>
      </c>
      <c r="H569" s="58">
        <v>7</v>
      </c>
      <c r="I569" s="26">
        <v>3</v>
      </c>
      <c r="J569" s="26">
        <v>0</v>
      </c>
      <c r="K569" s="26">
        <v>1</v>
      </c>
      <c r="L569" s="26">
        <v>0</v>
      </c>
      <c r="M569" s="26">
        <v>0</v>
      </c>
      <c r="N569" s="26">
        <v>0</v>
      </c>
      <c r="O569" s="33">
        <v>1.5454545454549999</v>
      </c>
      <c r="P569" s="63">
        <v>1</v>
      </c>
    </row>
    <row r="570" spans="3:16" ht="25.2" x14ac:dyDescent="0.25">
      <c r="C570" s="106"/>
      <c r="D570" s="103"/>
      <c r="E570" s="11" t="s">
        <v>35</v>
      </c>
      <c r="F570" s="8"/>
      <c r="G570" s="7">
        <v>405</v>
      </c>
      <c r="H570" s="15">
        <v>271</v>
      </c>
      <c r="I570" s="1">
        <v>77</v>
      </c>
      <c r="J570" s="1">
        <v>22</v>
      </c>
      <c r="K570" s="1">
        <v>7</v>
      </c>
      <c r="L570" s="1">
        <v>8</v>
      </c>
      <c r="M570" s="1">
        <v>9</v>
      </c>
      <c r="N570" s="1">
        <v>11</v>
      </c>
      <c r="O570" s="2">
        <v>1.5609137055840001</v>
      </c>
      <c r="P570" s="16">
        <v>1</v>
      </c>
    </row>
    <row r="571" spans="3:16" ht="25.2" x14ac:dyDescent="0.25">
      <c r="C571" s="106"/>
      <c r="D571" s="103"/>
      <c r="E571" s="11" t="s">
        <v>36</v>
      </c>
      <c r="F571" s="8"/>
      <c r="G571" s="14">
        <v>27</v>
      </c>
      <c r="H571" s="27">
        <v>17</v>
      </c>
      <c r="I571" s="5">
        <v>7</v>
      </c>
      <c r="J571" s="5">
        <v>1</v>
      </c>
      <c r="K571" s="5">
        <v>0</v>
      </c>
      <c r="L571" s="5">
        <v>0</v>
      </c>
      <c r="M571" s="5">
        <v>0</v>
      </c>
      <c r="N571" s="5">
        <v>2</v>
      </c>
      <c r="O571" s="6">
        <v>1.36</v>
      </c>
      <c r="P571" s="31">
        <v>1</v>
      </c>
    </row>
    <row r="572" spans="3:16" ht="25.2" x14ac:dyDescent="0.25">
      <c r="C572" s="106"/>
      <c r="D572" s="103"/>
      <c r="E572" s="11" t="s">
        <v>37</v>
      </c>
      <c r="F572" s="8"/>
      <c r="G572" s="7">
        <v>100</v>
      </c>
      <c r="H572" s="15">
        <v>45</v>
      </c>
      <c r="I572" s="1">
        <v>24</v>
      </c>
      <c r="J572" s="1">
        <v>11</v>
      </c>
      <c r="K572" s="1">
        <v>7</v>
      </c>
      <c r="L572" s="1">
        <v>5</v>
      </c>
      <c r="M572" s="1">
        <v>3</v>
      </c>
      <c r="N572" s="1">
        <v>5</v>
      </c>
      <c r="O572" s="2">
        <v>2.0736842105259998</v>
      </c>
      <c r="P572" s="16">
        <v>2</v>
      </c>
    </row>
    <row r="573" spans="3:16" x14ac:dyDescent="0.25">
      <c r="C573" s="106"/>
      <c r="D573" s="103"/>
      <c r="E573" s="11" t="s">
        <v>38</v>
      </c>
      <c r="F573" s="8"/>
      <c r="G573" s="14">
        <v>0</v>
      </c>
      <c r="H573" s="27">
        <v>0</v>
      </c>
      <c r="I573" s="5">
        <v>0</v>
      </c>
      <c r="J573" s="5">
        <v>0</v>
      </c>
      <c r="K573" s="5">
        <v>0</v>
      </c>
      <c r="L573" s="5">
        <v>0</v>
      </c>
      <c r="M573" s="5">
        <v>0</v>
      </c>
      <c r="N573" s="5">
        <v>0</v>
      </c>
      <c r="O573" s="12" t="s">
        <v>68</v>
      </c>
      <c r="P573" s="38" t="s">
        <v>68</v>
      </c>
    </row>
    <row r="574" spans="3:16" ht="25.2" x14ac:dyDescent="0.25">
      <c r="C574" s="102" t="s">
        <v>39</v>
      </c>
      <c r="D574" s="102" t="s">
        <v>25</v>
      </c>
      <c r="E574" s="10" t="s">
        <v>40</v>
      </c>
      <c r="F574" s="9"/>
      <c r="G574" s="41">
        <v>0</v>
      </c>
      <c r="H574" s="58">
        <v>0</v>
      </c>
      <c r="I574" s="26">
        <v>0</v>
      </c>
      <c r="J574" s="26">
        <v>0</v>
      </c>
      <c r="K574" s="26">
        <v>0</v>
      </c>
      <c r="L574" s="26">
        <v>0</v>
      </c>
      <c r="M574" s="26">
        <v>0</v>
      </c>
      <c r="N574" s="26">
        <v>0</v>
      </c>
      <c r="O574" s="39" t="s">
        <v>68</v>
      </c>
      <c r="P574" s="70" t="s">
        <v>68</v>
      </c>
    </row>
    <row r="575" spans="3:16" ht="25.2" x14ac:dyDescent="0.25">
      <c r="C575" s="106"/>
      <c r="D575" s="103"/>
      <c r="E575" s="11" t="s">
        <v>41</v>
      </c>
      <c r="F575" s="8"/>
      <c r="G575" s="7">
        <v>906</v>
      </c>
      <c r="H575" s="15">
        <v>570</v>
      </c>
      <c r="I575" s="1">
        <v>182</v>
      </c>
      <c r="J575" s="1">
        <v>65</v>
      </c>
      <c r="K575" s="1">
        <v>31</v>
      </c>
      <c r="L575" s="1">
        <v>20</v>
      </c>
      <c r="M575" s="1">
        <v>17</v>
      </c>
      <c r="N575" s="1">
        <v>21</v>
      </c>
      <c r="O575" s="2">
        <v>1.650847457627</v>
      </c>
      <c r="P575" s="16">
        <v>1</v>
      </c>
    </row>
    <row r="576" spans="3:16" x14ac:dyDescent="0.25">
      <c r="C576" s="106"/>
      <c r="D576" s="103"/>
      <c r="E576" s="11" t="s">
        <v>42</v>
      </c>
      <c r="F576" s="8"/>
      <c r="G576" s="7">
        <v>61</v>
      </c>
      <c r="H576" s="15">
        <v>11</v>
      </c>
      <c r="I576" s="1">
        <v>33</v>
      </c>
      <c r="J576" s="1">
        <v>10</v>
      </c>
      <c r="K576" s="1">
        <v>4</v>
      </c>
      <c r="L576" s="1">
        <v>1</v>
      </c>
      <c r="M576" s="1">
        <v>1</v>
      </c>
      <c r="N576" s="1">
        <v>1</v>
      </c>
      <c r="O576" s="2">
        <v>2.25</v>
      </c>
      <c r="P576" s="16">
        <v>2</v>
      </c>
    </row>
    <row r="577" spans="3:16" x14ac:dyDescent="0.25">
      <c r="C577" s="106"/>
      <c r="D577" s="103"/>
      <c r="E577" s="11" t="s">
        <v>43</v>
      </c>
      <c r="F577" s="8"/>
      <c r="G577" s="7">
        <v>450</v>
      </c>
      <c r="H577" s="15">
        <v>76</v>
      </c>
      <c r="I577" s="1">
        <v>197</v>
      </c>
      <c r="J577" s="1">
        <v>81</v>
      </c>
      <c r="K577" s="1">
        <v>44</v>
      </c>
      <c r="L577" s="1">
        <v>25</v>
      </c>
      <c r="M577" s="1">
        <v>22</v>
      </c>
      <c r="N577" s="1">
        <v>5</v>
      </c>
      <c r="O577" s="2">
        <v>2.5910112359549999</v>
      </c>
      <c r="P577" s="16">
        <v>2</v>
      </c>
    </row>
    <row r="578" spans="3:16" x14ac:dyDescent="0.25">
      <c r="C578" s="106"/>
      <c r="D578" s="103"/>
      <c r="E578" s="11" t="s">
        <v>44</v>
      </c>
      <c r="F578" s="8"/>
      <c r="G578" s="7">
        <v>93</v>
      </c>
      <c r="H578" s="15">
        <v>2</v>
      </c>
      <c r="I578" s="1">
        <v>8</v>
      </c>
      <c r="J578" s="1">
        <v>15</v>
      </c>
      <c r="K578" s="1">
        <v>22</v>
      </c>
      <c r="L578" s="1">
        <v>23</v>
      </c>
      <c r="M578" s="1">
        <v>20</v>
      </c>
      <c r="N578" s="1">
        <v>3</v>
      </c>
      <c r="O578" s="2">
        <v>4.3555555555560002</v>
      </c>
      <c r="P578" s="16">
        <v>4</v>
      </c>
    </row>
    <row r="579" spans="3:16" ht="25.2" x14ac:dyDescent="0.25">
      <c r="C579" s="106"/>
      <c r="D579" s="103"/>
      <c r="E579" s="11" t="s">
        <v>45</v>
      </c>
      <c r="F579" s="8"/>
      <c r="G579" s="14">
        <v>41</v>
      </c>
      <c r="H579" s="27">
        <v>15</v>
      </c>
      <c r="I579" s="5">
        <v>12</v>
      </c>
      <c r="J579" s="5">
        <v>4</v>
      </c>
      <c r="K579" s="5">
        <v>2</v>
      </c>
      <c r="L579" s="5">
        <v>0</v>
      </c>
      <c r="M579" s="5">
        <v>2</v>
      </c>
      <c r="N579" s="5">
        <v>6</v>
      </c>
      <c r="O579" s="6">
        <v>2.0285714285709999</v>
      </c>
      <c r="P579" s="31">
        <v>2</v>
      </c>
    </row>
    <row r="580" spans="3:16" x14ac:dyDescent="0.25">
      <c r="C580" s="106"/>
      <c r="D580" s="103"/>
      <c r="E580" s="11" t="s">
        <v>38</v>
      </c>
      <c r="F580" s="8"/>
      <c r="G580" s="14">
        <v>0</v>
      </c>
      <c r="H580" s="27">
        <v>0</v>
      </c>
      <c r="I580" s="5">
        <v>0</v>
      </c>
      <c r="J580" s="5">
        <v>0</v>
      </c>
      <c r="K580" s="5">
        <v>0</v>
      </c>
      <c r="L580" s="5">
        <v>0</v>
      </c>
      <c r="M580" s="5">
        <v>0</v>
      </c>
      <c r="N580" s="5">
        <v>0</v>
      </c>
      <c r="O580" s="12" t="s">
        <v>68</v>
      </c>
      <c r="P580" s="38" t="s">
        <v>68</v>
      </c>
    </row>
    <row r="581" spans="3:16" ht="25.2" x14ac:dyDescent="0.25">
      <c r="C581" s="106"/>
      <c r="D581" s="102" t="s">
        <v>22</v>
      </c>
      <c r="E581" s="10" t="s">
        <v>40</v>
      </c>
      <c r="F581" s="9"/>
      <c r="G581" s="41">
        <v>0</v>
      </c>
      <c r="H581" s="58">
        <v>0</v>
      </c>
      <c r="I581" s="26">
        <v>0</v>
      </c>
      <c r="J581" s="26">
        <v>0</v>
      </c>
      <c r="K581" s="26">
        <v>0</v>
      </c>
      <c r="L581" s="26">
        <v>0</v>
      </c>
      <c r="M581" s="26">
        <v>0</v>
      </c>
      <c r="N581" s="26">
        <v>0</v>
      </c>
      <c r="O581" s="39" t="s">
        <v>68</v>
      </c>
      <c r="P581" s="70" t="s">
        <v>68</v>
      </c>
    </row>
    <row r="582" spans="3:16" ht="25.2" x14ac:dyDescent="0.25">
      <c r="C582" s="106"/>
      <c r="D582" s="103"/>
      <c r="E582" s="11" t="s">
        <v>41</v>
      </c>
      <c r="F582" s="8"/>
      <c r="G582" s="7">
        <v>511</v>
      </c>
      <c r="H582" s="15">
        <v>302</v>
      </c>
      <c r="I582" s="1">
        <v>108</v>
      </c>
      <c r="J582" s="1">
        <v>46</v>
      </c>
      <c r="K582" s="1">
        <v>24</v>
      </c>
      <c r="L582" s="1">
        <v>12</v>
      </c>
      <c r="M582" s="1">
        <v>8</v>
      </c>
      <c r="N582" s="1">
        <v>11</v>
      </c>
      <c r="O582" s="2">
        <v>1.728</v>
      </c>
      <c r="P582" s="16">
        <v>1</v>
      </c>
    </row>
    <row r="583" spans="3:16" x14ac:dyDescent="0.25">
      <c r="C583" s="106"/>
      <c r="D583" s="103"/>
      <c r="E583" s="11" t="s">
        <v>42</v>
      </c>
      <c r="F583" s="8"/>
      <c r="G583" s="14">
        <v>36</v>
      </c>
      <c r="H583" s="27">
        <v>7</v>
      </c>
      <c r="I583" s="5">
        <v>19</v>
      </c>
      <c r="J583" s="5">
        <v>6</v>
      </c>
      <c r="K583" s="5">
        <v>2</v>
      </c>
      <c r="L583" s="5">
        <v>1</v>
      </c>
      <c r="M583" s="5">
        <v>1</v>
      </c>
      <c r="N583" s="5">
        <v>0</v>
      </c>
      <c r="O583" s="6">
        <v>2.3055555555559999</v>
      </c>
      <c r="P583" s="31">
        <v>2</v>
      </c>
    </row>
    <row r="584" spans="3:16" x14ac:dyDescent="0.25">
      <c r="C584" s="106"/>
      <c r="D584" s="103"/>
      <c r="E584" s="11" t="s">
        <v>43</v>
      </c>
      <c r="F584" s="8"/>
      <c r="G584" s="7">
        <v>224</v>
      </c>
      <c r="H584" s="15">
        <v>18</v>
      </c>
      <c r="I584" s="1">
        <v>102</v>
      </c>
      <c r="J584" s="1">
        <v>48</v>
      </c>
      <c r="K584" s="1">
        <v>30</v>
      </c>
      <c r="L584" s="1">
        <v>14</v>
      </c>
      <c r="M584" s="1">
        <v>10</v>
      </c>
      <c r="N584" s="1">
        <v>2</v>
      </c>
      <c r="O584" s="2">
        <v>2.7972972972969998</v>
      </c>
      <c r="P584" s="16">
        <v>2</v>
      </c>
    </row>
    <row r="585" spans="3:16" x14ac:dyDescent="0.25">
      <c r="C585" s="106"/>
      <c r="D585" s="103"/>
      <c r="E585" s="11" t="s">
        <v>44</v>
      </c>
      <c r="F585" s="8"/>
      <c r="G585" s="14">
        <v>46</v>
      </c>
      <c r="H585" s="27">
        <v>1</v>
      </c>
      <c r="I585" s="5">
        <v>4</v>
      </c>
      <c r="J585" s="5">
        <v>6</v>
      </c>
      <c r="K585" s="5">
        <v>12</v>
      </c>
      <c r="L585" s="5">
        <v>12</v>
      </c>
      <c r="M585" s="5">
        <v>10</v>
      </c>
      <c r="N585" s="5">
        <v>1</v>
      </c>
      <c r="O585" s="6">
        <v>4.4444444444439997</v>
      </c>
      <c r="P585" s="31">
        <v>4</v>
      </c>
    </row>
    <row r="586" spans="3:16" ht="25.2" x14ac:dyDescent="0.25">
      <c r="C586" s="106"/>
      <c r="D586" s="103"/>
      <c r="E586" s="11" t="s">
        <v>45</v>
      </c>
      <c r="F586" s="8"/>
      <c r="G586" s="14">
        <v>18</v>
      </c>
      <c r="H586" s="27">
        <v>6</v>
      </c>
      <c r="I586" s="5">
        <v>7</v>
      </c>
      <c r="J586" s="5">
        <v>3</v>
      </c>
      <c r="K586" s="5">
        <v>0</v>
      </c>
      <c r="L586" s="5">
        <v>0</v>
      </c>
      <c r="M586" s="5">
        <v>1</v>
      </c>
      <c r="N586" s="5">
        <v>1</v>
      </c>
      <c r="O586" s="6">
        <v>2.0588235294119999</v>
      </c>
      <c r="P586" s="31">
        <v>2</v>
      </c>
    </row>
    <row r="587" spans="3:16" x14ac:dyDescent="0.25">
      <c r="C587" s="106"/>
      <c r="D587" s="103"/>
      <c r="E587" s="11" t="s">
        <v>38</v>
      </c>
      <c r="F587" s="8"/>
      <c r="G587" s="14">
        <v>0</v>
      </c>
      <c r="H587" s="27">
        <v>0</v>
      </c>
      <c r="I587" s="5">
        <v>0</v>
      </c>
      <c r="J587" s="5">
        <v>0</v>
      </c>
      <c r="K587" s="5">
        <v>0</v>
      </c>
      <c r="L587" s="5">
        <v>0</v>
      </c>
      <c r="M587" s="5">
        <v>0</v>
      </c>
      <c r="N587" s="5">
        <v>0</v>
      </c>
      <c r="O587" s="12" t="s">
        <v>68</v>
      </c>
      <c r="P587" s="38" t="s">
        <v>68</v>
      </c>
    </row>
    <row r="588" spans="3:16" ht="25.2" x14ac:dyDescent="0.25">
      <c r="C588" s="106"/>
      <c r="D588" s="102" t="s">
        <v>23</v>
      </c>
      <c r="E588" s="10" t="s">
        <v>40</v>
      </c>
      <c r="F588" s="9"/>
      <c r="G588" s="41">
        <v>0</v>
      </c>
      <c r="H588" s="58">
        <v>0</v>
      </c>
      <c r="I588" s="26">
        <v>0</v>
      </c>
      <c r="J588" s="26">
        <v>0</v>
      </c>
      <c r="K588" s="26">
        <v>0</v>
      </c>
      <c r="L588" s="26">
        <v>0</v>
      </c>
      <c r="M588" s="26">
        <v>0</v>
      </c>
      <c r="N588" s="26">
        <v>0</v>
      </c>
      <c r="O588" s="39" t="s">
        <v>68</v>
      </c>
      <c r="P588" s="70" t="s">
        <v>68</v>
      </c>
    </row>
    <row r="589" spans="3:16" ht="25.2" x14ac:dyDescent="0.25">
      <c r="C589" s="106"/>
      <c r="D589" s="103"/>
      <c r="E589" s="11" t="s">
        <v>41</v>
      </c>
      <c r="F589" s="8"/>
      <c r="G589" s="7">
        <v>395</v>
      </c>
      <c r="H589" s="15">
        <v>268</v>
      </c>
      <c r="I589" s="1">
        <v>74</v>
      </c>
      <c r="J589" s="1">
        <v>19</v>
      </c>
      <c r="K589" s="1">
        <v>7</v>
      </c>
      <c r="L589" s="1">
        <v>8</v>
      </c>
      <c r="M589" s="1">
        <v>9</v>
      </c>
      <c r="N589" s="1">
        <v>10</v>
      </c>
      <c r="O589" s="2">
        <v>1.550649350649</v>
      </c>
      <c r="P589" s="16">
        <v>1</v>
      </c>
    </row>
    <row r="590" spans="3:16" x14ac:dyDescent="0.25">
      <c r="C590" s="106"/>
      <c r="D590" s="103"/>
      <c r="E590" s="11" t="s">
        <v>42</v>
      </c>
      <c r="F590" s="8"/>
      <c r="G590" s="14">
        <v>25</v>
      </c>
      <c r="H590" s="27">
        <v>4</v>
      </c>
      <c r="I590" s="5">
        <v>14</v>
      </c>
      <c r="J590" s="5">
        <v>4</v>
      </c>
      <c r="K590" s="5">
        <v>2</v>
      </c>
      <c r="L590" s="5">
        <v>0</v>
      </c>
      <c r="M590" s="5">
        <v>0</v>
      </c>
      <c r="N590" s="5">
        <v>1</v>
      </c>
      <c r="O590" s="6">
        <v>2.166666666667</v>
      </c>
      <c r="P590" s="31">
        <v>2</v>
      </c>
    </row>
    <row r="591" spans="3:16" x14ac:dyDescent="0.25">
      <c r="C591" s="106"/>
      <c r="D591" s="103"/>
      <c r="E591" s="11" t="s">
        <v>43</v>
      </c>
      <c r="F591" s="8"/>
      <c r="G591" s="7">
        <v>226</v>
      </c>
      <c r="H591" s="15">
        <v>58</v>
      </c>
      <c r="I591" s="1">
        <v>95</v>
      </c>
      <c r="J591" s="1">
        <v>33</v>
      </c>
      <c r="K591" s="1">
        <v>14</v>
      </c>
      <c r="L591" s="1">
        <v>11</v>
      </c>
      <c r="M591" s="1">
        <v>12</v>
      </c>
      <c r="N591" s="1">
        <v>3</v>
      </c>
      <c r="O591" s="2">
        <v>2.3856502242149999</v>
      </c>
      <c r="P591" s="16">
        <v>2</v>
      </c>
    </row>
    <row r="592" spans="3:16" x14ac:dyDescent="0.25">
      <c r="C592" s="106"/>
      <c r="D592" s="103"/>
      <c r="E592" s="11" t="s">
        <v>44</v>
      </c>
      <c r="F592" s="8"/>
      <c r="G592" s="14">
        <v>47</v>
      </c>
      <c r="H592" s="27">
        <v>1</v>
      </c>
      <c r="I592" s="5">
        <v>4</v>
      </c>
      <c r="J592" s="5">
        <v>9</v>
      </c>
      <c r="K592" s="5">
        <v>10</v>
      </c>
      <c r="L592" s="5">
        <v>11</v>
      </c>
      <c r="M592" s="5">
        <v>10</v>
      </c>
      <c r="N592" s="5">
        <v>2</v>
      </c>
      <c r="O592" s="6">
        <v>4.2666666666669997</v>
      </c>
      <c r="P592" s="31">
        <v>4</v>
      </c>
    </row>
    <row r="593" spans="3:16" ht="25.2" x14ac:dyDescent="0.25">
      <c r="C593" s="106"/>
      <c r="D593" s="103"/>
      <c r="E593" s="11" t="s">
        <v>45</v>
      </c>
      <c r="F593" s="8"/>
      <c r="G593" s="14">
        <v>23</v>
      </c>
      <c r="H593" s="27">
        <v>9</v>
      </c>
      <c r="I593" s="5">
        <v>5</v>
      </c>
      <c r="J593" s="5">
        <v>1</v>
      </c>
      <c r="K593" s="5">
        <v>2</v>
      </c>
      <c r="L593" s="5">
        <v>0</v>
      </c>
      <c r="M593" s="5">
        <v>1</v>
      </c>
      <c r="N593" s="5">
        <v>5</v>
      </c>
      <c r="O593" s="6">
        <v>2</v>
      </c>
      <c r="P593" s="31">
        <v>1.5</v>
      </c>
    </row>
    <row r="594" spans="3:16" x14ac:dyDescent="0.25">
      <c r="C594" s="106"/>
      <c r="D594" s="103"/>
      <c r="E594" s="11" t="s">
        <v>38</v>
      </c>
      <c r="F594" s="8"/>
      <c r="G594" s="14">
        <v>0</v>
      </c>
      <c r="H594" s="27">
        <v>0</v>
      </c>
      <c r="I594" s="5">
        <v>0</v>
      </c>
      <c r="J594" s="5">
        <v>0</v>
      </c>
      <c r="K594" s="5">
        <v>0</v>
      </c>
      <c r="L594" s="5">
        <v>0</v>
      </c>
      <c r="M594" s="5">
        <v>0</v>
      </c>
      <c r="N594" s="5">
        <v>0</v>
      </c>
      <c r="O594" s="12" t="s">
        <v>68</v>
      </c>
      <c r="P594" s="38" t="s">
        <v>68</v>
      </c>
    </row>
    <row r="595" spans="3:16" x14ac:dyDescent="0.25">
      <c r="C595" s="102" t="s">
        <v>46</v>
      </c>
      <c r="D595" s="100" t="s">
        <v>21</v>
      </c>
      <c r="E595" s="10" t="s">
        <v>47</v>
      </c>
      <c r="F595" s="9"/>
      <c r="G595" s="13">
        <v>881</v>
      </c>
      <c r="H595" s="22">
        <v>527</v>
      </c>
      <c r="I595" s="3">
        <v>176</v>
      </c>
      <c r="J595" s="3">
        <v>74</v>
      </c>
      <c r="K595" s="3">
        <v>39</v>
      </c>
      <c r="L595" s="3">
        <v>25</v>
      </c>
      <c r="M595" s="3">
        <v>21</v>
      </c>
      <c r="N595" s="3">
        <v>19</v>
      </c>
      <c r="O595" s="4">
        <v>1.7575406032480001</v>
      </c>
      <c r="P595" s="25">
        <v>1</v>
      </c>
    </row>
    <row r="596" spans="3:16" ht="25.2" x14ac:dyDescent="0.25">
      <c r="C596" s="106"/>
      <c r="D596" s="101"/>
      <c r="E596" s="11" t="s">
        <v>48</v>
      </c>
      <c r="F596" s="8"/>
      <c r="G596" s="7">
        <v>131</v>
      </c>
      <c r="H596" s="15">
        <v>85</v>
      </c>
      <c r="I596" s="1">
        <v>32</v>
      </c>
      <c r="J596" s="1">
        <v>5</v>
      </c>
      <c r="K596" s="1">
        <v>5</v>
      </c>
      <c r="L596" s="1">
        <v>0</v>
      </c>
      <c r="M596" s="1">
        <v>0</v>
      </c>
      <c r="N596" s="1">
        <v>4</v>
      </c>
      <c r="O596" s="2">
        <v>1.4488188976380001</v>
      </c>
      <c r="P596" s="16">
        <v>1</v>
      </c>
    </row>
    <row r="597" spans="3:16" x14ac:dyDescent="0.25">
      <c r="C597" s="106"/>
      <c r="D597" s="101"/>
      <c r="E597" s="11" t="s">
        <v>49</v>
      </c>
      <c r="F597" s="8"/>
      <c r="G597" s="14">
        <v>17</v>
      </c>
      <c r="H597" s="27">
        <v>9</v>
      </c>
      <c r="I597" s="5">
        <v>5</v>
      </c>
      <c r="J597" s="5">
        <v>2</v>
      </c>
      <c r="K597" s="5">
        <v>0</v>
      </c>
      <c r="L597" s="5">
        <v>0</v>
      </c>
      <c r="M597" s="5">
        <v>0</v>
      </c>
      <c r="N597" s="5">
        <v>1</v>
      </c>
      <c r="O597" s="6">
        <v>1.5625</v>
      </c>
      <c r="P597" s="31">
        <v>1</v>
      </c>
    </row>
    <row r="598" spans="3:16" ht="25.2" x14ac:dyDescent="0.25">
      <c r="C598" s="106"/>
      <c r="D598" s="101"/>
      <c r="E598" s="11" t="s">
        <v>50</v>
      </c>
      <c r="F598" s="8"/>
      <c r="G598" s="7">
        <v>50</v>
      </c>
      <c r="H598" s="15">
        <v>31</v>
      </c>
      <c r="I598" s="1">
        <v>15</v>
      </c>
      <c r="J598" s="1">
        <v>3</v>
      </c>
      <c r="K598" s="1">
        <v>1</v>
      </c>
      <c r="L598" s="1">
        <v>0</v>
      </c>
      <c r="M598" s="1">
        <v>0</v>
      </c>
      <c r="N598" s="1">
        <v>0</v>
      </c>
      <c r="O598" s="2">
        <v>1.48</v>
      </c>
      <c r="P598" s="16">
        <v>1</v>
      </c>
    </row>
    <row r="599" spans="3:16" ht="25.2" x14ac:dyDescent="0.25">
      <c r="C599" s="106"/>
      <c r="D599" s="101"/>
      <c r="E599" s="11" t="s">
        <v>51</v>
      </c>
      <c r="F599" s="8"/>
      <c r="G599" s="14">
        <v>26</v>
      </c>
      <c r="H599" s="27">
        <v>19</v>
      </c>
      <c r="I599" s="5">
        <v>6</v>
      </c>
      <c r="J599" s="5">
        <v>0</v>
      </c>
      <c r="K599" s="5">
        <v>0</v>
      </c>
      <c r="L599" s="5">
        <v>0</v>
      </c>
      <c r="M599" s="5">
        <v>0</v>
      </c>
      <c r="N599" s="5">
        <v>1</v>
      </c>
      <c r="O599" s="6">
        <v>1.24</v>
      </c>
      <c r="P599" s="31">
        <v>1</v>
      </c>
    </row>
    <row r="600" spans="3:16" x14ac:dyDescent="0.25">
      <c r="C600" s="106"/>
      <c r="D600" s="101"/>
      <c r="E600" s="11" t="s">
        <v>52</v>
      </c>
      <c r="F600" s="8"/>
      <c r="G600" s="14">
        <v>4</v>
      </c>
      <c r="H600" s="27">
        <v>0</v>
      </c>
      <c r="I600" s="5">
        <v>0</v>
      </c>
      <c r="J600" s="5">
        <v>0</v>
      </c>
      <c r="K600" s="5">
        <v>0</v>
      </c>
      <c r="L600" s="5">
        <v>0</v>
      </c>
      <c r="M600" s="5">
        <v>0</v>
      </c>
      <c r="N600" s="5">
        <v>4</v>
      </c>
      <c r="O600" s="6">
        <v>0</v>
      </c>
      <c r="P600" s="31">
        <v>0</v>
      </c>
    </row>
    <row r="601" spans="3:16" x14ac:dyDescent="0.25">
      <c r="C601" s="106"/>
      <c r="D601" s="101"/>
      <c r="E601" s="11" t="s">
        <v>53</v>
      </c>
      <c r="F601" s="8"/>
      <c r="G601" s="14">
        <v>11</v>
      </c>
      <c r="H601" s="27">
        <v>3</v>
      </c>
      <c r="I601" s="5">
        <v>2</v>
      </c>
      <c r="J601" s="5">
        <v>1</v>
      </c>
      <c r="K601" s="5">
        <v>0</v>
      </c>
      <c r="L601" s="5">
        <v>2</v>
      </c>
      <c r="M601" s="5">
        <v>1</v>
      </c>
      <c r="N601" s="5">
        <v>2</v>
      </c>
      <c r="O601" s="6">
        <v>2.8888888888889999</v>
      </c>
      <c r="P601" s="31">
        <v>2</v>
      </c>
    </row>
    <row r="602" spans="3:16" x14ac:dyDescent="0.25">
      <c r="C602" s="106"/>
      <c r="D602" s="101"/>
      <c r="E602" s="11" t="s">
        <v>38</v>
      </c>
      <c r="F602" s="8"/>
      <c r="G602" s="14">
        <v>0</v>
      </c>
      <c r="H602" s="27">
        <v>0</v>
      </c>
      <c r="I602" s="5">
        <v>0</v>
      </c>
      <c r="J602" s="5">
        <v>0</v>
      </c>
      <c r="K602" s="5">
        <v>0</v>
      </c>
      <c r="L602" s="5">
        <v>0</v>
      </c>
      <c r="M602" s="5">
        <v>0</v>
      </c>
      <c r="N602" s="5">
        <v>0</v>
      </c>
      <c r="O602" s="12" t="s">
        <v>68</v>
      </c>
      <c r="P602" s="38" t="s">
        <v>68</v>
      </c>
    </row>
    <row r="603" spans="3:16" x14ac:dyDescent="0.25">
      <c r="C603" s="106"/>
      <c r="D603" s="101"/>
      <c r="E603" s="11" t="s">
        <v>54</v>
      </c>
      <c r="F603" s="8"/>
      <c r="G603" s="7">
        <v>1012</v>
      </c>
      <c r="H603" s="15">
        <v>612</v>
      </c>
      <c r="I603" s="1">
        <v>208</v>
      </c>
      <c r="J603" s="1">
        <v>79</v>
      </c>
      <c r="K603" s="1">
        <v>44</v>
      </c>
      <c r="L603" s="1">
        <v>25</v>
      </c>
      <c r="M603" s="1">
        <v>21</v>
      </c>
      <c r="N603" s="1">
        <v>23</v>
      </c>
      <c r="O603" s="2">
        <v>1.7178968655210001</v>
      </c>
      <c r="P603" s="16">
        <v>1</v>
      </c>
    </row>
    <row r="604" spans="3:16" x14ac:dyDescent="0.25">
      <c r="C604" s="106"/>
      <c r="D604" s="101"/>
      <c r="E604" s="11" t="s">
        <v>55</v>
      </c>
      <c r="F604" s="8"/>
      <c r="G604" s="7">
        <v>93</v>
      </c>
      <c r="H604" s="15">
        <v>59</v>
      </c>
      <c r="I604" s="1">
        <v>26</v>
      </c>
      <c r="J604" s="1">
        <v>5</v>
      </c>
      <c r="K604" s="1">
        <v>1</v>
      </c>
      <c r="L604" s="1">
        <v>0</v>
      </c>
      <c r="M604" s="1">
        <v>0</v>
      </c>
      <c r="N604" s="1">
        <v>2</v>
      </c>
      <c r="O604" s="2">
        <v>1.4285714285710001</v>
      </c>
      <c r="P604" s="16">
        <v>1</v>
      </c>
    </row>
    <row r="605" spans="3:16" ht="25.2" x14ac:dyDescent="0.25">
      <c r="C605" s="102" t="s">
        <v>56</v>
      </c>
      <c r="D605" s="100" t="s">
        <v>21</v>
      </c>
      <c r="E605" s="10" t="s">
        <v>57</v>
      </c>
      <c r="F605" s="9"/>
      <c r="G605" s="13">
        <v>259</v>
      </c>
      <c r="H605" s="22">
        <v>155</v>
      </c>
      <c r="I605" s="3">
        <v>58</v>
      </c>
      <c r="J605" s="3">
        <v>17</v>
      </c>
      <c r="K605" s="3">
        <v>12</v>
      </c>
      <c r="L605" s="3">
        <v>10</v>
      </c>
      <c r="M605" s="3">
        <v>0</v>
      </c>
      <c r="N605" s="3">
        <v>7</v>
      </c>
      <c r="O605" s="4">
        <v>1.666666666667</v>
      </c>
      <c r="P605" s="25">
        <v>1</v>
      </c>
    </row>
    <row r="606" spans="3:16" ht="25.2" x14ac:dyDescent="0.25">
      <c r="C606" s="106"/>
      <c r="D606" s="101"/>
      <c r="E606" s="11" t="s">
        <v>58</v>
      </c>
      <c r="F606" s="8"/>
      <c r="G606" s="7">
        <v>471</v>
      </c>
      <c r="H606" s="15">
        <v>287</v>
      </c>
      <c r="I606" s="1">
        <v>105</v>
      </c>
      <c r="J606" s="1">
        <v>33</v>
      </c>
      <c r="K606" s="1">
        <v>13</v>
      </c>
      <c r="L606" s="1">
        <v>7</v>
      </c>
      <c r="M606" s="1">
        <v>12</v>
      </c>
      <c r="N606" s="1">
        <v>14</v>
      </c>
      <c r="O606" s="2">
        <v>1.6586433260390001</v>
      </c>
      <c r="P606" s="16">
        <v>1</v>
      </c>
    </row>
    <row r="607" spans="3:16" ht="25.2" x14ac:dyDescent="0.25">
      <c r="C607" s="106"/>
      <c r="D607" s="101"/>
      <c r="E607" s="11" t="s">
        <v>59</v>
      </c>
      <c r="F607" s="8"/>
      <c r="G607" s="7">
        <v>270</v>
      </c>
      <c r="H607" s="15">
        <v>157</v>
      </c>
      <c r="I607" s="1">
        <v>51</v>
      </c>
      <c r="J607" s="1">
        <v>27</v>
      </c>
      <c r="K607" s="1">
        <v>10</v>
      </c>
      <c r="L607" s="1">
        <v>10</v>
      </c>
      <c r="M607" s="1">
        <v>9</v>
      </c>
      <c r="N607" s="1">
        <v>6</v>
      </c>
      <c r="O607" s="2">
        <v>1.8446969696969999</v>
      </c>
      <c r="P607" s="16">
        <v>1</v>
      </c>
    </row>
    <row r="608" spans="3:16" x14ac:dyDescent="0.25">
      <c r="C608" s="106"/>
      <c r="D608" s="101"/>
      <c r="E608" s="11" t="s">
        <v>60</v>
      </c>
      <c r="F608" s="8"/>
      <c r="G608" s="7">
        <v>120</v>
      </c>
      <c r="H608" s="15">
        <v>75</v>
      </c>
      <c r="I608" s="1">
        <v>22</v>
      </c>
      <c r="J608" s="1">
        <v>8</v>
      </c>
      <c r="K608" s="1">
        <v>10</v>
      </c>
      <c r="L608" s="1">
        <v>0</v>
      </c>
      <c r="M608" s="1">
        <v>1</v>
      </c>
      <c r="N608" s="1">
        <v>4</v>
      </c>
      <c r="O608" s="2">
        <v>1.637931034483</v>
      </c>
      <c r="P608" s="16">
        <v>1</v>
      </c>
    </row>
    <row r="609" spans="2:16" x14ac:dyDescent="0.25">
      <c r="C609" s="102" t="s">
        <v>61</v>
      </c>
      <c r="D609" s="100" t="s">
        <v>21</v>
      </c>
      <c r="E609" s="10" t="s">
        <v>62</v>
      </c>
      <c r="F609" s="9"/>
      <c r="G609" s="13">
        <v>150</v>
      </c>
      <c r="H609" s="22">
        <v>102</v>
      </c>
      <c r="I609" s="3">
        <v>24</v>
      </c>
      <c r="J609" s="3">
        <v>8</v>
      </c>
      <c r="K609" s="3">
        <v>5</v>
      </c>
      <c r="L609" s="3">
        <v>1</v>
      </c>
      <c r="M609" s="3">
        <v>7</v>
      </c>
      <c r="N609" s="3">
        <v>3</v>
      </c>
      <c r="O609" s="4">
        <v>1.659863945578</v>
      </c>
      <c r="P609" s="25">
        <v>1</v>
      </c>
    </row>
    <row r="610" spans="2:16" x14ac:dyDescent="0.25">
      <c r="C610" s="103"/>
      <c r="D610" s="101"/>
      <c r="E610" s="11" t="s">
        <v>63</v>
      </c>
      <c r="F610" s="8"/>
      <c r="G610" s="7">
        <v>350</v>
      </c>
      <c r="H610" s="15">
        <v>198</v>
      </c>
      <c r="I610" s="1">
        <v>87</v>
      </c>
      <c r="J610" s="1">
        <v>30</v>
      </c>
      <c r="K610" s="1">
        <v>16</v>
      </c>
      <c r="L610" s="1">
        <v>8</v>
      </c>
      <c r="M610" s="1">
        <v>5</v>
      </c>
      <c r="N610" s="1">
        <v>6</v>
      </c>
      <c r="O610" s="2">
        <v>1.735465116279</v>
      </c>
      <c r="P610" s="16">
        <v>1</v>
      </c>
    </row>
    <row r="611" spans="2:16" ht="25.2" x14ac:dyDescent="0.25">
      <c r="C611" s="103"/>
      <c r="D611" s="101"/>
      <c r="E611" s="11" t="s">
        <v>64</v>
      </c>
      <c r="F611" s="8"/>
      <c r="G611" s="7">
        <v>208</v>
      </c>
      <c r="H611" s="15">
        <v>118</v>
      </c>
      <c r="I611" s="1">
        <v>47</v>
      </c>
      <c r="J611" s="1">
        <v>17</v>
      </c>
      <c r="K611" s="1">
        <v>6</v>
      </c>
      <c r="L611" s="1">
        <v>10</v>
      </c>
      <c r="M611" s="1">
        <v>6</v>
      </c>
      <c r="N611" s="1">
        <v>4</v>
      </c>
      <c r="O611" s="2">
        <v>1.838235294118</v>
      </c>
      <c r="P611" s="16">
        <v>1</v>
      </c>
    </row>
    <row r="612" spans="2:16" x14ac:dyDescent="0.25">
      <c r="C612" s="103"/>
      <c r="D612" s="101"/>
      <c r="E612" s="11" t="s">
        <v>65</v>
      </c>
      <c r="F612" s="8"/>
      <c r="G612" s="7">
        <v>174</v>
      </c>
      <c r="H612" s="15">
        <v>115</v>
      </c>
      <c r="I612" s="1">
        <v>35</v>
      </c>
      <c r="J612" s="1">
        <v>7</v>
      </c>
      <c r="K612" s="1">
        <v>7</v>
      </c>
      <c r="L612" s="1">
        <v>3</v>
      </c>
      <c r="M612" s="1">
        <v>0</v>
      </c>
      <c r="N612" s="1">
        <v>7</v>
      </c>
      <c r="O612" s="2">
        <v>1.491017964072</v>
      </c>
      <c r="P612" s="16">
        <v>1</v>
      </c>
    </row>
    <row r="613" spans="2:16" x14ac:dyDescent="0.25">
      <c r="C613" s="103"/>
      <c r="D613" s="101"/>
      <c r="E613" s="11" t="s">
        <v>66</v>
      </c>
      <c r="F613" s="8"/>
      <c r="G613" s="7">
        <v>104</v>
      </c>
      <c r="H613" s="15">
        <v>51</v>
      </c>
      <c r="I613" s="1">
        <v>22</v>
      </c>
      <c r="J613" s="1">
        <v>12</v>
      </c>
      <c r="K613" s="1">
        <v>10</v>
      </c>
      <c r="L613" s="1">
        <v>4</v>
      </c>
      <c r="M613" s="1">
        <v>2</v>
      </c>
      <c r="N613" s="1">
        <v>3</v>
      </c>
      <c r="O613" s="2">
        <v>2.0099009900990001</v>
      </c>
      <c r="P613" s="16">
        <v>1</v>
      </c>
    </row>
    <row r="614" spans="2:16" x14ac:dyDescent="0.25">
      <c r="C614" s="107"/>
      <c r="D614" s="104"/>
      <c r="E614" s="44" t="s">
        <v>67</v>
      </c>
      <c r="F614" s="45"/>
      <c r="G614" s="56">
        <v>134</v>
      </c>
      <c r="H614" s="64">
        <v>90</v>
      </c>
      <c r="I614" s="34">
        <v>21</v>
      </c>
      <c r="J614" s="34">
        <v>11</v>
      </c>
      <c r="K614" s="34">
        <v>1</v>
      </c>
      <c r="L614" s="34">
        <v>1</v>
      </c>
      <c r="M614" s="34">
        <v>2</v>
      </c>
      <c r="N614" s="34">
        <v>8</v>
      </c>
      <c r="O614" s="35">
        <v>1.4841269841269999</v>
      </c>
      <c r="P614" s="67">
        <v>1</v>
      </c>
    </row>
    <row r="616" spans="2:16" x14ac:dyDescent="0.25">
      <c r="B616" s="42" t="str">
        <f xml:space="preserve"> HYPERLINK("#'目次'!B14", "[8]")</f>
        <v>[8]</v>
      </c>
      <c r="C616" s="37" t="s">
        <v>148</v>
      </c>
    </row>
    <row r="619" spans="2:16" x14ac:dyDescent="0.25">
      <c r="C619" s="37" t="s">
        <v>14</v>
      </c>
    </row>
    <row r="620" spans="2:16" ht="37.799999999999997" x14ac:dyDescent="0.25">
      <c r="C620" s="96"/>
      <c r="D620" s="97"/>
      <c r="E620" s="97"/>
      <c r="F620" s="97"/>
      <c r="G620" s="52" t="s">
        <v>15</v>
      </c>
      <c r="H620" s="48" t="s">
        <v>149</v>
      </c>
      <c r="I620" s="20" t="s">
        <v>150</v>
      </c>
      <c r="J620" s="20" t="s">
        <v>151</v>
      </c>
      <c r="K620" s="20" t="s">
        <v>152</v>
      </c>
      <c r="L620" s="20" t="s">
        <v>38</v>
      </c>
      <c r="M620" s="51" t="s">
        <v>153</v>
      </c>
    </row>
    <row r="621" spans="2:16" x14ac:dyDescent="0.25">
      <c r="C621" s="98"/>
      <c r="D621" s="99"/>
      <c r="E621" s="99"/>
      <c r="F621" s="99"/>
      <c r="G621" s="47"/>
      <c r="H621" s="55"/>
      <c r="I621" s="21"/>
      <c r="J621" s="21"/>
      <c r="K621" s="21"/>
      <c r="L621" s="21"/>
      <c r="M621" s="54"/>
    </row>
    <row r="622" spans="2:16" x14ac:dyDescent="0.25">
      <c r="C622" s="43"/>
      <c r="D622" s="49"/>
      <c r="E622" s="53" t="s">
        <v>15</v>
      </c>
      <c r="F622" s="46"/>
      <c r="G622" s="50">
        <v>1524</v>
      </c>
      <c r="H622" s="30">
        <v>158</v>
      </c>
      <c r="I622" s="30">
        <v>789</v>
      </c>
      <c r="J622" s="30">
        <v>289</v>
      </c>
      <c r="K622" s="30">
        <v>154</v>
      </c>
      <c r="L622" s="30">
        <v>134</v>
      </c>
      <c r="M622" s="68">
        <v>1236</v>
      </c>
    </row>
    <row r="623" spans="2:16" x14ac:dyDescent="0.25">
      <c r="C623" s="105" t="s">
        <v>20</v>
      </c>
      <c r="D623" s="100" t="s">
        <v>21</v>
      </c>
      <c r="E623" s="10" t="s">
        <v>22</v>
      </c>
      <c r="F623" s="9"/>
      <c r="G623" s="13">
        <v>780</v>
      </c>
      <c r="H623" s="22">
        <v>87</v>
      </c>
      <c r="I623" s="3">
        <v>377</v>
      </c>
      <c r="J623" s="3">
        <v>136</v>
      </c>
      <c r="K623" s="3">
        <v>104</v>
      </c>
      <c r="L623" s="3">
        <v>76</v>
      </c>
      <c r="M623" s="24">
        <v>600</v>
      </c>
    </row>
    <row r="624" spans="2:16" x14ac:dyDescent="0.25">
      <c r="C624" s="106"/>
      <c r="D624" s="101"/>
      <c r="E624" s="11" t="s">
        <v>23</v>
      </c>
      <c r="F624" s="8"/>
      <c r="G624" s="7">
        <v>744</v>
      </c>
      <c r="H624" s="15">
        <v>71</v>
      </c>
      <c r="I624" s="1">
        <v>412</v>
      </c>
      <c r="J624" s="1">
        <v>153</v>
      </c>
      <c r="K624" s="1">
        <v>50</v>
      </c>
      <c r="L624" s="1">
        <v>58</v>
      </c>
      <c r="M624" s="18">
        <v>636</v>
      </c>
    </row>
    <row r="625" spans="3:13" x14ac:dyDescent="0.25">
      <c r="C625" s="102" t="s">
        <v>24</v>
      </c>
      <c r="D625" s="102" t="s">
        <v>25</v>
      </c>
      <c r="E625" s="10" t="s">
        <v>26</v>
      </c>
      <c r="F625" s="9"/>
      <c r="G625" s="13">
        <v>257</v>
      </c>
      <c r="H625" s="22">
        <v>33</v>
      </c>
      <c r="I625" s="3">
        <v>114</v>
      </c>
      <c r="J625" s="3">
        <v>49</v>
      </c>
      <c r="K625" s="3">
        <v>51</v>
      </c>
      <c r="L625" s="3">
        <v>10</v>
      </c>
      <c r="M625" s="24">
        <v>196</v>
      </c>
    </row>
    <row r="626" spans="3:13" x14ac:dyDescent="0.25">
      <c r="C626" s="106"/>
      <c r="D626" s="103"/>
      <c r="E626" s="11" t="s">
        <v>27</v>
      </c>
      <c r="F626" s="8"/>
      <c r="G626" s="7">
        <v>297</v>
      </c>
      <c r="H626" s="15">
        <v>31</v>
      </c>
      <c r="I626" s="1">
        <v>149</v>
      </c>
      <c r="J626" s="1">
        <v>63</v>
      </c>
      <c r="K626" s="1">
        <v>38</v>
      </c>
      <c r="L626" s="1">
        <v>16</v>
      </c>
      <c r="M626" s="18">
        <v>243</v>
      </c>
    </row>
    <row r="627" spans="3:13" x14ac:dyDescent="0.25">
      <c r="C627" s="106"/>
      <c r="D627" s="103"/>
      <c r="E627" s="11" t="s">
        <v>28</v>
      </c>
      <c r="F627" s="8"/>
      <c r="G627" s="7">
        <v>316</v>
      </c>
      <c r="H627" s="15">
        <v>23</v>
      </c>
      <c r="I627" s="1">
        <v>190</v>
      </c>
      <c r="J627" s="1">
        <v>55</v>
      </c>
      <c r="K627" s="1">
        <v>23</v>
      </c>
      <c r="L627" s="1">
        <v>25</v>
      </c>
      <c r="M627" s="18">
        <v>268</v>
      </c>
    </row>
    <row r="628" spans="3:13" x14ac:dyDescent="0.25">
      <c r="C628" s="106"/>
      <c r="D628" s="103"/>
      <c r="E628" s="11" t="s">
        <v>29</v>
      </c>
      <c r="F628" s="8"/>
      <c r="G628" s="7">
        <v>335</v>
      </c>
      <c r="H628" s="15">
        <v>36</v>
      </c>
      <c r="I628" s="1">
        <v>180</v>
      </c>
      <c r="J628" s="1">
        <v>62</v>
      </c>
      <c r="K628" s="1">
        <v>26</v>
      </c>
      <c r="L628" s="1">
        <v>31</v>
      </c>
      <c r="M628" s="18">
        <v>278</v>
      </c>
    </row>
    <row r="629" spans="3:13" x14ac:dyDescent="0.25">
      <c r="C629" s="106"/>
      <c r="D629" s="103"/>
      <c r="E629" s="11" t="s">
        <v>30</v>
      </c>
      <c r="F629" s="8"/>
      <c r="G629" s="7">
        <v>319</v>
      </c>
      <c r="H629" s="15">
        <v>35</v>
      </c>
      <c r="I629" s="1">
        <v>156</v>
      </c>
      <c r="J629" s="1">
        <v>60</v>
      </c>
      <c r="K629" s="1">
        <v>16</v>
      </c>
      <c r="L629" s="1">
        <v>52</v>
      </c>
      <c r="M629" s="18">
        <v>251</v>
      </c>
    </row>
    <row r="630" spans="3:13" x14ac:dyDescent="0.25">
      <c r="C630" s="106"/>
      <c r="D630" s="103"/>
      <c r="E630" s="11" t="s">
        <v>31</v>
      </c>
      <c r="F630" s="8"/>
      <c r="G630" s="7">
        <v>1267</v>
      </c>
      <c r="H630" s="15">
        <v>125</v>
      </c>
      <c r="I630" s="1">
        <v>675</v>
      </c>
      <c r="J630" s="1">
        <v>240</v>
      </c>
      <c r="K630" s="1">
        <v>103</v>
      </c>
      <c r="L630" s="1">
        <v>124</v>
      </c>
      <c r="M630" s="18">
        <v>1040</v>
      </c>
    </row>
    <row r="631" spans="3:13" x14ac:dyDescent="0.25">
      <c r="C631" s="106"/>
      <c r="D631" s="103"/>
      <c r="E631" s="11" t="s">
        <v>32</v>
      </c>
      <c r="F631" s="8"/>
      <c r="G631" s="7">
        <v>654</v>
      </c>
      <c r="H631" s="15">
        <v>71</v>
      </c>
      <c r="I631" s="1">
        <v>336</v>
      </c>
      <c r="J631" s="1">
        <v>122</v>
      </c>
      <c r="K631" s="1">
        <v>42</v>
      </c>
      <c r="L631" s="1">
        <v>83</v>
      </c>
      <c r="M631" s="18">
        <v>529</v>
      </c>
    </row>
    <row r="632" spans="3:13" x14ac:dyDescent="0.25">
      <c r="C632" s="106"/>
      <c r="D632" s="102" t="s">
        <v>22</v>
      </c>
      <c r="E632" s="10" t="s">
        <v>26</v>
      </c>
      <c r="F632" s="9"/>
      <c r="G632" s="13">
        <v>137</v>
      </c>
      <c r="H632" s="22">
        <v>22</v>
      </c>
      <c r="I632" s="3">
        <v>53</v>
      </c>
      <c r="J632" s="3">
        <v>24</v>
      </c>
      <c r="K632" s="3">
        <v>33</v>
      </c>
      <c r="L632" s="3">
        <v>5</v>
      </c>
      <c r="M632" s="24">
        <v>99</v>
      </c>
    </row>
    <row r="633" spans="3:13" x14ac:dyDescent="0.25">
      <c r="C633" s="106"/>
      <c r="D633" s="103"/>
      <c r="E633" s="11" t="s">
        <v>27</v>
      </c>
      <c r="F633" s="8"/>
      <c r="G633" s="7">
        <v>157</v>
      </c>
      <c r="H633" s="15">
        <v>13</v>
      </c>
      <c r="I633" s="1">
        <v>78</v>
      </c>
      <c r="J633" s="1">
        <v>28</v>
      </c>
      <c r="K633" s="1">
        <v>28</v>
      </c>
      <c r="L633" s="1">
        <v>10</v>
      </c>
      <c r="M633" s="18">
        <v>119</v>
      </c>
    </row>
    <row r="634" spans="3:13" x14ac:dyDescent="0.25">
      <c r="C634" s="106"/>
      <c r="D634" s="103"/>
      <c r="E634" s="11" t="s">
        <v>28</v>
      </c>
      <c r="F634" s="8"/>
      <c r="G634" s="7">
        <v>162</v>
      </c>
      <c r="H634" s="15">
        <v>11</v>
      </c>
      <c r="I634" s="1">
        <v>91</v>
      </c>
      <c r="J634" s="1">
        <v>28</v>
      </c>
      <c r="K634" s="1">
        <v>18</v>
      </c>
      <c r="L634" s="1">
        <v>14</v>
      </c>
      <c r="M634" s="18">
        <v>130</v>
      </c>
    </row>
    <row r="635" spans="3:13" x14ac:dyDescent="0.25">
      <c r="C635" s="106"/>
      <c r="D635" s="103"/>
      <c r="E635" s="11" t="s">
        <v>29</v>
      </c>
      <c r="F635" s="8"/>
      <c r="G635" s="7">
        <v>175</v>
      </c>
      <c r="H635" s="15">
        <v>23</v>
      </c>
      <c r="I635" s="1">
        <v>88</v>
      </c>
      <c r="J635" s="1">
        <v>33</v>
      </c>
      <c r="K635" s="1">
        <v>17</v>
      </c>
      <c r="L635" s="1">
        <v>14</v>
      </c>
      <c r="M635" s="18">
        <v>144</v>
      </c>
    </row>
    <row r="636" spans="3:13" x14ac:dyDescent="0.25">
      <c r="C636" s="106"/>
      <c r="D636" s="103"/>
      <c r="E636" s="11" t="s">
        <v>30</v>
      </c>
      <c r="F636" s="8"/>
      <c r="G636" s="7">
        <v>149</v>
      </c>
      <c r="H636" s="15">
        <v>18</v>
      </c>
      <c r="I636" s="1">
        <v>67</v>
      </c>
      <c r="J636" s="1">
        <v>23</v>
      </c>
      <c r="K636" s="1">
        <v>8</v>
      </c>
      <c r="L636" s="1">
        <v>33</v>
      </c>
      <c r="M636" s="18">
        <v>108</v>
      </c>
    </row>
    <row r="637" spans="3:13" x14ac:dyDescent="0.25">
      <c r="C637" s="106"/>
      <c r="D637" s="103"/>
      <c r="E637" s="11" t="s">
        <v>31</v>
      </c>
      <c r="F637" s="8"/>
      <c r="G637" s="7">
        <v>643</v>
      </c>
      <c r="H637" s="15">
        <v>65</v>
      </c>
      <c r="I637" s="1">
        <v>324</v>
      </c>
      <c r="J637" s="1">
        <v>112</v>
      </c>
      <c r="K637" s="1">
        <v>71</v>
      </c>
      <c r="L637" s="1">
        <v>71</v>
      </c>
      <c r="M637" s="18">
        <v>501</v>
      </c>
    </row>
    <row r="638" spans="3:13" x14ac:dyDescent="0.25">
      <c r="C638" s="106"/>
      <c r="D638" s="103"/>
      <c r="E638" s="11" t="s">
        <v>32</v>
      </c>
      <c r="F638" s="8"/>
      <c r="G638" s="7">
        <v>324</v>
      </c>
      <c r="H638" s="15">
        <v>41</v>
      </c>
      <c r="I638" s="1">
        <v>155</v>
      </c>
      <c r="J638" s="1">
        <v>56</v>
      </c>
      <c r="K638" s="1">
        <v>25</v>
      </c>
      <c r="L638" s="1">
        <v>47</v>
      </c>
      <c r="M638" s="18">
        <v>252</v>
      </c>
    </row>
    <row r="639" spans="3:13" x14ac:dyDescent="0.25">
      <c r="C639" s="106"/>
      <c r="D639" s="102" t="s">
        <v>23</v>
      </c>
      <c r="E639" s="10" t="s">
        <v>26</v>
      </c>
      <c r="F639" s="9"/>
      <c r="G639" s="13">
        <v>120</v>
      </c>
      <c r="H639" s="22">
        <v>11</v>
      </c>
      <c r="I639" s="3">
        <v>61</v>
      </c>
      <c r="J639" s="3">
        <v>25</v>
      </c>
      <c r="K639" s="3">
        <v>18</v>
      </c>
      <c r="L639" s="3">
        <v>5</v>
      </c>
      <c r="M639" s="24">
        <v>97</v>
      </c>
    </row>
    <row r="640" spans="3:13" x14ac:dyDescent="0.25">
      <c r="C640" s="106"/>
      <c r="D640" s="103"/>
      <c r="E640" s="11" t="s">
        <v>27</v>
      </c>
      <c r="F640" s="8"/>
      <c r="G640" s="7">
        <v>140</v>
      </c>
      <c r="H640" s="15">
        <v>18</v>
      </c>
      <c r="I640" s="1">
        <v>71</v>
      </c>
      <c r="J640" s="1">
        <v>35</v>
      </c>
      <c r="K640" s="1">
        <v>10</v>
      </c>
      <c r="L640" s="1">
        <v>6</v>
      </c>
      <c r="M640" s="18">
        <v>124</v>
      </c>
    </row>
    <row r="641" spans="3:13" x14ac:dyDescent="0.25">
      <c r="C641" s="106"/>
      <c r="D641" s="103"/>
      <c r="E641" s="11" t="s">
        <v>28</v>
      </c>
      <c r="F641" s="8"/>
      <c r="G641" s="7">
        <v>154</v>
      </c>
      <c r="H641" s="15">
        <v>12</v>
      </c>
      <c r="I641" s="1">
        <v>99</v>
      </c>
      <c r="J641" s="1">
        <v>27</v>
      </c>
      <c r="K641" s="1">
        <v>5</v>
      </c>
      <c r="L641" s="1">
        <v>11</v>
      </c>
      <c r="M641" s="18">
        <v>138</v>
      </c>
    </row>
    <row r="642" spans="3:13" x14ac:dyDescent="0.25">
      <c r="C642" s="106"/>
      <c r="D642" s="103"/>
      <c r="E642" s="11" t="s">
        <v>29</v>
      </c>
      <c r="F642" s="8"/>
      <c r="G642" s="7">
        <v>160</v>
      </c>
      <c r="H642" s="15">
        <v>13</v>
      </c>
      <c r="I642" s="1">
        <v>92</v>
      </c>
      <c r="J642" s="1">
        <v>29</v>
      </c>
      <c r="K642" s="1">
        <v>9</v>
      </c>
      <c r="L642" s="1">
        <v>17</v>
      </c>
      <c r="M642" s="18">
        <v>134</v>
      </c>
    </row>
    <row r="643" spans="3:13" x14ac:dyDescent="0.25">
      <c r="C643" s="106"/>
      <c r="D643" s="103"/>
      <c r="E643" s="11" t="s">
        <v>30</v>
      </c>
      <c r="F643" s="8"/>
      <c r="G643" s="7">
        <v>170</v>
      </c>
      <c r="H643" s="15">
        <v>17</v>
      </c>
      <c r="I643" s="1">
        <v>89</v>
      </c>
      <c r="J643" s="1">
        <v>37</v>
      </c>
      <c r="K643" s="1">
        <v>8</v>
      </c>
      <c r="L643" s="1">
        <v>19</v>
      </c>
      <c r="M643" s="18">
        <v>143</v>
      </c>
    </row>
    <row r="644" spans="3:13" x14ac:dyDescent="0.25">
      <c r="C644" s="106"/>
      <c r="D644" s="103"/>
      <c r="E644" s="11" t="s">
        <v>31</v>
      </c>
      <c r="F644" s="8"/>
      <c r="G644" s="7">
        <v>624</v>
      </c>
      <c r="H644" s="15">
        <v>60</v>
      </c>
      <c r="I644" s="1">
        <v>351</v>
      </c>
      <c r="J644" s="1">
        <v>128</v>
      </c>
      <c r="K644" s="1">
        <v>32</v>
      </c>
      <c r="L644" s="1">
        <v>53</v>
      </c>
      <c r="M644" s="18">
        <v>539</v>
      </c>
    </row>
    <row r="645" spans="3:13" x14ac:dyDescent="0.25">
      <c r="C645" s="106"/>
      <c r="D645" s="103"/>
      <c r="E645" s="11" t="s">
        <v>32</v>
      </c>
      <c r="F645" s="8"/>
      <c r="G645" s="7">
        <v>330</v>
      </c>
      <c r="H645" s="15">
        <v>30</v>
      </c>
      <c r="I645" s="1">
        <v>181</v>
      </c>
      <c r="J645" s="1">
        <v>66</v>
      </c>
      <c r="K645" s="1">
        <v>17</v>
      </c>
      <c r="L645" s="1">
        <v>36</v>
      </c>
      <c r="M645" s="18">
        <v>277</v>
      </c>
    </row>
    <row r="646" spans="3:13" ht="25.2" x14ac:dyDescent="0.25">
      <c r="C646" s="102" t="s">
        <v>33</v>
      </c>
      <c r="D646" s="102" t="s">
        <v>25</v>
      </c>
      <c r="E646" s="10" t="s">
        <v>34</v>
      </c>
      <c r="F646" s="9"/>
      <c r="G646" s="13">
        <v>75</v>
      </c>
      <c r="H646" s="22">
        <v>1</v>
      </c>
      <c r="I646" s="3">
        <v>4</v>
      </c>
      <c r="J646" s="3">
        <v>1</v>
      </c>
      <c r="K646" s="3">
        <v>69</v>
      </c>
      <c r="L646" s="3">
        <v>0</v>
      </c>
      <c r="M646" s="24">
        <v>6</v>
      </c>
    </row>
    <row r="647" spans="3:13" ht="25.2" x14ac:dyDescent="0.25">
      <c r="C647" s="106"/>
      <c r="D647" s="103"/>
      <c r="E647" s="11" t="s">
        <v>35</v>
      </c>
      <c r="F647" s="8"/>
      <c r="G647" s="7">
        <v>1042</v>
      </c>
      <c r="H647" s="15">
        <v>112</v>
      </c>
      <c r="I647" s="1">
        <v>591</v>
      </c>
      <c r="J647" s="1">
        <v>199</v>
      </c>
      <c r="K647" s="1">
        <v>57</v>
      </c>
      <c r="L647" s="1">
        <v>83</v>
      </c>
      <c r="M647" s="18">
        <v>902</v>
      </c>
    </row>
    <row r="648" spans="3:13" ht="25.2" x14ac:dyDescent="0.25">
      <c r="C648" s="106"/>
      <c r="D648" s="103"/>
      <c r="E648" s="11" t="s">
        <v>36</v>
      </c>
      <c r="F648" s="8"/>
      <c r="G648" s="7">
        <v>122</v>
      </c>
      <c r="H648" s="15">
        <v>7</v>
      </c>
      <c r="I648" s="1">
        <v>77</v>
      </c>
      <c r="J648" s="1">
        <v>14</v>
      </c>
      <c r="K648" s="1">
        <v>20</v>
      </c>
      <c r="L648" s="1">
        <v>4</v>
      </c>
      <c r="M648" s="18">
        <v>98</v>
      </c>
    </row>
    <row r="649" spans="3:13" ht="25.2" x14ac:dyDescent="0.25">
      <c r="C649" s="106"/>
      <c r="D649" s="103"/>
      <c r="E649" s="11" t="s">
        <v>37</v>
      </c>
      <c r="F649" s="8"/>
      <c r="G649" s="7">
        <v>251</v>
      </c>
      <c r="H649" s="15">
        <v>38</v>
      </c>
      <c r="I649" s="1">
        <v>112</v>
      </c>
      <c r="J649" s="1">
        <v>75</v>
      </c>
      <c r="K649" s="1">
        <v>7</v>
      </c>
      <c r="L649" s="1">
        <v>19</v>
      </c>
      <c r="M649" s="18">
        <v>225</v>
      </c>
    </row>
    <row r="650" spans="3:13" x14ac:dyDescent="0.25">
      <c r="C650" s="106"/>
      <c r="D650" s="103"/>
      <c r="E650" s="11" t="s">
        <v>38</v>
      </c>
      <c r="F650" s="8"/>
      <c r="G650" s="14">
        <v>34</v>
      </c>
      <c r="H650" s="27">
        <v>0</v>
      </c>
      <c r="I650" s="5">
        <v>5</v>
      </c>
      <c r="J650" s="5">
        <v>0</v>
      </c>
      <c r="K650" s="5">
        <v>1</v>
      </c>
      <c r="L650" s="5">
        <v>28</v>
      </c>
      <c r="M650" s="28">
        <v>5</v>
      </c>
    </row>
    <row r="651" spans="3:13" ht="25.2" x14ac:dyDescent="0.25">
      <c r="C651" s="106"/>
      <c r="D651" s="102" t="s">
        <v>22</v>
      </c>
      <c r="E651" s="10" t="s">
        <v>34</v>
      </c>
      <c r="F651" s="9"/>
      <c r="G651" s="13">
        <v>53</v>
      </c>
      <c r="H651" s="22">
        <v>1</v>
      </c>
      <c r="I651" s="3">
        <v>0</v>
      </c>
      <c r="J651" s="3">
        <v>0</v>
      </c>
      <c r="K651" s="3">
        <v>52</v>
      </c>
      <c r="L651" s="3">
        <v>0</v>
      </c>
      <c r="M651" s="24">
        <v>1</v>
      </c>
    </row>
    <row r="652" spans="3:13" ht="25.2" x14ac:dyDescent="0.25">
      <c r="C652" s="106"/>
      <c r="D652" s="103"/>
      <c r="E652" s="11" t="s">
        <v>35</v>
      </c>
      <c r="F652" s="8"/>
      <c r="G652" s="7">
        <v>595</v>
      </c>
      <c r="H652" s="15">
        <v>76</v>
      </c>
      <c r="I652" s="1">
        <v>310</v>
      </c>
      <c r="J652" s="1">
        <v>121</v>
      </c>
      <c r="K652" s="1">
        <v>36</v>
      </c>
      <c r="L652" s="1">
        <v>52</v>
      </c>
      <c r="M652" s="18">
        <v>507</v>
      </c>
    </row>
    <row r="653" spans="3:13" ht="25.2" x14ac:dyDescent="0.25">
      <c r="C653" s="106"/>
      <c r="D653" s="103"/>
      <c r="E653" s="11" t="s">
        <v>36</v>
      </c>
      <c r="F653" s="8"/>
      <c r="G653" s="7">
        <v>56</v>
      </c>
      <c r="H653" s="15">
        <v>1</v>
      </c>
      <c r="I653" s="1">
        <v>37</v>
      </c>
      <c r="J653" s="1">
        <v>3</v>
      </c>
      <c r="K653" s="1">
        <v>14</v>
      </c>
      <c r="L653" s="1">
        <v>1</v>
      </c>
      <c r="M653" s="18">
        <v>41</v>
      </c>
    </row>
    <row r="654" spans="3:13" ht="25.2" x14ac:dyDescent="0.25">
      <c r="C654" s="106"/>
      <c r="D654" s="103"/>
      <c r="E654" s="11" t="s">
        <v>37</v>
      </c>
      <c r="F654" s="8"/>
      <c r="G654" s="7">
        <v>54</v>
      </c>
      <c r="H654" s="15">
        <v>9</v>
      </c>
      <c r="I654" s="1">
        <v>27</v>
      </c>
      <c r="J654" s="1">
        <v>12</v>
      </c>
      <c r="K654" s="1">
        <v>1</v>
      </c>
      <c r="L654" s="1">
        <v>5</v>
      </c>
      <c r="M654" s="18">
        <v>48</v>
      </c>
    </row>
    <row r="655" spans="3:13" x14ac:dyDescent="0.25">
      <c r="C655" s="106"/>
      <c r="D655" s="103"/>
      <c r="E655" s="11" t="s">
        <v>38</v>
      </c>
      <c r="F655" s="8"/>
      <c r="G655" s="14">
        <v>22</v>
      </c>
      <c r="H655" s="27">
        <v>0</v>
      </c>
      <c r="I655" s="5">
        <v>3</v>
      </c>
      <c r="J655" s="5">
        <v>0</v>
      </c>
      <c r="K655" s="5">
        <v>1</v>
      </c>
      <c r="L655" s="5">
        <v>18</v>
      </c>
      <c r="M655" s="28">
        <v>3</v>
      </c>
    </row>
    <row r="656" spans="3:13" ht="25.2" x14ac:dyDescent="0.25">
      <c r="C656" s="106"/>
      <c r="D656" s="102" t="s">
        <v>23</v>
      </c>
      <c r="E656" s="10" t="s">
        <v>34</v>
      </c>
      <c r="F656" s="9"/>
      <c r="G656" s="41">
        <v>22</v>
      </c>
      <c r="H656" s="58">
        <v>0</v>
      </c>
      <c r="I656" s="26">
        <v>4</v>
      </c>
      <c r="J656" s="26">
        <v>1</v>
      </c>
      <c r="K656" s="26">
        <v>17</v>
      </c>
      <c r="L656" s="26">
        <v>0</v>
      </c>
      <c r="M656" s="60">
        <v>5</v>
      </c>
    </row>
    <row r="657" spans="3:13" ht="25.2" x14ac:dyDescent="0.25">
      <c r="C657" s="106"/>
      <c r="D657" s="103"/>
      <c r="E657" s="11" t="s">
        <v>35</v>
      </c>
      <c r="F657" s="8"/>
      <c r="G657" s="7">
        <v>447</v>
      </c>
      <c r="H657" s="15">
        <v>36</v>
      </c>
      <c r="I657" s="1">
        <v>281</v>
      </c>
      <c r="J657" s="1">
        <v>78</v>
      </c>
      <c r="K657" s="1">
        <v>21</v>
      </c>
      <c r="L657" s="1">
        <v>31</v>
      </c>
      <c r="M657" s="18">
        <v>395</v>
      </c>
    </row>
    <row r="658" spans="3:13" ht="25.2" x14ac:dyDescent="0.25">
      <c r="C658" s="106"/>
      <c r="D658" s="103"/>
      <c r="E658" s="11" t="s">
        <v>36</v>
      </c>
      <c r="F658" s="8"/>
      <c r="G658" s="7">
        <v>66</v>
      </c>
      <c r="H658" s="15">
        <v>6</v>
      </c>
      <c r="I658" s="1">
        <v>40</v>
      </c>
      <c r="J658" s="1">
        <v>11</v>
      </c>
      <c r="K658" s="1">
        <v>6</v>
      </c>
      <c r="L658" s="1">
        <v>3</v>
      </c>
      <c r="M658" s="18">
        <v>57</v>
      </c>
    </row>
    <row r="659" spans="3:13" ht="25.2" x14ac:dyDescent="0.25">
      <c r="C659" s="106"/>
      <c r="D659" s="103"/>
      <c r="E659" s="11" t="s">
        <v>37</v>
      </c>
      <c r="F659" s="8"/>
      <c r="G659" s="7">
        <v>197</v>
      </c>
      <c r="H659" s="15">
        <v>29</v>
      </c>
      <c r="I659" s="1">
        <v>85</v>
      </c>
      <c r="J659" s="1">
        <v>63</v>
      </c>
      <c r="K659" s="1">
        <v>6</v>
      </c>
      <c r="L659" s="1">
        <v>14</v>
      </c>
      <c r="M659" s="18">
        <v>177</v>
      </c>
    </row>
    <row r="660" spans="3:13" x14ac:dyDescent="0.25">
      <c r="C660" s="106"/>
      <c r="D660" s="103"/>
      <c r="E660" s="11" t="s">
        <v>38</v>
      </c>
      <c r="F660" s="8"/>
      <c r="G660" s="14">
        <v>12</v>
      </c>
      <c r="H660" s="27">
        <v>0</v>
      </c>
      <c r="I660" s="5">
        <v>2</v>
      </c>
      <c r="J660" s="5">
        <v>0</v>
      </c>
      <c r="K660" s="5">
        <v>0</v>
      </c>
      <c r="L660" s="5">
        <v>10</v>
      </c>
      <c r="M660" s="28">
        <v>2</v>
      </c>
    </row>
    <row r="661" spans="3:13" ht="25.2" x14ac:dyDescent="0.25">
      <c r="C661" s="102" t="s">
        <v>39</v>
      </c>
      <c r="D661" s="102" t="s">
        <v>25</v>
      </c>
      <c r="E661" s="10" t="s">
        <v>40</v>
      </c>
      <c r="F661" s="9"/>
      <c r="G661" s="13">
        <v>263</v>
      </c>
      <c r="H661" s="22">
        <v>0</v>
      </c>
      <c r="I661" s="3">
        <v>191</v>
      </c>
      <c r="J661" s="3">
        <v>0</v>
      </c>
      <c r="K661" s="3">
        <v>69</v>
      </c>
      <c r="L661" s="3">
        <v>3</v>
      </c>
      <c r="M661" s="24">
        <v>191</v>
      </c>
    </row>
    <row r="662" spans="3:13" ht="25.2" x14ac:dyDescent="0.25">
      <c r="C662" s="106"/>
      <c r="D662" s="103"/>
      <c r="E662" s="11" t="s">
        <v>41</v>
      </c>
      <c r="F662" s="8"/>
      <c r="G662" s="7">
        <v>906</v>
      </c>
      <c r="H662" s="15">
        <v>102</v>
      </c>
      <c r="I662" s="1">
        <v>562</v>
      </c>
      <c r="J662" s="1">
        <v>188</v>
      </c>
      <c r="K662" s="1">
        <v>51</v>
      </c>
      <c r="L662" s="1">
        <v>3</v>
      </c>
      <c r="M662" s="18">
        <v>852</v>
      </c>
    </row>
    <row r="663" spans="3:13" x14ac:dyDescent="0.25">
      <c r="C663" s="106"/>
      <c r="D663" s="103"/>
      <c r="E663" s="11" t="s">
        <v>42</v>
      </c>
      <c r="F663" s="8"/>
      <c r="G663" s="7">
        <v>61</v>
      </c>
      <c r="H663" s="15">
        <v>5</v>
      </c>
      <c r="I663" s="1">
        <v>25</v>
      </c>
      <c r="J663" s="1">
        <v>10</v>
      </c>
      <c r="K663" s="1">
        <v>19</v>
      </c>
      <c r="L663" s="1">
        <v>2</v>
      </c>
      <c r="M663" s="18">
        <v>40</v>
      </c>
    </row>
    <row r="664" spans="3:13" x14ac:dyDescent="0.25">
      <c r="C664" s="106"/>
      <c r="D664" s="103"/>
      <c r="E664" s="11" t="s">
        <v>43</v>
      </c>
      <c r="F664" s="8"/>
      <c r="G664" s="7">
        <v>450</v>
      </c>
      <c r="H664" s="15">
        <v>158</v>
      </c>
      <c r="I664" s="1">
        <v>0</v>
      </c>
      <c r="J664" s="1">
        <v>289</v>
      </c>
      <c r="K664" s="1">
        <v>0</v>
      </c>
      <c r="L664" s="1">
        <v>3</v>
      </c>
      <c r="M664" s="18">
        <v>447</v>
      </c>
    </row>
    <row r="665" spans="3:13" x14ac:dyDescent="0.25">
      <c r="C665" s="106"/>
      <c r="D665" s="103"/>
      <c r="E665" s="11" t="s">
        <v>44</v>
      </c>
      <c r="F665" s="8"/>
      <c r="G665" s="7">
        <v>93</v>
      </c>
      <c r="H665" s="15">
        <v>29</v>
      </c>
      <c r="I665" s="1">
        <v>6</v>
      </c>
      <c r="J665" s="1">
        <v>58</v>
      </c>
      <c r="K665" s="1">
        <v>0</v>
      </c>
      <c r="L665" s="1">
        <v>0</v>
      </c>
      <c r="M665" s="18">
        <v>93</v>
      </c>
    </row>
    <row r="666" spans="3:13" ht="25.2" x14ac:dyDescent="0.25">
      <c r="C666" s="106"/>
      <c r="D666" s="103"/>
      <c r="E666" s="11" t="s">
        <v>45</v>
      </c>
      <c r="F666" s="8"/>
      <c r="G666" s="14">
        <v>41</v>
      </c>
      <c r="H666" s="27">
        <v>3</v>
      </c>
      <c r="I666" s="5">
        <v>14</v>
      </c>
      <c r="J666" s="5">
        <v>3</v>
      </c>
      <c r="K666" s="5">
        <v>20</v>
      </c>
      <c r="L666" s="5">
        <v>1</v>
      </c>
      <c r="M666" s="28">
        <v>20</v>
      </c>
    </row>
    <row r="667" spans="3:13" x14ac:dyDescent="0.25">
      <c r="C667" s="106"/>
      <c r="D667" s="103"/>
      <c r="E667" s="11" t="s">
        <v>38</v>
      </c>
      <c r="F667" s="8"/>
      <c r="G667" s="7">
        <v>141</v>
      </c>
      <c r="H667" s="15">
        <v>0</v>
      </c>
      <c r="I667" s="1">
        <v>14</v>
      </c>
      <c r="J667" s="1">
        <v>0</v>
      </c>
      <c r="K667" s="1">
        <v>2</v>
      </c>
      <c r="L667" s="1">
        <v>125</v>
      </c>
      <c r="M667" s="18">
        <v>14</v>
      </c>
    </row>
    <row r="668" spans="3:13" ht="25.2" x14ac:dyDescent="0.25">
      <c r="C668" s="106"/>
      <c r="D668" s="102" t="s">
        <v>22</v>
      </c>
      <c r="E668" s="10" t="s">
        <v>40</v>
      </c>
      <c r="F668" s="9"/>
      <c r="G668" s="13">
        <v>123</v>
      </c>
      <c r="H668" s="22">
        <v>0</v>
      </c>
      <c r="I668" s="3">
        <v>70</v>
      </c>
      <c r="J668" s="3">
        <v>0</v>
      </c>
      <c r="K668" s="3">
        <v>52</v>
      </c>
      <c r="L668" s="3">
        <v>1</v>
      </c>
      <c r="M668" s="24">
        <v>70</v>
      </c>
    </row>
    <row r="669" spans="3:13" ht="25.2" x14ac:dyDescent="0.25">
      <c r="C669" s="106"/>
      <c r="D669" s="103"/>
      <c r="E669" s="11" t="s">
        <v>41</v>
      </c>
      <c r="F669" s="8"/>
      <c r="G669" s="7">
        <v>511</v>
      </c>
      <c r="H669" s="15">
        <v>67</v>
      </c>
      <c r="I669" s="1">
        <v>294</v>
      </c>
      <c r="J669" s="1">
        <v>114</v>
      </c>
      <c r="K669" s="1">
        <v>33</v>
      </c>
      <c r="L669" s="1">
        <v>3</v>
      </c>
      <c r="M669" s="18">
        <v>475</v>
      </c>
    </row>
    <row r="670" spans="3:13" x14ac:dyDescent="0.25">
      <c r="C670" s="106"/>
      <c r="D670" s="103"/>
      <c r="E670" s="11" t="s">
        <v>42</v>
      </c>
      <c r="F670" s="8"/>
      <c r="G670" s="14">
        <v>36</v>
      </c>
      <c r="H670" s="27">
        <v>3</v>
      </c>
      <c r="I670" s="5">
        <v>13</v>
      </c>
      <c r="J670" s="5">
        <v>7</v>
      </c>
      <c r="K670" s="5">
        <v>11</v>
      </c>
      <c r="L670" s="5">
        <v>2</v>
      </c>
      <c r="M670" s="28">
        <v>23</v>
      </c>
    </row>
    <row r="671" spans="3:13" x14ac:dyDescent="0.25">
      <c r="C671" s="106"/>
      <c r="D671" s="103"/>
      <c r="E671" s="11" t="s">
        <v>43</v>
      </c>
      <c r="F671" s="8"/>
      <c r="G671" s="7">
        <v>224</v>
      </c>
      <c r="H671" s="15">
        <v>87</v>
      </c>
      <c r="I671" s="1">
        <v>0</v>
      </c>
      <c r="J671" s="1">
        <v>136</v>
      </c>
      <c r="K671" s="1">
        <v>0</v>
      </c>
      <c r="L671" s="1">
        <v>1</v>
      </c>
      <c r="M671" s="18">
        <v>223</v>
      </c>
    </row>
    <row r="672" spans="3:13" x14ac:dyDescent="0.25">
      <c r="C672" s="106"/>
      <c r="D672" s="103"/>
      <c r="E672" s="11" t="s">
        <v>44</v>
      </c>
      <c r="F672" s="8"/>
      <c r="G672" s="14">
        <v>46</v>
      </c>
      <c r="H672" s="27">
        <v>16</v>
      </c>
      <c r="I672" s="5">
        <v>2</v>
      </c>
      <c r="J672" s="5">
        <v>28</v>
      </c>
      <c r="K672" s="5">
        <v>0</v>
      </c>
      <c r="L672" s="5">
        <v>0</v>
      </c>
      <c r="M672" s="28">
        <v>46</v>
      </c>
    </row>
    <row r="673" spans="3:13" ht="25.2" x14ac:dyDescent="0.25">
      <c r="C673" s="106"/>
      <c r="D673" s="103"/>
      <c r="E673" s="11" t="s">
        <v>45</v>
      </c>
      <c r="F673" s="8"/>
      <c r="G673" s="14">
        <v>18</v>
      </c>
      <c r="H673" s="27">
        <v>1</v>
      </c>
      <c r="I673" s="5">
        <v>6</v>
      </c>
      <c r="J673" s="5">
        <v>1</v>
      </c>
      <c r="K673" s="5">
        <v>10</v>
      </c>
      <c r="L673" s="5">
        <v>0</v>
      </c>
      <c r="M673" s="28">
        <v>8</v>
      </c>
    </row>
    <row r="674" spans="3:13" x14ac:dyDescent="0.25">
      <c r="C674" s="106"/>
      <c r="D674" s="103"/>
      <c r="E674" s="11" t="s">
        <v>38</v>
      </c>
      <c r="F674" s="8"/>
      <c r="G674" s="7">
        <v>80</v>
      </c>
      <c r="H674" s="15">
        <v>0</v>
      </c>
      <c r="I674" s="1">
        <v>6</v>
      </c>
      <c r="J674" s="1">
        <v>0</v>
      </c>
      <c r="K674" s="1">
        <v>2</v>
      </c>
      <c r="L674" s="1">
        <v>72</v>
      </c>
      <c r="M674" s="18">
        <v>6</v>
      </c>
    </row>
    <row r="675" spans="3:13" ht="25.2" x14ac:dyDescent="0.25">
      <c r="C675" s="106"/>
      <c r="D675" s="102" t="s">
        <v>23</v>
      </c>
      <c r="E675" s="10" t="s">
        <v>40</v>
      </c>
      <c r="F675" s="9"/>
      <c r="G675" s="13">
        <v>140</v>
      </c>
      <c r="H675" s="22">
        <v>0</v>
      </c>
      <c r="I675" s="3">
        <v>121</v>
      </c>
      <c r="J675" s="3">
        <v>0</v>
      </c>
      <c r="K675" s="3">
        <v>17</v>
      </c>
      <c r="L675" s="3">
        <v>2</v>
      </c>
      <c r="M675" s="24">
        <v>121</v>
      </c>
    </row>
    <row r="676" spans="3:13" ht="25.2" x14ac:dyDescent="0.25">
      <c r="C676" s="106"/>
      <c r="D676" s="103"/>
      <c r="E676" s="11" t="s">
        <v>41</v>
      </c>
      <c r="F676" s="8"/>
      <c r="G676" s="7">
        <v>395</v>
      </c>
      <c r="H676" s="15">
        <v>35</v>
      </c>
      <c r="I676" s="1">
        <v>268</v>
      </c>
      <c r="J676" s="1">
        <v>74</v>
      </c>
      <c r="K676" s="1">
        <v>18</v>
      </c>
      <c r="L676" s="1">
        <v>0</v>
      </c>
      <c r="M676" s="18">
        <v>377</v>
      </c>
    </row>
    <row r="677" spans="3:13" x14ac:dyDescent="0.25">
      <c r="C677" s="106"/>
      <c r="D677" s="103"/>
      <c r="E677" s="11" t="s">
        <v>42</v>
      </c>
      <c r="F677" s="8"/>
      <c r="G677" s="14">
        <v>25</v>
      </c>
      <c r="H677" s="27">
        <v>2</v>
      </c>
      <c r="I677" s="5">
        <v>12</v>
      </c>
      <c r="J677" s="5">
        <v>3</v>
      </c>
      <c r="K677" s="5">
        <v>8</v>
      </c>
      <c r="L677" s="5">
        <v>0</v>
      </c>
      <c r="M677" s="28">
        <v>17</v>
      </c>
    </row>
    <row r="678" spans="3:13" x14ac:dyDescent="0.25">
      <c r="C678" s="106"/>
      <c r="D678" s="103"/>
      <c r="E678" s="11" t="s">
        <v>43</v>
      </c>
      <c r="F678" s="8"/>
      <c r="G678" s="7">
        <v>226</v>
      </c>
      <c r="H678" s="15">
        <v>71</v>
      </c>
      <c r="I678" s="1">
        <v>0</v>
      </c>
      <c r="J678" s="1">
        <v>153</v>
      </c>
      <c r="K678" s="1">
        <v>0</v>
      </c>
      <c r="L678" s="1">
        <v>2</v>
      </c>
      <c r="M678" s="18">
        <v>224</v>
      </c>
    </row>
    <row r="679" spans="3:13" x14ac:dyDescent="0.25">
      <c r="C679" s="106"/>
      <c r="D679" s="103"/>
      <c r="E679" s="11" t="s">
        <v>44</v>
      </c>
      <c r="F679" s="8"/>
      <c r="G679" s="14">
        <v>47</v>
      </c>
      <c r="H679" s="27">
        <v>13</v>
      </c>
      <c r="I679" s="5">
        <v>4</v>
      </c>
      <c r="J679" s="5">
        <v>30</v>
      </c>
      <c r="K679" s="5">
        <v>0</v>
      </c>
      <c r="L679" s="5">
        <v>0</v>
      </c>
      <c r="M679" s="28">
        <v>47</v>
      </c>
    </row>
    <row r="680" spans="3:13" ht="25.2" x14ac:dyDescent="0.25">
      <c r="C680" s="106"/>
      <c r="D680" s="103"/>
      <c r="E680" s="11" t="s">
        <v>45</v>
      </c>
      <c r="F680" s="8"/>
      <c r="G680" s="14">
        <v>23</v>
      </c>
      <c r="H680" s="27">
        <v>2</v>
      </c>
      <c r="I680" s="5">
        <v>8</v>
      </c>
      <c r="J680" s="5">
        <v>2</v>
      </c>
      <c r="K680" s="5">
        <v>10</v>
      </c>
      <c r="L680" s="5">
        <v>1</v>
      </c>
      <c r="M680" s="28">
        <v>12</v>
      </c>
    </row>
    <row r="681" spans="3:13" x14ac:dyDescent="0.25">
      <c r="C681" s="106"/>
      <c r="D681" s="103"/>
      <c r="E681" s="11" t="s">
        <v>38</v>
      </c>
      <c r="F681" s="8"/>
      <c r="G681" s="7">
        <v>61</v>
      </c>
      <c r="H681" s="15">
        <v>0</v>
      </c>
      <c r="I681" s="1">
        <v>8</v>
      </c>
      <c r="J681" s="1">
        <v>0</v>
      </c>
      <c r="K681" s="1">
        <v>0</v>
      </c>
      <c r="L681" s="1">
        <v>53</v>
      </c>
      <c r="M681" s="18">
        <v>8</v>
      </c>
    </row>
    <row r="682" spans="3:13" x14ac:dyDescent="0.25">
      <c r="C682" s="102" t="s">
        <v>46</v>
      </c>
      <c r="D682" s="100" t="s">
        <v>21</v>
      </c>
      <c r="E682" s="10" t="s">
        <v>47</v>
      </c>
      <c r="F682" s="9"/>
      <c r="G682" s="13">
        <v>1103</v>
      </c>
      <c r="H682" s="22">
        <v>123</v>
      </c>
      <c r="I682" s="3">
        <v>580</v>
      </c>
      <c r="J682" s="3">
        <v>227</v>
      </c>
      <c r="K682" s="3">
        <v>91</v>
      </c>
      <c r="L682" s="3">
        <v>82</v>
      </c>
      <c r="M682" s="24">
        <v>930</v>
      </c>
    </row>
    <row r="683" spans="3:13" ht="25.2" x14ac:dyDescent="0.25">
      <c r="C683" s="106"/>
      <c r="D683" s="101"/>
      <c r="E683" s="11" t="s">
        <v>48</v>
      </c>
      <c r="F683" s="8"/>
      <c r="G683" s="7">
        <v>173</v>
      </c>
      <c r="H683" s="15">
        <v>18</v>
      </c>
      <c r="I683" s="1">
        <v>88</v>
      </c>
      <c r="J683" s="1">
        <v>33</v>
      </c>
      <c r="K683" s="1">
        <v>25</v>
      </c>
      <c r="L683" s="1">
        <v>9</v>
      </c>
      <c r="M683" s="18">
        <v>139</v>
      </c>
    </row>
    <row r="684" spans="3:13" x14ac:dyDescent="0.25">
      <c r="C684" s="106"/>
      <c r="D684" s="101"/>
      <c r="E684" s="11" t="s">
        <v>49</v>
      </c>
      <c r="F684" s="8"/>
      <c r="G684" s="14">
        <v>29</v>
      </c>
      <c r="H684" s="27">
        <v>4</v>
      </c>
      <c r="I684" s="5">
        <v>13</v>
      </c>
      <c r="J684" s="5">
        <v>6</v>
      </c>
      <c r="K684" s="5">
        <v>4</v>
      </c>
      <c r="L684" s="5">
        <v>2</v>
      </c>
      <c r="M684" s="28">
        <v>23</v>
      </c>
    </row>
    <row r="685" spans="3:13" ht="25.2" x14ac:dyDescent="0.25">
      <c r="C685" s="106"/>
      <c r="D685" s="101"/>
      <c r="E685" s="11" t="s">
        <v>50</v>
      </c>
      <c r="F685" s="8"/>
      <c r="G685" s="7">
        <v>102</v>
      </c>
      <c r="H685" s="15">
        <v>10</v>
      </c>
      <c r="I685" s="1">
        <v>53</v>
      </c>
      <c r="J685" s="1">
        <v>16</v>
      </c>
      <c r="K685" s="1">
        <v>18</v>
      </c>
      <c r="L685" s="1">
        <v>5</v>
      </c>
      <c r="M685" s="18">
        <v>79</v>
      </c>
    </row>
    <row r="686" spans="3:13" ht="25.2" x14ac:dyDescent="0.25">
      <c r="C686" s="106"/>
      <c r="D686" s="101"/>
      <c r="E686" s="11" t="s">
        <v>51</v>
      </c>
      <c r="F686" s="8"/>
      <c r="G686" s="14">
        <v>46</v>
      </c>
      <c r="H686" s="27">
        <v>2</v>
      </c>
      <c r="I686" s="5">
        <v>29</v>
      </c>
      <c r="J686" s="5">
        <v>5</v>
      </c>
      <c r="K686" s="5">
        <v>10</v>
      </c>
      <c r="L686" s="5">
        <v>0</v>
      </c>
      <c r="M686" s="28">
        <v>36</v>
      </c>
    </row>
    <row r="687" spans="3:13" x14ac:dyDescent="0.25">
      <c r="C687" s="106"/>
      <c r="D687" s="101"/>
      <c r="E687" s="11" t="s">
        <v>52</v>
      </c>
      <c r="F687" s="8"/>
      <c r="G687" s="14">
        <v>20</v>
      </c>
      <c r="H687" s="27">
        <v>0</v>
      </c>
      <c r="I687" s="5">
        <v>13</v>
      </c>
      <c r="J687" s="5">
        <v>0</v>
      </c>
      <c r="K687" s="5">
        <v>2</v>
      </c>
      <c r="L687" s="5">
        <v>5</v>
      </c>
      <c r="M687" s="28">
        <v>13</v>
      </c>
    </row>
    <row r="688" spans="3:13" x14ac:dyDescent="0.25">
      <c r="C688" s="106"/>
      <c r="D688" s="101"/>
      <c r="E688" s="11" t="s">
        <v>53</v>
      </c>
      <c r="F688" s="8"/>
      <c r="G688" s="14">
        <v>19</v>
      </c>
      <c r="H688" s="27">
        <v>1</v>
      </c>
      <c r="I688" s="5">
        <v>12</v>
      </c>
      <c r="J688" s="5">
        <v>2</v>
      </c>
      <c r="K688" s="5">
        <v>4</v>
      </c>
      <c r="L688" s="5">
        <v>0</v>
      </c>
      <c r="M688" s="28">
        <v>15</v>
      </c>
    </row>
    <row r="689" spans="2:13" x14ac:dyDescent="0.25">
      <c r="C689" s="106"/>
      <c r="D689" s="101"/>
      <c r="E689" s="11" t="s">
        <v>38</v>
      </c>
      <c r="F689" s="8"/>
      <c r="G689" s="14">
        <v>32</v>
      </c>
      <c r="H689" s="27">
        <v>0</v>
      </c>
      <c r="I689" s="5">
        <v>1</v>
      </c>
      <c r="J689" s="5">
        <v>0</v>
      </c>
      <c r="K689" s="5">
        <v>0</v>
      </c>
      <c r="L689" s="5">
        <v>31</v>
      </c>
      <c r="M689" s="28">
        <v>1</v>
      </c>
    </row>
    <row r="690" spans="2:13" x14ac:dyDescent="0.25">
      <c r="C690" s="106"/>
      <c r="D690" s="101"/>
      <c r="E690" s="11" t="s">
        <v>54</v>
      </c>
      <c r="F690" s="8"/>
      <c r="G690" s="7">
        <v>1276</v>
      </c>
      <c r="H690" s="15">
        <v>141</v>
      </c>
      <c r="I690" s="1">
        <v>668</v>
      </c>
      <c r="J690" s="1">
        <v>260</v>
      </c>
      <c r="K690" s="1">
        <v>116</v>
      </c>
      <c r="L690" s="1">
        <v>91</v>
      </c>
      <c r="M690" s="18">
        <v>1069</v>
      </c>
    </row>
    <row r="691" spans="2:13" x14ac:dyDescent="0.25">
      <c r="C691" s="106"/>
      <c r="D691" s="101"/>
      <c r="E691" s="11" t="s">
        <v>55</v>
      </c>
      <c r="F691" s="8"/>
      <c r="G691" s="7">
        <v>177</v>
      </c>
      <c r="H691" s="15">
        <v>16</v>
      </c>
      <c r="I691" s="1">
        <v>95</v>
      </c>
      <c r="J691" s="1">
        <v>27</v>
      </c>
      <c r="K691" s="1">
        <v>32</v>
      </c>
      <c r="L691" s="1">
        <v>7</v>
      </c>
      <c r="M691" s="18">
        <v>138</v>
      </c>
    </row>
    <row r="692" spans="2:13" ht="25.2" x14ac:dyDescent="0.25">
      <c r="C692" s="102" t="s">
        <v>56</v>
      </c>
      <c r="D692" s="100" t="s">
        <v>21</v>
      </c>
      <c r="E692" s="10" t="s">
        <v>57</v>
      </c>
      <c r="F692" s="9"/>
      <c r="G692" s="13">
        <v>393</v>
      </c>
      <c r="H692" s="22">
        <v>41</v>
      </c>
      <c r="I692" s="3">
        <v>205</v>
      </c>
      <c r="J692" s="3">
        <v>69</v>
      </c>
      <c r="K692" s="3">
        <v>38</v>
      </c>
      <c r="L692" s="3">
        <v>40</v>
      </c>
      <c r="M692" s="24">
        <v>315</v>
      </c>
    </row>
    <row r="693" spans="2:13" ht="25.2" x14ac:dyDescent="0.25">
      <c r="C693" s="106"/>
      <c r="D693" s="101"/>
      <c r="E693" s="11" t="s">
        <v>58</v>
      </c>
      <c r="F693" s="8"/>
      <c r="G693" s="7">
        <v>615</v>
      </c>
      <c r="H693" s="15">
        <v>63</v>
      </c>
      <c r="I693" s="1">
        <v>321</v>
      </c>
      <c r="J693" s="1">
        <v>122</v>
      </c>
      <c r="K693" s="1">
        <v>64</v>
      </c>
      <c r="L693" s="1">
        <v>45</v>
      </c>
      <c r="M693" s="18">
        <v>506</v>
      </c>
    </row>
    <row r="694" spans="2:13" ht="25.2" x14ac:dyDescent="0.25">
      <c r="C694" s="106"/>
      <c r="D694" s="101"/>
      <c r="E694" s="11" t="s">
        <v>59</v>
      </c>
      <c r="F694" s="8"/>
      <c r="G694" s="7">
        <v>364</v>
      </c>
      <c r="H694" s="15">
        <v>41</v>
      </c>
      <c r="I694" s="1">
        <v>181</v>
      </c>
      <c r="J694" s="1">
        <v>71</v>
      </c>
      <c r="K694" s="1">
        <v>36</v>
      </c>
      <c r="L694" s="1">
        <v>35</v>
      </c>
      <c r="M694" s="18">
        <v>293</v>
      </c>
    </row>
    <row r="695" spans="2:13" x14ac:dyDescent="0.25">
      <c r="C695" s="106"/>
      <c r="D695" s="101"/>
      <c r="E695" s="11" t="s">
        <v>60</v>
      </c>
      <c r="F695" s="8"/>
      <c r="G695" s="7">
        <v>152</v>
      </c>
      <c r="H695" s="15">
        <v>13</v>
      </c>
      <c r="I695" s="1">
        <v>82</v>
      </c>
      <c r="J695" s="1">
        <v>27</v>
      </c>
      <c r="K695" s="1">
        <v>16</v>
      </c>
      <c r="L695" s="1">
        <v>14</v>
      </c>
      <c r="M695" s="18">
        <v>122</v>
      </c>
    </row>
    <row r="696" spans="2:13" x14ac:dyDescent="0.25">
      <c r="C696" s="102" t="s">
        <v>61</v>
      </c>
      <c r="D696" s="100" t="s">
        <v>21</v>
      </c>
      <c r="E696" s="10" t="s">
        <v>62</v>
      </c>
      <c r="F696" s="9"/>
      <c r="G696" s="13">
        <v>197</v>
      </c>
      <c r="H696" s="22">
        <v>20</v>
      </c>
      <c r="I696" s="3">
        <v>106</v>
      </c>
      <c r="J696" s="3">
        <v>33</v>
      </c>
      <c r="K696" s="3">
        <v>19</v>
      </c>
      <c r="L696" s="3">
        <v>19</v>
      </c>
      <c r="M696" s="24">
        <v>159</v>
      </c>
    </row>
    <row r="697" spans="2:13" x14ac:dyDescent="0.25">
      <c r="C697" s="103"/>
      <c r="D697" s="101"/>
      <c r="E697" s="11" t="s">
        <v>63</v>
      </c>
      <c r="F697" s="8"/>
      <c r="G697" s="7">
        <v>460</v>
      </c>
      <c r="H697" s="15">
        <v>55</v>
      </c>
      <c r="I697" s="1">
        <v>202</v>
      </c>
      <c r="J697" s="1">
        <v>100</v>
      </c>
      <c r="K697" s="1">
        <v>61</v>
      </c>
      <c r="L697" s="1">
        <v>42</v>
      </c>
      <c r="M697" s="18">
        <v>357</v>
      </c>
    </row>
    <row r="698" spans="2:13" ht="25.2" x14ac:dyDescent="0.25">
      <c r="C698" s="103"/>
      <c r="D698" s="101"/>
      <c r="E698" s="11" t="s">
        <v>64</v>
      </c>
      <c r="F698" s="8"/>
      <c r="G698" s="7">
        <v>286</v>
      </c>
      <c r="H698" s="15">
        <v>23</v>
      </c>
      <c r="I698" s="1">
        <v>152</v>
      </c>
      <c r="J698" s="1">
        <v>59</v>
      </c>
      <c r="K698" s="1">
        <v>19</v>
      </c>
      <c r="L698" s="1">
        <v>33</v>
      </c>
      <c r="M698" s="18">
        <v>234</v>
      </c>
    </row>
    <row r="699" spans="2:13" x14ac:dyDescent="0.25">
      <c r="C699" s="103"/>
      <c r="D699" s="101"/>
      <c r="E699" s="11" t="s">
        <v>65</v>
      </c>
      <c r="F699" s="8"/>
      <c r="G699" s="7">
        <v>249</v>
      </c>
      <c r="H699" s="15">
        <v>23</v>
      </c>
      <c r="I699" s="1">
        <v>145</v>
      </c>
      <c r="J699" s="1">
        <v>36</v>
      </c>
      <c r="K699" s="1">
        <v>23</v>
      </c>
      <c r="L699" s="1">
        <v>22</v>
      </c>
      <c r="M699" s="18">
        <v>204</v>
      </c>
    </row>
    <row r="700" spans="2:13" x14ac:dyDescent="0.25">
      <c r="C700" s="103"/>
      <c r="D700" s="101"/>
      <c r="E700" s="11" t="s">
        <v>66</v>
      </c>
      <c r="F700" s="8"/>
      <c r="G700" s="7">
        <v>145</v>
      </c>
      <c r="H700" s="15">
        <v>26</v>
      </c>
      <c r="I700" s="1">
        <v>69</v>
      </c>
      <c r="J700" s="1">
        <v>29</v>
      </c>
      <c r="K700" s="1">
        <v>13</v>
      </c>
      <c r="L700" s="1">
        <v>8</v>
      </c>
      <c r="M700" s="18">
        <v>124</v>
      </c>
    </row>
    <row r="701" spans="2:13" x14ac:dyDescent="0.25">
      <c r="C701" s="107"/>
      <c r="D701" s="104"/>
      <c r="E701" s="44" t="s">
        <v>67</v>
      </c>
      <c r="F701" s="45"/>
      <c r="G701" s="56">
        <v>187</v>
      </c>
      <c r="H701" s="64">
        <v>11</v>
      </c>
      <c r="I701" s="34">
        <v>115</v>
      </c>
      <c r="J701" s="34">
        <v>32</v>
      </c>
      <c r="K701" s="34">
        <v>19</v>
      </c>
      <c r="L701" s="34">
        <v>10</v>
      </c>
      <c r="M701" s="69">
        <v>158</v>
      </c>
    </row>
    <row r="703" spans="2:13" x14ac:dyDescent="0.25">
      <c r="B703" s="42" t="str">
        <f xml:space="preserve"> HYPERLINK("#'目次'!B15", "[9]")</f>
        <v>[9]</v>
      </c>
      <c r="C703" s="37" t="s">
        <v>156</v>
      </c>
    </row>
    <row r="706" spans="3:13" x14ac:dyDescent="0.25">
      <c r="C706" s="37" t="s">
        <v>14</v>
      </c>
    </row>
    <row r="707" spans="3:13" ht="88.2" x14ac:dyDescent="0.25">
      <c r="C707" s="96"/>
      <c r="D707" s="97"/>
      <c r="E707" s="97"/>
      <c r="F707" s="97"/>
      <c r="G707" s="52" t="s">
        <v>15</v>
      </c>
      <c r="H707" s="48" t="s">
        <v>157</v>
      </c>
      <c r="I707" s="20" t="s">
        <v>158</v>
      </c>
      <c r="J707" s="20" t="s">
        <v>159</v>
      </c>
      <c r="K707" s="20" t="s">
        <v>160</v>
      </c>
      <c r="L707" s="20" t="s">
        <v>161</v>
      </c>
      <c r="M707" s="51" t="s">
        <v>38</v>
      </c>
    </row>
    <row r="708" spans="3:13" x14ac:dyDescent="0.25">
      <c r="C708" s="98"/>
      <c r="D708" s="99"/>
      <c r="E708" s="99"/>
      <c r="F708" s="99"/>
      <c r="G708" s="47"/>
      <c r="H708" s="55"/>
      <c r="I708" s="21"/>
      <c r="J708" s="21"/>
      <c r="K708" s="21"/>
      <c r="L708" s="21"/>
      <c r="M708" s="54"/>
    </row>
    <row r="709" spans="3:13" x14ac:dyDescent="0.25">
      <c r="C709" s="43"/>
      <c r="D709" s="49"/>
      <c r="E709" s="53" t="s">
        <v>15</v>
      </c>
      <c r="F709" s="46"/>
      <c r="G709" s="50">
        <v>1524</v>
      </c>
      <c r="H709" s="30">
        <v>201</v>
      </c>
      <c r="I709" s="30">
        <v>614</v>
      </c>
      <c r="J709" s="30">
        <v>659</v>
      </c>
      <c r="K709" s="30">
        <v>13</v>
      </c>
      <c r="L709" s="30">
        <v>4</v>
      </c>
      <c r="M709" s="68">
        <v>33</v>
      </c>
    </row>
    <row r="710" spans="3:13" x14ac:dyDescent="0.25">
      <c r="C710" s="105" t="s">
        <v>20</v>
      </c>
      <c r="D710" s="100" t="s">
        <v>21</v>
      </c>
      <c r="E710" s="10" t="s">
        <v>22</v>
      </c>
      <c r="F710" s="9"/>
      <c r="G710" s="13">
        <v>780</v>
      </c>
      <c r="H710" s="22">
        <v>87</v>
      </c>
      <c r="I710" s="3">
        <v>290</v>
      </c>
      <c r="J710" s="3">
        <v>371</v>
      </c>
      <c r="K710" s="3">
        <v>10</v>
      </c>
      <c r="L710" s="3">
        <v>2</v>
      </c>
      <c r="M710" s="24">
        <v>20</v>
      </c>
    </row>
    <row r="711" spans="3:13" x14ac:dyDescent="0.25">
      <c r="C711" s="106"/>
      <c r="D711" s="101"/>
      <c r="E711" s="11" t="s">
        <v>23</v>
      </c>
      <c r="F711" s="8"/>
      <c r="G711" s="7">
        <v>744</v>
      </c>
      <c r="H711" s="15">
        <v>114</v>
      </c>
      <c r="I711" s="1">
        <v>324</v>
      </c>
      <c r="J711" s="1">
        <v>288</v>
      </c>
      <c r="K711" s="1">
        <v>3</v>
      </c>
      <c r="L711" s="1">
        <v>2</v>
      </c>
      <c r="M711" s="18">
        <v>13</v>
      </c>
    </row>
    <row r="712" spans="3:13" x14ac:dyDescent="0.25">
      <c r="C712" s="102" t="s">
        <v>24</v>
      </c>
      <c r="D712" s="102" t="s">
        <v>25</v>
      </c>
      <c r="E712" s="10" t="s">
        <v>26</v>
      </c>
      <c r="F712" s="9"/>
      <c r="G712" s="13">
        <v>257</v>
      </c>
      <c r="H712" s="22">
        <v>5</v>
      </c>
      <c r="I712" s="3">
        <v>96</v>
      </c>
      <c r="J712" s="3">
        <v>149</v>
      </c>
      <c r="K712" s="3">
        <v>4</v>
      </c>
      <c r="L712" s="3">
        <v>1</v>
      </c>
      <c r="M712" s="24">
        <v>2</v>
      </c>
    </row>
    <row r="713" spans="3:13" x14ac:dyDescent="0.25">
      <c r="C713" s="106"/>
      <c r="D713" s="103"/>
      <c r="E713" s="11" t="s">
        <v>27</v>
      </c>
      <c r="F713" s="8"/>
      <c r="G713" s="7">
        <v>297</v>
      </c>
      <c r="H713" s="15">
        <v>16</v>
      </c>
      <c r="I713" s="1">
        <v>112</v>
      </c>
      <c r="J713" s="1">
        <v>160</v>
      </c>
      <c r="K713" s="1">
        <v>1</v>
      </c>
      <c r="L713" s="1">
        <v>0</v>
      </c>
      <c r="M713" s="18">
        <v>8</v>
      </c>
    </row>
    <row r="714" spans="3:13" x14ac:dyDescent="0.25">
      <c r="C714" s="106"/>
      <c r="D714" s="103"/>
      <c r="E714" s="11" t="s">
        <v>28</v>
      </c>
      <c r="F714" s="8"/>
      <c r="G714" s="7">
        <v>316</v>
      </c>
      <c r="H714" s="15">
        <v>33</v>
      </c>
      <c r="I714" s="1">
        <v>137</v>
      </c>
      <c r="J714" s="1">
        <v>136</v>
      </c>
      <c r="K714" s="1">
        <v>3</v>
      </c>
      <c r="L714" s="1">
        <v>2</v>
      </c>
      <c r="M714" s="18">
        <v>5</v>
      </c>
    </row>
    <row r="715" spans="3:13" x14ac:dyDescent="0.25">
      <c r="C715" s="106"/>
      <c r="D715" s="103"/>
      <c r="E715" s="11" t="s">
        <v>29</v>
      </c>
      <c r="F715" s="8"/>
      <c r="G715" s="7">
        <v>335</v>
      </c>
      <c r="H715" s="15">
        <v>47</v>
      </c>
      <c r="I715" s="1">
        <v>149</v>
      </c>
      <c r="J715" s="1">
        <v>132</v>
      </c>
      <c r="K715" s="1">
        <v>3</v>
      </c>
      <c r="L715" s="1">
        <v>0</v>
      </c>
      <c r="M715" s="18">
        <v>4</v>
      </c>
    </row>
    <row r="716" spans="3:13" x14ac:dyDescent="0.25">
      <c r="C716" s="106"/>
      <c r="D716" s="103"/>
      <c r="E716" s="11" t="s">
        <v>30</v>
      </c>
      <c r="F716" s="8"/>
      <c r="G716" s="7">
        <v>319</v>
      </c>
      <c r="H716" s="15">
        <v>100</v>
      </c>
      <c r="I716" s="1">
        <v>120</v>
      </c>
      <c r="J716" s="1">
        <v>82</v>
      </c>
      <c r="K716" s="1">
        <v>2</v>
      </c>
      <c r="L716" s="1">
        <v>1</v>
      </c>
      <c r="M716" s="18">
        <v>14</v>
      </c>
    </row>
    <row r="717" spans="3:13" x14ac:dyDescent="0.25">
      <c r="C717" s="106"/>
      <c r="D717" s="103"/>
      <c r="E717" s="11" t="s">
        <v>31</v>
      </c>
      <c r="F717" s="8"/>
      <c r="G717" s="7">
        <v>1267</v>
      </c>
      <c r="H717" s="15">
        <v>196</v>
      </c>
      <c r="I717" s="1">
        <v>518</v>
      </c>
      <c r="J717" s="1">
        <v>510</v>
      </c>
      <c r="K717" s="1">
        <v>9</v>
      </c>
      <c r="L717" s="1">
        <v>3</v>
      </c>
      <c r="M717" s="18">
        <v>31</v>
      </c>
    </row>
    <row r="718" spans="3:13" x14ac:dyDescent="0.25">
      <c r="C718" s="106"/>
      <c r="D718" s="103"/>
      <c r="E718" s="11" t="s">
        <v>32</v>
      </c>
      <c r="F718" s="8"/>
      <c r="G718" s="7">
        <v>654</v>
      </c>
      <c r="H718" s="15">
        <v>147</v>
      </c>
      <c r="I718" s="1">
        <v>269</v>
      </c>
      <c r="J718" s="1">
        <v>214</v>
      </c>
      <c r="K718" s="1">
        <v>5</v>
      </c>
      <c r="L718" s="1">
        <v>1</v>
      </c>
      <c r="M718" s="18">
        <v>18</v>
      </c>
    </row>
    <row r="719" spans="3:13" x14ac:dyDescent="0.25">
      <c r="C719" s="106"/>
      <c r="D719" s="102" t="s">
        <v>22</v>
      </c>
      <c r="E719" s="10" t="s">
        <v>26</v>
      </c>
      <c r="F719" s="9"/>
      <c r="G719" s="13">
        <v>137</v>
      </c>
      <c r="H719" s="22">
        <v>4</v>
      </c>
      <c r="I719" s="3">
        <v>43</v>
      </c>
      <c r="J719" s="3">
        <v>85</v>
      </c>
      <c r="K719" s="3">
        <v>3</v>
      </c>
      <c r="L719" s="3">
        <v>1</v>
      </c>
      <c r="M719" s="24">
        <v>1</v>
      </c>
    </row>
    <row r="720" spans="3:13" x14ac:dyDescent="0.25">
      <c r="C720" s="106"/>
      <c r="D720" s="103"/>
      <c r="E720" s="11" t="s">
        <v>27</v>
      </c>
      <c r="F720" s="8"/>
      <c r="G720" s="7">
        <v>157</v>
      </c>
      <c r="H720" s="15">
        <v>5</v>
      </c>
      <c r="I720" s="1">
        <v>59</v>
      </c>
      <c r="J720" s="1">
        <v>86</v>
      </c>
      <c r="K720" s="1">
        <v>1</v>
      </c>
      <c r="L720" s="1">
        <v>0</v>
      </c>
      <c r="M720" s="18">
        <v>6</v>
      </c>
    </row>
    <row r="721" spans="3:13" x14ac:dyDescent="0.25">
      <c r="C721" s="106"/>
      <c r="D721" s="103"/>
      <c r="E721" s="11" t="s">
        <v>28</v>
      </c>
      <c r="F721" s="8"/>
      <c r="G721" s="7">
        <v>162</v>
      </c>
      <c r="H721" s="15">
        <v>19</v>
      </c>
      <c r="I721" s="1">
        <v>62</v>
      </c>
      <c r="J721" s="1">
        <v>74</v>
      </c>
      <c r="K721" s="1">
        <v>3</v>
      </c>
      <c r="L721" s="1">
        <v>1</v>
      </c>
      <c r="M721" s="18">
        <v>3</v>
      </c>
    </row>
    <row r="722" spans="3:13" x14ac:dyDescent="0.25">
      <c r="C722" s="106"/>
      <c r="D722" s="103"/>
      <c r="E722" s="11" t="s">
        <v>29</v>
      </c>
      <c r="F722" s="8"/>
      <c r="G722" s="7">
        <v>175</v>
      </c>
      <c r="H722" s="15">
        <v>19</v>
      </c>
      <c r="I722" s="1">
        <v>73</v>
      </c>
      <c r="J722" s="1">
        <v>80</v>
      </c>
      <c r="K722" s="1">
        <v>2</v>
      </c>
      <c r="L722" s="1">
        <v>0</v>
      </c>
      <c r="M722" s="18">
        <v>1</v>
      </c>
    </row>
    <row r="723" spans="3:13" x14ac:dyDescent="0.25">
      <c r="C723" s="106"/>
      <c r="D723" s="103"/>
      <c r="E723" s="11" t="s">
        <v>30</v>
      </c>
      <c r="F723" s="8"/>
      <c r="G723" s="7">
        <v>149</v>
      </c>
      <c r="H723" s="15">
        <v>40</v>
      </c>
      <c r="I723" s="1">
        <v>53</v>
      </c>
      <c r="J723" s="1">
        <v>46</v>
      </c>
      <c r="K723" s="1">
        <v>1</v>
      </c>
      <c r="L723" s="1">
        <v>0</v>
      </c>
      <c r="M723" s="18">
        <v>9</v>
      </c>
    </row>
    <row r="724" spans="3:13" x14ac:dyDescent="0.25">
      <c r="C724" s="106"/>
      <c r="D724" s="103"/>
      <c r="E724" s="11" t="s">
        <v>31</v>
      </c>
      <c r="F724" s="8"/>
      <c r="G724" s="7">
        <v>643</v>
      </c>
      <c r="H724" s="15">
        <v>83</v>
      </c>
      <c r="I724" s="1">
        <v>247</v>
      </c>
      <c r="J724" s="1">
        <v>286</v>
      </c>
      <c r="K724" s="1">
        <v>7</v>
      </c>
      <c r="L724" s="1">
        <v>1</v>
      </c>
      <c r="M724" s="18">
        <v>19</v>
      </c>
    </row>
    <row r="725" spans="3:13" x14ac:dyDescent="0.25">
      <c r="C725" s="106"/>
      <c r="D725" s="103"/>
      <c r="E725" s="11" t="s">
        <v>32</v>
      </c>
      <c r="F725" s="8"/>
      <c r="G725" s="7">
        <v>324</v>
      </c>
      <c r="H725" s="15">
        <v>59</v>
      </c>
      <c r="I725" s="1">
        <v>126</v>
      </c>
      <c r="J725" s="1">
        <v>126</v>
      </c>
      <c r="K725" s="1">
        <v>3</v>
      </c>
      <c r="L725" s="1">
        <v>0</v>
      </c>
      <c r="M725" s="18">
        <v>10</v>
      </c>
    </row>
    <row r="726" spans="3:13" x14ac:dyDescent="0.25">
      <c r="C726" s="106"/>
      <c r="D726" s="102" t="s">
        <v>23</v>
      </c>
      <c r="E726" s="10" t="s">
        <v>26</v>
      </c>
      <c r="F726" s="9"/>
      <c r="G726" s="13">
        <v>120</v>
      </c>
      <c r="H726" s="22">
        <v>1</v>
      </c>
      <c r="I726" s="3">
        <v>53</v>
      </c>
      <c r="J726" s="3">
        <v>64</v>
      </c>
      <c r="K726" s="3">
        <v>1</v>
      </c>
      <c r="L726" s="3">
        <v>0</v>
      </c>
      <c r="M726" s="24">
        <v>1</v>
      </c>
    </row>
    <row r="727" spans="3:13" x14ac:dyDescent="0.25">
      <c r="C727" s="106"/>
      <c r="D727" s="103"/>
      <c r="E727" s="11" t="s">
        <v>27</v>
      </c>
      <c r="F727" s="8"/>
      <c r="G727" s="7">
        <v>140</v>
      </c>
      <c r="H727" s="15">
        <v>11</v>
      </c>
      <c r="I727" s="1">
        <v>53</v>
      </c>
      <c r="J727" s="1">
        <v>74</v>
      </c>
      <c r="K727" s="1">
        <v>0</v>
      </c>
      <c r="L727" s="1">
        <v>0</v>
      </c>
      <c r="M727" s="18">
        <v>2</v>
      </c>
    </row>
    <row r="728" spans="3:13" x14ac:dyDescent="0.25">
      <c r="C728" s="106"/>
      <c r="D728" s="103"/>
      <c r="E728" s="11" t="s">
        <v>28</v>
      </c>
      <c r="F728" s="8"/>
      <c r="G728" s="7">
        <v>154</v>
      </c>
      <c r="H728" s="15">
        <v>14</v>
      </c>
      <c r="I728" s="1">
        <v>75</v>
      </c>
      <c r="J728" s="1">
        <v>62</v>
      </c>
      <c r="K728" s="1">
        <v>0</v>
      </c>
      <c r="L728" s="1">
        <v>1</v>
      </c>
      <c r="M728" s="18">
        <v>2</v>
      </c>
    </row>
    <row r="729" spans="3:13" x14ac:dyDescent="0.25">
      <c r="C729" s="106"/>
      <c r="D729" s="103"/>
      <c r="E729" s="11" t="s">
        <v>29</v>
      </c>
      <c r="F729" s="8"/>
      <c r="G729" s="7">
        <v>160</v>
      </c>
      <c r="H729" s="15">
        <v>28</v>
      </c>
      <c r="I729" s="1">
        <v>76</v>
      </c>
      <c r="J729" s="1">
        <v>52</v>
      </c>
      <c r="K729" s="1">
        <v>1</v>
      </c>
      <c r="L729" s="1">
        <v>0</v>
      </c>
      <c r="M729" s="18">
        <v>3</v>
      </c>
    </row>
    <row r="730" spans="3:13" x14ac:dyDescent="0.25">
      <c r="C730" s="106"/>
      <c r="D730" s="103"/>
      <c r="E730" s="11" t="s">
        <v>30</v>
      </c>
      <c r="F730" s="8"/>
      <c r="G730" s="7">
        <v>170</v>
      </c>
      <c r="H730" s="15">
        <v>60</v>
      </c>
      <c r="I730" s="1">
        <v>67</v>
      </c>
      <c r="J730" s="1">
        <v>36</v>
      </c>
      <c r="K730" s="1">
        <v>1</v>
      </c>
      <c r="L730" s="1">
        <v>1</v>
      </c>
      <c r="M730" s="18">
        <v>5</v>
      </c>
    </row>
    <row r="731" spans="3:13" x14ac:dyDescent="0.25">
      <c r="C731" s="106"/>
      <c r="D731" s="103"/>
      <c r="E731" s="11" t="s">
        <v>31</v>
      </c>
      <c r="F731" s="8"/>
      <c r="G731" s="7">
        <v>624</v>
      </c>
      <c r="H731" s="15">
        <v>113</v>
      </c>
      <c r="I731" s="1">
        <v>271</v>
      </c>
      <c r="J731" s="1">
        <v>224</v>
      </c>
      <c r="K731" s="1">
        <v>2</v>
      </c>
      <c r="L731" s="1">
        <v>2</v>
      </c>
      <c r="M731" s="18">
        <v>12</v>
      </c>
    </row>
    <row r="732" spans="3:13" x14ac:dyDescent="0.25">
      <c r="C732" s="106"/>
      <c r="D732" s="103"/>
      <c r="E732" s="11" t="s">
        <v>32</v>
      </c>
      <c r="F732" s="8"/>
      <c r="G732" s="7">
        <v>330</v>
      </c>
      <c r="H732" s="15">
        <v>88</v>
      </c>
      <c r="I732" s="1">
        <v>143</v>
      </c>
      <c r="J732" s="1">
        <v>88</v>
      </c>
      <c r="K732" s="1">
        <v>2</v>
      </c>
      <c r="L732" s="1">
        <v>1</v>
      </c>
      <c r="M732" s="18">
        <v>8</v>
      </c>
    </row>
    <row r="733" spans="3:13" ht="25.2" x14ac:dyDescent="0.25">
      <c r="C733" s="102" t="s">
        <v>33</v>
      </c>
      <c r="D733" s="102" t="s">
        <v>25</v>
      </c>
      <c r="E733" s="10" t="s">
        <v>34</v>
      </c>
      <c r="F733" s="9"/>
      <c r="G733" s="13">
        <v>75</v>
      </c>
      <c r="H733" s="22">
        <v>7</v>
      </c>
      <c r="I733" s="3">
        <v>38</v>
      </c>
      <c r="J733" s="3">
        <v>28</v>
      </c>
      <c r="K733" s="3">
        <v>1</v>
      </c>
      <c r="L733" s="3">
        <v>1</v>
      </c>
      <c r="M733" s="24">
        <v>0</v>
      </c>
    </row>
    <row r="734" spans="3:13" ht="25.2" x14ac:dyDescent="0.25">
      <c r="C734" s="106"/>
      <c r="D734" s="103"/>
      <c r="E734" s="11" t="s">
        <v>35</v>
      </c>
      <c r="F734" s="8"/>
      <c r="G734" s="7">
        <v>1042</v>
      </c>
      <c r="H734" s="15">
        <v>107</v>
      </c>
      <c r="I734" s="1">
        <v>422</v>
      </c>
      <c r="J734" s="1">
        <v>501</v>
      </c>
      <c r="K734" s="1">
        <v>9</v>
      </c>
      <c r="L734" s="1">
        <v>2</v>
      </c>
      <c r="M734" s="18">
        <v>1</v>
      </c>
    </row>
    <row r="735" spans="3:13" ht="25.2" x14ac:dyDescent="0.25">
      <c r="C735" s="106"/>
      <c r="D735" s="103"/>
      <c r="E735" s="11" t="s">
        <v>36</v>
      </c>
      <c r="F735" s="8"/>
      <c r="G735" s="7">
        <v>122</v>
      </c>
      <c r="H735" s="15">
        <v>15</v>
      </c>
      <c r="I735" s="1">
        <v>48</v>
      </c>
      <c r="J735" s="1">
        <v>56</v>
      </c>
      <c r="K735" s="1">
        <v>1</v>
      </c>
      <c r="L735" s="1">
        <v>0</v>
      </c>
      <c r="M735" s="18">
        <v>2</v>
      </c>
    </row>
    <row r="736" spans="3:13" ht="25.2" x14ac:dyDescent="0.25">
      <c r="C736" s="106"/>
      <c r="D736" s="103"/>
      <c r="E736" s="11" t="s">
        <v>37</v>
      </c>
      <c r="F736" s="8"/>
      <c r="G736" s="7">
        <v>251</v>
      </c>
      <c r="H736" s="15">
        <v>71</v>
      </c>
      <c r="I736" s="1">
        <v>102</v>
      </c>
      <c r="J736" s="1">
        <v>73</v>
      </c>
      <c r="K736" s="1">
        <v>1</v>
      </c>
      <c r="L736" s="1">
        <v>1</v>
      </c>
      <c r="M736" s="18">
        <v>3</v>
      </c>
    </row>
    <row r="737" spans="3:13" x14ac:dyDescent="0.25">
      <c r="C737" s="106"/>
      <c r="D737" s="103"/>
      <c r="E737" s="11" t="s">
        <v>38</v>
      </c>
      <c r="F737" s="8"/>
      <c r="G737" s="14">
        <v>34</v>
      </c>
      <c r="H737" s="27">
        <v>1</v>
      </c>
      <c r="I737" s="5">
        <v>4</v>
      </c>
      <c r="J737" s="5">
        <v>1</v>
      </c>
      <c r="K737" s="5">
        <v>1</v>
      </c>
      <c r="L737" s="5">
        <v>0</v>
      </c>
      <c r="M737" s="28">
        <v>27</v>
      </c>
    </row>
    <row r="738" spans="3:13" ht="25.2" x14ac:dyDescent="0.25">
      <c r="C738" s="106"/>
      <c r="D738" s="102" t="s">
        <v>22</v>
      </c>
      <c r="E738" s="10" t="s">
        <v>34</v>
      </c>
      <c r="F738" s="9"/>
      <c r="G738" s="13">
        <v>53</v>
      </c>
      <c r="H738" s="22">
        <v>6</v>
      </c>
      <c r="I738" s="3">
        <v>25</v>
      </c>
      <c r="J738" s="3">
        <v>20</v>
      </c>
      <c r="K738" s="3">
        <v>1</v>
      </c>
      <c r="L738" s="3">
        <v>1</v>
      </c>
      <c r="M738" s="24">
        <v>0</v>
      </c>
    </row>
    <row r="739" spans="3:13" ht="25.2" x14ac:dyDescent="0.25">
      <c r="C739" s="106"/>
      <c r="D739" s="103"/>
      <c r="E739" s="11" t="s">
        <v>35</v>
      </c>
      <c r="F739" s="8"/>
      <c r="G739" s="7">
        <v>595</v>
      </c>
      <c r="H739" s="15">
        <v>63</v>
      </c>
      <c r="I739" s="1">
        <v>225</v>
      </c>
      <c r="J739" s="1">
        <v>299</v>
      </c>
      <c r="K739" s="1">
        <v>7</v>
      </c>
      <c r="L739" s="1">
        <v>1</v>
      </c>
      <c r="M739" s="18">
        <v>0</v>
      </c>
    </row>
    <row r="740" spans="3:13" ht="25.2" x14ac:dyDescent="0.25">
      <c r="C740" s="106"/>
      <c r="D740" s="103"/>
      <c r="E740" s="11" t="s">
        <v>36</v>
      </c>
      <c r="F740" s="8"/>
      <c r="G740" s="7">
        <v>56</v>
      </c>
      <c r="H740" s="15">
        <v>10</v>
      </c>
      <c r="I740" s="1">
        <v>16</v>
      </c>
      <c r="J740" s="1">
        <v>28</v>
      </c>
      <c r="K740" s="1">
        <v>1</v>
      </c>
      <c r="L740" s="1">
        <v>0</v>
      </c>
      <c r="M740" s="18">
        <v>1</v>
      </c>
    </row>
    <row r="741" spans="3:13" ht="25.2" x14ac:dyDescent="0.25">
      <c r="C741" s="106"/>
      <c r="D741" s="103"/>
      <c r="E741" s="11" t="s">
        <v>37</v>
      </c>
      <c r="F741" s="8"/>
      <c r="G741" s="7">
        <v>54</v>
      </c>
      <c r="H741" s="15">
        <v>8</v>
      </c>
      <c r="I741" s="1">
        <v>21</v>
      </c>
      <c r="J741" s="1">
        <v>24</v>
      </c>
      <c r="K741" s="1">
        <v>0</v>
      </c>
      <c r="L741" s="1">
        <v>0</v>
      </c>
      <c r="M741" s="18">
        <v>1</v>
      </c>
    </row>
    <row r="742" spans="3:13" x14ac:dyDescent="0.25">
      <c r="C742" s="106"/>
      <c r="D742" s="103"/>
      <c r="E742" s="11" t="s">
        <v>38</v>
      </c>
      <c r="F742" s="8"/>
      <c r="G742" s="14">
        <v>22</v>
      </c>
      <c r="H742" s="27">
        <v>0</v>
      </c>
      <c r="I742" s="5">
        <v>3</v>
      </c>
      <c r="J742" s="5">
        <v>0</v>
      </c>
      <c r="K742" s="5">
        <v>1</v>
      </c>
      <c r="L742" s="5">
        <v>0</v>
      </c>
      <c r="M742" s="28">
        <v>18</v>
      </c>
    </row>
    <row r="743" spans="3:13" ht="25.2" x14ac:dyDescent="0.25">
      <c r="C743" s="106"/>
      <c r="D743" s="102" t="s">
        <v>23</v>
      </c>
      <c r="E743" s="10" t="s">
        <v>34</v>
      </c>
      <c r="F743" s="9"/>
      <c r="G743" s="41">
        <v>22</v>
      </c>
      <c r="H743" s="58">
        <v>1</v>
      </c>
      <c r="I743" s="26">
        <v>13</v>
      </c>
      <c r="J743" s="26">
        <v>8</v>
      </c>
      <c r="K743" s="26">
        <v>0</v>
      </c>
      <c r="L743" s="26">
        <v>0</v>
      </c>
      <c r="M743" s="60">
        <v>0</v>
      </c>
    </row>
    <row r="744" spans="3:13" ht="25.2" x14ac:dyDescent="0.25">
      <c r="C744" s="106"/>
      <c r="D744" s="103"/>
      <c r="E744" s="11" t="s">
        <v>35</v>
      </c>
      <c r="F744" s="8"/>
      <c r="G744" s="7">
        <v>447</v>
      </c>
      <c r="H744" s="15">
        <v>44</v>
      </c>
      <c r="I744" s="1">
        <v>197</v>
      </c>
      <c r="J744" s="1">
        <v>202</v>
      </c>
      <c r="K744" s="1">
        <v>2</v>
      </c>
      <c r="L744" s="1">
        <v>1</v>
      </c>
      <c r="M744" s="18">
        <v>1</v>
      </c>
    </row>
    <row r="745" spans="3:13" ht="25.2" x14ac:dyDescent="0.25">
      <c r="C745" s="106"/>
      <c r="D745" s="103"/>
      <c r="E745" s="11" t="s">
        <v>36</v>
      </c>
      <c r="F745" s="8"/>
      <c r="G745" s="7">
        <v>66</v>
      </c>
      <c r="H745" s="15">
        <v>5</v>
      </c>
      <c r="I745" s="1">
        <v>32</v>
      </c>
      <c r="J745" s="1">
        <v>28</v>
      </c>
      <c r="K745" s="1">
        <v>0</v>
      </c>
      <c r="L745" s="1">
        <v>0</v>
      </c>
      <c r="M745" s="18">
        <v>1</v>
      </c>
    </row>
    <row r="746" spans="3:13" ht="25.2" x14ac:dyDescent="0.25">
      <c r="C746" s="106"/>
      <c r="D746" s="103"/>
      <c r="E746" s="11" t="s">
        <v>37</v>
      </c>
      <c r="F746" s="8"/>
      <c r="G746" s="7">
        <v>197</v>
      </c>
      <c r="H746" s="15">
        <v>63</v>
      </c>
      <c r="I746" s="1">
        <v>81</v>
      </c>
      <c r="J746" s="1">
        <v>49</v>
      </c>
      <c r="K746" s="1">
        <v>1</v>
      </c>
      <c r="L746" s="1">
        <v>1</v>
      </c>
      <c r="M746" s="18">
        <v>2</v>
      </c>
    </row>
    <row r="747" spans="3:13" x14ac:dyDescent="0.25">
      <c r="C747" s="106"/>
      <c r="D747" s="103"/>
      <c r="E747" s="11" t="s">
        <v>38</v>
      </c>
      <c r="F747" s="8"/>
      <c r="G747" s="14">
        <v>12</v>
      </c>
      <c r="H747" s="27">
        <v>1</v>
      </c>
      <c r="I747" s="5">
        <v>1</v>
      </c>
      <c r="J747" s="5">
        <v>1</v>
      </c>
      <c r="K747" s="5">
        <v>0</v>
      </c>
      <c r="L747" s="5">
        <v>0</v>
      </c>
      <c r="M747" s="28">
        <v>9</v>
      </c>
    </row>
    <row r="748" spans="3:13" ht="25.2" x14ac:dyDescent="0.25">
      <c r="C748" s="102" t="s">
        <v>39</v>
      </c>
      <c r="D748" s="102" t="s">
        <v>25</v>
      </c>
      <c r="E748" s="10" t="s">
        <v>40</v>
      </c>
      <c r="F748" s="9"/>
      <c r="G748" s="13">
        <v>263</v>
      </c>
      <c r="H748" s="22">
        <v>35</v>
      </c>
      <c r="I748" s="3">
        <v>107</v>
      </c>
      <c r="J748" s="3">
        <v>113</v>
      </c>
      <c r="K748" s="3">
        <v>4</v>
      </c>
      <c r="L748" s="3">
        <v>1</v>
      </c>
      <c r="M748" s="24">
        <v>3</v>
      </c>
    </row>
    <row r="749" spans="3:13" ht="25.2" x14ac:dyDescent="0.25">
      <c r="C749" s="106"/>
      <c r="D749" s="103"/>
      <c r="E749" s="11" t="s">
        <v>41</v>
      </c>
      <c r="F749" s="8"/>
      <c r="G749" s="7">
        <v>906</v>
      </c>
      <c r="H749" s="15">
        <v>80</v>
      </c>
      <c r="I749" s="1">
        <v>373</v>
      </c>
      <c r="J749" s="1">
        <v>445</v>
      </c>
      <c r="K749" s="1">
        <v>5</v>
      </c>
      <c r="L749" s="1">
        <v>2</v>
      </c>
      <c r="M749" s="18">
        <v>1</v>
      </c>
    </row>
    <row r="750" spans="3:13" x14ac:dyDescent="0.25">
      <c r="C750" s="106"/>
      <c r="D750" s="103"/>
      <c r="E750" s="11" t="s">
        <v>42</v>
      </c>
      <c r="F750" s="8"/>
      <c r="G750" s="7">
        <v>61</v>
      </c>
      <c r="H750" s="15">
        <v>0</v>
      </c>
      <c r="I750" s="1">
        <v>26</v>
      </c>
      <c r="J750" s="1">
        <v>35</v>
      </c>
      <c r="K750" s="1">
        <v>0</v>
      </c>
      <c r="L750" s="1">
        <v>0</v>
      </c>
      <c r="M750" s="18">
        <v>0</v>
      </c>
    </row>
    <row r="751" spans="3:13" x14ac:dyDescent="0.25">
      <c r="C751" s="106"/>
      <c r="D751" s="103"/>
      <c r="E751" s="11" t="s">
        <v>43</v>
      </c>
      <c r="F751" s="8"/>
      <c r="G751" s="7">
        <v>450</v>
      </c>
      <c r="H751" s="15">
        <v>78</v>
      </c>
      <c r="I751" s="1">
        <v>183</v>
      </c>
      <c r="J751" s="1">
        <v>187</v>
      </c>
      <c r="K751" s="1">
        <v>1</v>
      </c>
      <c r="L751" s="1">
        <v>1</v>
      </c>
      <c r="M751" s="18">
        <v>0</v>
      </c>
    </row>
    <row r="752" spans="3:13" x14ac:dyDescent="0.25">
      <c r="C752" s="106"/>
      <c r="D752" s="103"/>
      <c r="E752" s="11" t="s">
        <v>44</v>
      </c>
      <c r="F752" s="8"/>
      <c r="G752" s="7">
        <v>93</v>
      </c>
      <c r="H752" s="15">
        <v>21</v>
      </c>
      <c r="I752" s="1">
        <v>43</v>
      </c>
      <c r="J752" s="1">
        <v>29</v>
      </c>
      <c r="K752" s="1">
        <v>0</v>
      </c>
      <c r="L752" s="1">
        <v>0</v>
      </c>
      <c r="M752" s="18">
        <v>0</v>
      </c>
    </row>
    <row r="753" spans="3:13" ht="25.2" x14ac:dyDescent="0.25">
      <c r="C753" s="106"/>
      <c r="D753" s="103"/>
      <c r="E753" s="11" t="s">
        <v>45</v>
      </c>
      <c r="F753" s="8"/>
      <c r="G753" s="14">
        <v>41</v>
      </c>
      <c r="H753" s="27">
        <v>6</v>
      </c>
      <c r="I753" s="5">
        <v>22</v>
      </c>
      <c r="J753" s="5">
        <v>11</v>
      </c>
      <c r="K753" s="5">
        <v>2</v>
      </c>
      <c r="L753" s="5">
        <v>0</v>
      </c>
      <c r="M753" s="28">
        <v>0</v>
      </c>
    </row>
    <row r="754" spans="3:13" x14ac:dyDescent="0.25">
      <c r="C754" s="106"/>
      <c r="D754" s="103"/>
      <c r="E754" s="11" t="s">
        <v>38</v>
      </c>
      <c r="F754" s="8"/>
      <c r="G754" s="7">
        <v>141</v>
      </c>
      <c r="H754" s="15">
        <v>29</v>
      </c>
      <c r="I754" s="1">
        <v>43</v>
      </c>
      <c r="J754" s="1">
        <v>38</v>
      </c>
      <c r="K754" s="1">
        <v>2</v>
      </c>
      <c r="L754" s="1">
        <v>0</v>
      </c>
      <c r="M754" s="18">
        <v>29</v>
      </c>
    </row>
    <row r="755" spans="3:13" ht="25.2" x14ac:dyDescent="0.25">
      <c r="C755" s="106"/>
      <c r="D755" s="102" t="s">
        <v>22</v>
      </c>
      <c r="E755" s="10" t="s">
        <v>40</v>
      </c>
      <c r="F755" s="9"/>
      <c r="G755" s="13">
        <v>123</v>
      </c>
      <c r="H755" s="22">
        <v>14</v>
      </c>
      <c r="I755" s="3">
        <v>42</v>
      </c>
      <c r="J755" s="3">
        <v>62</v>
      </c>
      <c r="K755" s="3">
        <v>3</v>
      </c>
      <c r="L755" s="3">
        <v>1</v>
      </c>
      <c r="M755" s="24">
        <v>1</v>
      </c>
    </row>
    <row r="756" spans="3:13" ht="25.2" x14ac:dyDescent="0.25">
      <c r="C756" s="106"/>
      <c r="D756" s="103"/>
      <c r="E756" s="11" t="s">
        <v>41</v>
      </c>
      <c r="F756" s="8"/>
      <c r="G756" s="7">
        <v>511</v>
      </c>
      <c r="H756" s="15">
        <v>48</v>
      </c>
      <c r="I756" s="1">
        <v>192</v>
      </c>
      <c r="J756" s="1">
        <v>267</v>
      </c>
      <c r="K756" s="1">
        <v>3</v>
      </c>
      <c r="L756" s="1">
        <v>1</v>
      </c>
      <c r="M756" s="18">
        <v>0</v>
      </c>
    </row>
    <row r="757" spans="3:13" x14ac:dyDescent="0.25">
      <c r="C757" s="106"/>
      <c r="D757" s="103"/>
      <c r="E757" s="11" t="s">
        <v>42</v>
      </c>
      <c r="F757" s="8"/>
      <c r="G757" s="14">
        <v>36</v>
      </c>
      <c r="H757" s="27">
        <v>0</v>
      </c>
      <c r="I757" s="5">
        <v>16</v>
      </c>
      <c r="J757" s="5">
        <v>20</v>
      </c>
      <c r="K757" s="5">
        <v>0</v>
      </c>
      <c r="L757" s="5">
        <v>0</v>
      </c>
      <c r="M757" s="28">
        <v>0</v>
      </c>
    </row>
    <row r="758" spans="3:13" x14ac:dyDescent="0.25">
      <c r="C758" s="106"/>
      <c r="D758" s="103"/>
      <c r="E758" s="11" t="s">
        <v>43</v>
      </c>
      <c r="F758" s="8"/>
      <c r="G758" s="7">
        <v>224</v>
      </c>
      <c r="H758" s="15">
        <v>29</v>
      </c>
      <c r="I758" s="1">
        <v>86</v>
      </c>
      <c r="J758" s="1">
        <v>108</v>
      </c>
      <c r="K758" s="1">
        <v>1</v>
      </c>
      <c r="L758" s="1">
        <v>0</v>
      </c>
      <c r="M758" s="18">
        <v>0</v>
      </c>
    </row>
    <row r="759" spans="3:13" x14ac:dyDescent="0.25">
      <c r="C759" s="106"/>
      <c r="D759" s="103"/>
      <c r="E759" s="11" t="s">
        <v>44</v>
      </c>
      <c r="F759" s="8"/>
      <c r="G759" s="14">
        <v>46</v>
      </c>
      <c r="H759" s="27">
        <v>9</v>
      </c>
      <c r="I759" s="5">
        <v>19</v>
      </c>
      <c r="J759" s="5">
        <v>18</v>
      </c>
      <c r="K759" s="5">
        <v>0</v>
      </c>
      <c r="L759" s="5">
        <v>0</v>
      </c>
      <c r="M759" s="28">
        <v>0</v>
      </c>
    </row>
    <row r="760" spans="3:13" ht="25.2" x14ac:dyDescent="0.25">
      <c r="C760" s="106"/>
      <c r="D760" s="103"/>
      <c r="E760" s="11" t="s">
        <v>45</v>
      </c>
      <c r="F760" s="8"/>
      <c r="G760" s="14">
        <v>18</v>
      </c>
      <c r="H760" s="27">
        <v>2</v>
      </c>
      <c r="I760" s="5">
        <v>9</v>
      </c>
      <c r="J760" s="5">
        <v>5</v>
      </c>
      <c r="K760" s="5">
        <v>2</v>
      </c>
      <c r="L760" s="5">
        <v>0</v>
      </c>
      <c r="M760" s="28">
        <v>0</v>
      </c>
    </row>
    <row r="761" spans="3:13" x14ac:dyDescent="0.25">
      <c r="C761" s="106"/>
      <c r="D761" s="103"/>
      <c r="E761" s="11" t="s">
        <v>38</v>
      </c>
      <c r="F761" s="8"/>
      <c r="G761" s="7">
        <v>80</v>
      </c>
      <c r="H761" s="15">
        <v>13</v>
      </c>
      <c r="I761" s="1">
        <v>29</v>
      </c>
      <c r="J761" s="1">
        <v>17</v>
      </c>
      <c r="K761" s="1">
        <v>2</v>
      </c>
      <c r="L761" s="1">
        <v>0</v>
      </c>
      <c r="M761" s="18">
        <v>19</v>
      </c>
    </row>
    <row r="762" spans="3:13" ht="25.2" x14ac:dyDescent="0.25">
      <c r="C762" s="106"/>
      <c r="D762" s="102" t="s">
        <v>23</v>
      </c>
      <c r="E762" s="10" t="s">
        <v>40</v>
      </c>
      <c r="F762" s="9"/>
      <c r="G762" s="13">
        <v>140</v>
      </c>
      <c r="H762" s="22">
        <v>21</v>
      </c>
      <c r="I762" s="3">
        <v>65</v>
      </c>
      <c r="J762" s="3">
        <v>51</v>
      </c>
      <c r="K762" s="3">
        <v>1</v>
      </c>
      <c r="L762" s="3">
        <v>0</v>
      </c>
      <c r="M762" s="24">
        <v>2</v>
      </c>
    </row>
    <row r="763" spans="3:13" ht="25.2" x14ac:dyDescent="0.25">
      <c r="C763" s="106"/>
      <c r="D763" s="103"/>
      <c r="E763" s="11" t="s">
        <v>41</v>
      </c>
      <c r="F763" s="8"/>
      <c r="G763" s="7">
        <v>395</v>
      </c>
      <c r="H763" s="15">
        <v>32</v>
      </c>
      <c r="I763" s="1">
        <v>181</v>
      </c>
      <c r="J763" s="1">
        <v>178</v>
      </c>
      <c r="K763" s="1">
        <v>2</v>
      </c>
      <c r="L763" s="1">
        <v>1</v>
      </c>
      <c r="M763" s="18">
        <v>1</v>
      </c>
    </row>
    <row r="764" spans="3:13" x14ac:dyDescent="0.25">
      <c r="C764" s="106"/>
      <c r="D764" s="103"/>
      <c r="E764" s="11" t="s">
        <v>42</v>
      </c>
      <c r="F764" s="8"/>
      <c r="G764" s="14">
        <v>25</v>
      </c>
      <c r="H764" s="27">
        <v>0</v>
      </c>
      <c r="I764" s="5">
        <v>10</v>
      </c>
      <c r="J764" s="5">
        <v>15</v>
      </c>
      <c r="K764" s="5">
        <v>0</v>
      </c>
      <c r="L764" s="5">
        <v>0</v>
      </c>
      <c r="M764" s="28">
        <v>0</v>
      </c>
    </row>
    <row r="765" spans="3:13" x14ac:dyDescent="0.25">
      <c r="C765" s="106"/>
      <c r="D765" s="103"/>
      <c r="E765" s="11" t="s">
        <v>43</v>
      </c>
      <c r="F765" s="8"/>
      <c r="G765" s="7">
        <v>226</v>
      </c>
      <c r="H765" s="15">
        <v>49</v>
      </c>
      <c r="I765" s="1">
        <v>97</v>
      </c>
      <c r="J765" s="1">
        <v>79</v>
      </c>
      <c r="K765" s="1">
        <v>0</v>
      </c>
      <c r="L765" s="1">
        <v>1</v>
      </c>
      <c r="M765" s="18">
        <v>0</v>
      </c>
    </row>
    <row r="766" spans="3:13" x14ac:dyDescent="0.25">
      <c r="C766" s="106"/>
      <c r="D766" s="103"/>
      <c r="E766" s="11" t="s">
        <v>44</v>
      </c>
      <c r="F766" s="8"/>
      <c r="G766" s="14">
        <v>47</v>
      </c>
      <c r="H766" s="27">
        <v>12</v>
      </c>
      <c r="I766" s="5">
        <v>24</v>
      </c>
      <c r="J766" s="5">
        <v>11</v>
      </c>
      <c r="K766" s="5">
        <v>0</v>
      </c>
      <c r="L766" s="5">
        <v>0</v>
      </c>
      <c r="M766" s="28">
        <v>0</v>
      </c>
    </row>
    <row r="767" spans="3:13" ht="25.2" x14ac:dyDescent="0.25">
      <c r="C767" s="106"/>
      <c r="D767" s="103"/>
      <c r="E767" s="11" t="s">
        <v>45</v>
      </c>
      <c r="F767" s="8"/>
      <c r="G767" s="14">
        <v>23</v>
      </c>
      <c r="H767" s="27">
        <v>4</v>
      </c>
      <c r="I767" s="5">
        <v>13</v>
      </c>
      <c r="J767" s="5">
        <v>6</v>
      </c>
      <c r="K767" s="5">
        <v>0</v>
      </c>
      <c r="L767" s="5">
        <v>0</v>
      </c>
      <c r="M767" s="28">
        <v>0</v>
      </c>
    </row>
    <row r="768" spans="3:13" x14ac:dyDescent="0.25">
      <c r="C768" s="106"/>
      <c r="D768" s="103"/>
      <c r="E768" s="11" t="s">
        <v>38</v>
      </c>
      <c r="F768" s="8"/>
      <c r="G768" s="7">
        <v>61</v>
      </c>
      <c r="H768" s="15">
        <v>16</v>
      </c>
      <c r="I768" s="1">
        <v>14</v>
      </c>
      <c r="J768" s="1">
        <v>21</v>
      </c>
      <c r="K768" s="1">
        <v>0</v>
      </c>
      <c r="L768" s="1">
        <v>0</v>
      </c>
      <c r="M768" s="18">
        <v>10</v>
      </c>
    </row>
    <row r="769" spans="3:13" x14ac:dyDescent="0.25">
      <c r="C769" s="102" t="s">
        <v>46</v>
      </c>
      <c r="D769" s="100" t="s">
        <v>21</v>
      </c>
      <c r="E769" s="10" t="s">
        <v>47</v>
      </c>
      <c r="F769" s="9"/>
      <c r="G769" s="13">
        <v>1103</v>
      </c>
      <c r="H769" s="22">
        <v>145</v>
      </c>
      <c r="I769" s="3">
        <v>479</v>
      </c>
      <c r="J769" s="3">
        <v>465</v>
      </c>
      <c r="K769" s="3">
        <v>7</v>
      </c>
      <c r="L769" s="3">
        <v>4</v>
      </c>
      <c r="M769" s="24">
        <v>3</v>
      </c>
    </row>
    <row r="770" spans="3:13" ht="25.2" x14ac:dyDescent="0.25">
      <c r="C770" s="106"/>
      <c r="D770" s="101"/>
      <c r="E770" s="11" t="s">
        <v>48</v>
      </c>
      <c r="F770" s="8"/>
      <c r="G770" s="7">
        <v>173</v>
      </c>
      <c r="H770" s="15">
        <v>12</v>
      </c>
      <c r="I770" s="1">
        <v>63</v>
      </c>
      <c r="J770" s="1">
        <v>95</v>
      </c>
      <c r="K770" s="1">
        <v>3</v>
      </c>
      <c r="L770" s="1">
        <v>0</v>
      </c>
      <c r="M770" s="18">
        <v>0</v>
      </c>
    </row>
    <row r="771" spans="3:13" x14ac:dyDescent="0.25">
      <c r="C771" s="106"/>
      <c r="D771" s="101"/>
      <c r="E771" s="11" t="s">
        <v>49</v>
      </c>
      <c r="F771" s="8"/>
      <c r="G771" s="14">
        <v>29</v>
      </c>
      <c r="H771" s="27">
        <v>6</v>
      </c>
      <c r="I771" s="5">
        <v>10</v>
      </c>
      <c r="J771" s="5">
        <v>11</v>
      </c>
      <c r="K771" s="5">
        <v>2</v>
      </c>
      <c r="L771" s="5">
        <v>0</v>
      </c>
      <c r="M771" s="28">
        <v>0</v>
      </c>
    </row>
    <row r="772" spans="3:13" ht="25.2" x14ac:dyDescent="0.25">
      <c r="C772" s="106"/>
      <c r="D772" s="101"/>
      <c r="E772" s="11" t="s">
        <v>50</v>
      </c>
      <c r="F772" s="8"/>
      <c r="G772" s="7">
        <v>102</v>
      </c>
      <c r="H772" s="15">
        <v>20</v>
      </c>
      <c r="I772" s="1">
        <v>36</v>
      </c>
      <c r="J772" s="1">
        <v>46</v>
      </c>
      <c r="K772" s="1">
        <v>0</v>
      </c>
      <c r="L772" s="1">
        <v>0</v>
      </c>
      <c r="M772" s="18">
        <v>0</v>
      </c>
    </row>
    <row r="773" spans="3:13" ht="25.2" x14ac:dyDescent="0.25">
      <c r="C773" s="106"/>
      <c r="D773" s="101"/>
      <c r="E773" s="11" t="s">
        <v>51</v>
      </c>
      <c r="F773" s="8"/>
      <c r="G773" s="14">
        <v>46</v>
      </c>
      <c r="H773" s="27">
        <v>11</v>
      </c>
      <c r="I773" s="5">
        <v>17</v>
      </c>
      <c r="J773" s="5">
        <v>17</v>
      </c>
      <c r="K773" s="5">
        <v>1</v>
      </c>
      <c r="L773" s="5">
        <v>0</v>
      </c>
      <c r="M773" s="28">
        <v>0</v>
      </c>
    </row>
    <row r="774" spans="3:13" x14ac:dyDescent="0.25">
      <c r="C774" s="106"/>
      <c r="D774" s="101"/>
      <c r="E774" s="11" t="s">
        <v>52</v>
      </c>
      <c r="F774" s="8"/>
      <c r="G774" s="14">
        <v>20</v>
      </c>
      <c r="H774" s="27">
        <v>4</v>
      </c>
      <c r="I774" s="5">
        <v>7</v>
      </c>
      <c r="J774" s="5">
        <v>9</v>
      </c>
      <c r="K774" s="5">
        <v>0</v>
      </c>
      <c r="L774" s="5">
        <v>0</v>
      </c>
      <c r="M774" s="28">
        <v>0</v>
      </c>
    </row>
    <row r="775" spans="3:13" x14ac:dyDescent="0.25">
      <c r="C775" s="106"/>
      <c r="D775" s="101"/>
      <c r="E775" s="11" t="s">
        <v>53</v>
      </c>
      <c r="F775" s="8"/>
      <c r="G775" s="14">
        <v>19</v>
      </c>
      <c r="H775" s="27">
        <v>2</v>
      </c>
      <c r="I775" s="5">
        <v>2</v>
      </c>
      <c r="J775" s="5">
        <v>15</v>
      </c>
      <c r="K775" s="5">
        <v>0</v>
      </c>
      <c r="L775" s="5">
        <v>0</v>
      </c>
      <c r="M775" s="28">
        <v>0</v>
      </c>
    </row>
    <row r="776" spans="3:13" x14ac:dyDescent="0.25">
      <c r="C776" s="106"/>
      <c r="D776" s="101"/>
      <c r="E776" s="11" t="s">
        <v>38</v>
      </c>
      <c r="F776" s="8"/>
      <c r="G776" s="14">
        <v>32</v>
      </c>
      <c r="H776" s="27">
        <v>1</v>
      </c>
      <c r="I776" s="5">
        <v>0</v>
      </c>
      <c r="J776" s="5">
        <v>1</v>
      </c>
      <c r="K776" s="5">
        <v>0</v>
      </c>
      <c r="L776" s="5">
        <v>0</v>
      </c>
      <c r="M776" s="28">
        <v>30</v>
      </c>
    </row>
    <row r="777" spans="3:13" x14ac:dyDescent="0.25">
      <c r="C777" s="106"/>
      <c r="D777" s="101"/>
      <c r="E777" s="11" t="s">
        <v>54</v>
      </c>
      <c r="F777" s="8"/>
      <c r="G777" s="7">
        <v>1276</v>
      </c>
      <c r="H777" s="15">
        <v>157</v>
      </c>
      <c r="I777" s="1">
        <v>542</v>
      </c>
      <c r="J777" s="1">
        <v>560</v>
      </c>
      <c r="K777" s="1">
        <v>10</v>
      </c>
      <c r="L777" s="1">
        <v>4</v>
      </c>
      <c r="M777" s="18">
        <v>3</v>
      </c>
    </row>
    <row r="778" spans="3:13" x14ac:dyDescent="0.25">
      <c r="C778" s="106"/>
      <c r="D778" s="101"/>
      <c r="E778" s="11" t="s">
        <v>55</v>
      </c>
      <c r="F778" s="8"/>
      <c r="G778" s="7">
        <v>177</v>
      </c>
      <c r="H778" s="15">
        <v>37</v>
      </c>
      <c r="I778" s="1">
        <v>63</v>
      </c>
      <c r="J778" s="1">
        <v>74</v>
      </c>
      <c r="K778" s="1">
        <v>3</v>
      </c>
      <c r="L778" s="1">
        <v>0</v>
      </c>
      <c r="M778" s="18">
        <v>0</v>
      </c>
    </row>
    <row r="779" spans="3:13" ht="25.2" x14ac:dyDescent="0.25">
      <c r="C779" s="102" t="s">
        <v>56</v>
      </c>
      <c r="D779" s="100" t="s">
        <v>21</v>
      </c>
      <c r="E779" s="10" t="s">
        <v>57</v>
      </c>
      <c r="F779" s="9"/>
      <c r="G779" s="13">
        <v>393</v>
      </c>
      <c r="H779" s="22">
        <v>39</v>
      </c>
      <c r="I779" s="3">
        <v>123</v>
      </c>
      <c r="J779" s="3">
        <v>218</v>
      </c>
      <c r="K779" s="3">
        <v>3</v>
      </c>
      <c r="L779" s="3">
        <v>1</v>
      </c>
      <c r="M779" s="24">
        <v>9</v>
      </c>
    </row>
    <row r="780" spans="3:13" ht="25.2" x14ac:dyDescent="0.25">
      <c r="C780" s="106"/>
      <c r="D780" s="101"/>
      <c r="E780" s="11" t="s">
        <v>58</v>
      </c>
      <c r="F780" s="8"/>
      <c r="G780" s="7">
        <v>615</v>
      </c>
      <c r="H780" s="15">
        <v>83</v>
      </c>
      <c r="I780" s="1">
        <v>251</v>
      </c>
      <c r="J780" s="1">
        <v>263</v>
      </c>
      <c r="K780" s="1">
        <v>5</v>
      </c>
      <c r="L780" s="1">
        <v>2</v>
      </c>
      <c r="M780" s="18">
        <v>11</v>
      </c>
    </row>
    <row r="781" spans="3:13" ht="25.2" x14ac:dyDescent="0.25">
      <c r="C781" s="106"/>
      <c r="D781" s="101"/>
      <c r="E781" s="11" t="s">
        <v>59</v>
      </c>
      <c r="F781" s="8"/>
      <c r="G781" s="7">
        <v>364</v>
      </c>
      <c r="H781" s="15">
        <v>58</v>
      </c>
      <c r="I781" s="1">
        <v>164</v>
      </c>
      <c r="J781" s="1">
        <v>130</v>
      </c>
      <c r="K781" s="1">
        <v>3</v>
      </c>
      <c r="L781" s="1">
        <v>0</v>
      </c>
      <c r="M781" s="18">
        <v>9</v>
      </c>
    </row>
    <row r="782" spans="3:13" x14ac:dyDescent="0.25">
      <c r="C782" s="106"/>
      <c r="D782" s="101"/>
      <c r="E782" s="11" t="s">
        <v>60</v>
      </c>
      <c r="F782" s="8"/>
      <c r="G782" s="7">
        <v>152</v>
      </c>
      <c r="H782" s="15">
        <v>21</v>
      </c>
      <c r="I782" s="1">
        <v>76</v>
      </c>
      <c r="J782" s="1">
        <v>48</v>
      </c>
      <c r="K782" s="1">
        <v>2</v>
      </c>
      <c r="L782" s="1">
        <v>1</v>
      </c>
      <c r="M782" s="18">
        <v>4</v>
      </c>
    </row>
    <row r="783" spans="3:13" x14ac:dyDescent="0.25">
      <c r="C783" s="102" t="s">
        <v>61</v>
      </c>
      <c r="D783" s="100" t="s">
        <v>21</v>
      </c>
      <c r="E783" s="10" t="s">
        <v>62</v>
      </c>
      <c r="F783" s="9"/>
      <c r="G783" s="13">
        <v>197</v>
      </c>
      <c r="H783" s="22">
        <v>27</v>
      </c>
      <c r="I783" s="3">
        <v>91</v>
      </c>
      <c r="J783" s="3">
        <v>71</v>
      </c>
      <c r="K783" s="3">
        <v>2</v>
      </c>
      <c r="L783" s="3">
        <v>1</v>
      </c>
      <c r="M783" s="24">
        <v>5</v>
      </c>
    </row>
    <row r="784" spans="3:13" x14ac:dyDescent="0.25">
      <c r="C784" s="103"/>
      <c r="D784" s="101"/>
      <c r="E784" s="11" t="s">
        <v>63</v>
      </c>
      <c r="F784" s="8"/>
      <c r="G784" s="7">
        <v>460</v>
      </c>
      <c r="H784" s="15">
        <v>50</v>
      </c>
      <c r="I784" s="1">
        <v>160</v>
      </c>
      <c r="J784" s="1">
        <v>236</v>
      </c>
      <c r="K784" s="1">
        <v>5</v>
      </c>
      <c r="L784" s="1">
        <v>2</v>
      </c>
      <c r="M784" s="18">
        <v>7</v>
      </c>
    </row>
    <row r="785" spans="2:17" ht="25.2" x14ac:dyDescent="0.25">
      <c r="C785" s="103"/>
      <c r="D785" s="101"/>
      <c r="E785" s="11" t="s">
        <v>64</v>
      </c>
      <c r="F785" s="8"/>
      <c r="G785" s="7">
        <v>286</v>
      </c>
      <c r="H785" s="15">
        <v>43</v>
      </c>
      <c r="I785" s="1">
        <v>139</v>
      </c>
      <c r="J785" s="1">
        <v>94</v>
      </c>
      <c r="K785" s="1">
        <v>0</v>
      </c>
      <c r="L785" s="1">
        <v>1</v>
      </c>
      <c r="M785" s="18">
        <v>9</v>
      </c>
    </row>
    <row r="786" spans="2:17" x14ac:dyDescent="0.25">
      <c r="C786" s="103"/>
      <c r="D786" s="101"/>
      <c r="E786" s="11" t="s">
        <v>65</v>
      </c>
      <c r="F786" s="8"/>
      <c r="G786" s="7">
        <v>249</v>
      </c>
      <c r="H786" s="15">
        <v>30</v>
      </c>
      <c r="I786" s="1">
        <v>86</v>
      </c>
      <c r="J786" s="1">
        <v>120</v>
      </c>
      <c r="K786" s="1">
        <v>4</v>
      </c>
      <c r="L786" s="1">
        <v>0</v>
      </c>
      <c r="M786" s="18">
        <v>9</v>
      </c>
    </row>
    <row r="787" spans="2:17" x14ac:dyDescent="0.25">
      <c r="C787" s="103"/>
      <c r="D787" s="101"/>
      <c r="E787" s="11" t="s">
        <v>66</v>
      </c>
      <c r="F787" s="8"/>
      <c r="G787" s="7">
        <v>145</v>
      </c>
      <c r="H787" s="15">
        <v>18</v>
      </c>
      <c r="I787" s="1">
        <v>54</v>
      </c>
      <c r="J787" s="1">
        <v>70</v>
      </c>
      <c r="K787" s="1">
        <v>1</v>
      </c>
      <c r="L787" s="1">
        <v>0</v>
      </c>
      <c r="M787" s="18">
        <v>2</v>
      </c>
    </row>
    <row r="788" spans="2:17" x14ac:dyDescent="0.25">
      <c r="C788" s="107"/>
      <c r="D788" s="104"/>
      <c r="E788" s="44" t="s">
        <v>67</v>
      </c>
      <c r="F788" s="45"/>
      <c r="G788" s="56">
        <v>187</v>
      </c>
      <c r="H788" s="64">
        <v>33</v>
      </c>
      <c r="I788" s="34">
        <v>84</v>
      </c>
      <c r="J788" s="34">
        <v>68</v>
      </c>
      <c r="K788" s="34">
        <v>1</v>
      </c>
      <c r="L788" s="34">
        <v>0</v>
      </c>
      <c r="M788" s="69">
        <v>1</v>
      </c>
    </row>
    <row r="790" spans="2:17" x14ac:dyDescent="0.25">
      <c r="B790" s="42" t="str">
        <f xml:space="preserve"> HYPERLINK("#'目次'!B16", "[10]")</f>
        <v>[10]</v>
      </c>
      <c r="C790" s="37" t="s">
        <v>164</v>
      </c>
    </row>
    <row r="793" spans="2:17" x14ac:dyDescent="0.25">
      <c r="C793" s="37" t="s">
        <v>14</v>
      </c>
    </row>
    <row r="794" spans="2:17" ht="63" x14ac:dyDescent="0.25">
      <c r="C794" s="96"/>
      <c r="D794" s="97"/>
      <c r="E794" s="97"/>
      <c r="F794" s="97"/>
      <c r="G794" s="52" t="s">
        <v>15</v>
      </c>
      <c r="H794" s="48" t="s">
        <v>47</v>
      </c>
      <c r="I794" s="20" t="s">
        <v>48</v>
      </c>
      <c r="J794" s="20" t="s">
        <v>49</v>
      </c>
      <c r="K794" s="20" t="s">
        <v>50</v>
      </c>
      <c r="L794" s="20" t="s">
        <v>51</v>
      </c>
      <c r="M794" s="20" t="s">
        <v>52</v>
      </c>
      <c r="N794" s="20" t="s">
        <v>53</v>
      </c>
      <c r="O794" s="20" t="s">
        <v>38</v>
      </c>
      <c r="P794" s="20" t="s">
        <v>54</v>
      </c>
      <c r="Q794" s="51" t="s">
        <v>55</v>
      </c>
    </row>
    <row r="795" spans="2:17" x14ac:dyDescent="0.25">
      <c r="C795" s="98"/>
      <c r="D795" s="99"/>
      <c r="E795" s="99"/>
      <c r="F795" s="99"/>
      <c r="G795" s="47"/>
      <c r="H795" s="55"/>
      <c r="I795" s="21"/>
      <c r="J795" s="21"/>
      <c r="K795" s="21"/>
      <c r="L795" s="21"/>
      <c r="M795" s="21"/>
      <c r="N795" s="21"/>
      <c r="O795" s="21"/>
      <c r="P795" s="21"/>
      <c r="Q795" s="54"/>
    </row>
    <row r="796" spans="2:17" x14ac:dyDescent="0.25">
      <c r="C796" s="43"/>
      <c r="D796" s="49"/>
      <c r="E796" s="53" t="s">
        <v>15</v>
      </c>
      <c r="F796" s="46"/>
      <c r="G796" s="50">
        <v>1524</v>
      </c>
      <c r="H796" s="30">
        <v>1103</v>
      </c>
      <c r="I796" s="30">
        <v>173</v>
      </c>
      <c r="J796" s="30">
        <v>29</v>
      </c>
      <c r="K796" s="30">
        <v>102</v>
      </c>
      <c r="L796" s="30">
        <v>46</v>
      </c>
      <c r="M796" s="30">
        <v>20</v>
      </c>
      <c r="N796" s="30">
        <v>19</v>
      </c>
      <c r="O796" s="30">
        <v>32</v>
      </c>
      <c r="P796" s="30">
        <v>1276</v>
      </c>
      <c r="Q796" s="68">
        <v>177</v>
      </c>
    </row>
    <row r="797" spans="2:17" x14ac:dyDescent="0.25">
      <c r="C797" s="105" t="s">
        <v>20</v>
      </c>
      <c r="D797" s="100" t="s">
        <v>21</v>
      </c>
      <c r="E797" s="10" t="s">
        <v>22</v>
      </c>
      <c r="F797" s="9"/>
      <c r="G797" s="13">
        <v>780</v>
      </c>
      <c r="H797" s="22">
        <v>562</v>
      </c>
      <c r="I797" s="3">
        <v>87</v>
      </c>
      <c r="J797" s="3">
        <v>16</v>
      </c>
      <c r="K797" s="3">
        <v>62</v>
      </c>
      <c r="L797" s="3">
        <v>18</v>
      </c>
      <c r="M797" s="3">
        <v>7</v>
      </c>
      <c r="N797" s="3">
        <v>9</v>
      </c>
      <c r="O797" s="3">
        <v>19</v>
      </c>
      <c r="P797" s="3">
        <v>649</v>
      </c>
      <c r="Q797" s="24">
        <v>96</v>
      </c>
    </row>
    <row r="798" spans="2:17" x14ac:dyDescent="0.25">
      <c r="C798" s="106"/>
      <c r="D798" s="101"/>
      <c r="E798" s="11" t="s">
        <v>23</v>
      </c>
      <c r="F798" s="8"/>
      <c r="G798" s="7">
        <v>744</v>
      </c>
      <c r="H798" s="15">
        <v>541</v>
      </c>
      <c r="I798" s="1">
        <v>86</v>
      </c>
      <c r="J798" s="1">
        <v>13</v>
      </c>
      <c r="K798" s="1">
        <v>40</v>
      </c>
      <c r="L798" s="1">
        <v>28</v>
      </c>
      <c r="M798" s="1">
        <v>13</v>
      </c>
      <c r="N798" s="1">
        <v>10</v>
      </c>
      <c r="O798" s="1">
        <v>13</v>
      </c>
      <c r="P798" s="1">
        <v>627</v>
      </c>
      <c r="Q798" s="18">
        <v>81</v>
      </c>
    </row>
    <row r="799" spans="2:17" x14ac:dyDescent="0.25">
      <c r="C799" s="102" t="s">
        <v>24</v>
      </c>
      <c r="D799" s="102" t="s">
        <v>25</v>
      </c>
      <c r="E799" s="10" t="s">
        <v>26</v>
      </c>
      <c r="F799" s="9"/>
      <c r="G799" s="13">
        <v>257</v>
      </c>
      <c r="H799" s="22">
        <v>162</v>
      </c>
      <c r="I799" s="3">
        <v>42</v>
      </c>
      <c r="J799" s="3">
        <v>7</v>
      </c>
      <c r="K799" s="3">
        <v>28</v>
      </c>
      <c r="L799" s="3">
        <v>9</v>
      </c>
      <c r="M799" s="3">
        <v>0</v>
      </c>
      <c r="N799" s="3">
        <v>7</v>
      </c>
      <c r="O799" s="3">
        <v>2</v>
      </c>
      <c r="P799" s="3">
        <v>204</v>
      </c>
      <c r="Q799" s="24">
        <v>44</v>
      </c>
    </row>
    <row r="800" spans="2:17" x14ac:dyDescent="0.25">
      <c r="C800" s="106"/>
      <c r="D800" s="103"/>
      <c r="E800" s="11" t="s">
        <v>27</v>
      </c>
      <c r="F800" s="8"/>
      <c r="G800" s="7">
        <v>297</v>
      </c>
      <c r="H800" s="15">
        <v>212</v>
      </c>
      <c r="I800" s="1">
        <v>36</v>
      </c>
      <c r="J800" s="1">
        <v>5</v>
      </c>
      <c r="K800" s="1">
        <v>24</v>
      </c>
      <c r="L800" s="1">
        <v>9</v>
      </c>
      <c r="M800" s="1">
        <v>2</v>
      </c>
      <c r="N800" s="1">
        <v>1</v>
      </c>
      <c r="O800" s="1">
        <v>8</v>
      </c>
      <c r="P800" s="1">
        <v>248</v>
      </c>
      <c r="Q800" s="18">
        <v>38</v>
      </c>
    </row>
    <row r="801" spans="3:17" x14ac:dyDescent="0.25">
      <c r="C801" s="106"/>
      <c r="D801" s="103"/>
      <c r="E801" s="11" t="s">
        <v>28</v>
      </c>
      <c r="F801" s="8"/>
      <c r="G801" s="7">
        <v>316</v>
      </c>
      <c r="H801" s="15">
        <v>240</v>
      </c>
      <c r="I801" s="1">
        <v>37</v>
      </c>
      <c r="J801" s="1">
        <v>5</v>
      </c>
      <c r="K801" s="1">
        <v>15</v>
      </c>
      <c r="L801" s="1">
        <v>8</v>
      </c>
      <c r="M801" s="1">
        <v>2</v>
      </c>
      <c r="N801" s="1">
        <v>3</v>
      </c>
      <c r="O801" s="1">
        <v>6</v>
      </c>
      <c r="P801" s="1">
        <v>277</v>
      </c>
      <c r="Q801" s="18">
        <v>28</v>
      </c>
    </row>
    <row r="802" spans="3:17" x14ac:dyDescent="0.25">
      <c r="C802" s="106"/>
      <c r="D802" s="103"/>
      <c r="E802" s="11" t="s">
        <v>29</v>
      </c>
      <c r="F802" s="8"/>
      <c r="G802" s="7">
        <v>335</v>
      </c>
      <c r="H802" s="15">
        <v>264</v>
      </c>
      <c r="I802" s="1">
        <v>32</v>
      </c>
      <c r="J802" s="1">
        <v>3</v>
      </c>
      <c r="K802" s="1">
        <v>15</v>
      </c>
      <c r="L802" s="1">
        <v>10</v>
      </c>
      <c r="M802" s="1">
        <v>4</v>
      </c>
      <c r="N802" s="1">
        <v>3</v>
      </c>
      <c r="O802" s="1">
        <v>4</v>
      </c>
      <c r="P802" s="1">
        <v>296</v>
      </c>
      <c r="Q802" s="18">
        <v>28</v>
      </c>
    </row>
    <row r="803" spans="3:17" x14ac:dyDescent="0.25">
      <c r="C803" s="106"/>
      <c r="D803" s="103"/>
      <c r="E803" s="11" t="s">
        <v>30</v>
      </c>
      <c r="F803" s="8"/>
      <c r="G803" s="7">
        <v>319</v>
      </c>
      <c r="H803" s="15">
        <v>225</v>
      </c>
      <c r="I803" s="1">
        <v>26</v>
      </c>
      <c r="J803" s="1">
        <v>9</v>
      </c>
      <c r="K803" s="1">
        <v>20</v>
      </c>
      <c r="L803" s="1">
        <v>10</v>
      </c>
      <c r="M803" s="1">
        <v>12</v>
      </c>
      <c r="N803" s="1">
        <v>5</v>
      </c>
      <c r="O803" s="1">
        <v>12</v>
      </c>
      <c r="P803" s="1">
        <v>251</v>
      </c>
      <c r="Q803" s="18">
        <v>39</v>
      </c>
    </row>
    <row r="804" spans="3:17" x14ac:dyDescent="0.25">
      <c r="C804" s="106"/>
      <c r="D804" s="103"/>
      <c r="E804" s="11" t="s">
        <v>31</v>
      </c>
      <c r="F804" s="8"/>
      <c r="G804" s="7">
        <v>1267</v>
      </c>
      <c r="H804" s="15">
        <v>941</v>
      </c>
      <c r="I804" s="1">
        <v>131</v>
      </c>
      <c r="J804" s="1">
        <v>22</v>
      </c>
      <c r="K804" s="1">
        <v>74</v>
      </c>
      <c r="L804" s="1">
        <v>37</v>
      </c>
      <c r="M804" s="1">
        <v>20</v>
      </c>
      <c r="N804" s="1">
        <v>12</v>
      </c>
      <c r="O804" s="1">
        <v>30</v>
      </c>
      <c r="P804" s="1">
        <v>1072</v>
      </c>
      <c r="Q804" s="18">
        <v>133</v>
      </c>
    </row>
    <row r="805" spans="3:17" x14ac:dyDescent="0.25">
      <c r="C805" s="106"/>
      <c r="D805" s="103"/>
      <c r="E805" s="11" t="s">
        <v>32</v>
      </c>
      <c r="F805" s="8"/>
      <c r="G805" s="7">
        <v>654</v>
      </c>
      <c r="H805" s="15">
        <v>489</v>
      </c>
      <c r="I805" s="1">
        <v>58</v>
      </c>
      <c r="J805" s="1">
        <v>12</v>
      </c>
      <c r="K805" s="1">
        <v>35</v>
      </c>
      <c r="L805" s="1">
        <v>20</v>
      </c>
      <c r="M805" s="1">
        <v>16</v>
      </c>
      <c r="N805" s="1">
        <v>8</v>
      </c>
      <c r="O805" s="1">
        <v>16</v>
      </c>
      <c r="P805" s="1">
        <v>547</v>
      </c>
      <c r="Q805" s="18">
        <v>67</v>
      </c>
    </row>
    <row r="806" spans="3:17" x14ac:dyDescent="0.25">
      <c r="C806" s="106"/>
      <c r="D806" s="102" t="s">
        <v>22</v>
      </c>
      <c r="E806" s="10" t="s">
        <v>26</v>
      </c>
      <c r="F806" s="9"/>
      <c r="G806" s="13">
        <v>137</v>
      </c>
      <c r="H806" s="22">
        <v>82</v>
      </c>
      <c r="I806" s="3">
        <v>22</v>
      </c>
      <c r="J806" s="3">
        <v>4</v>
      </c>
      <c r="K806" s="3">
        <v>19</v>
      </c>
      <c r="L806" s="3">
        <v>6</v>
      </c>
      <c r="M806" s="3">
        <v>0</v>
      </c>
      <c r="N806" s="3">
        <v>3</v>
      </c>
      <c r="O806" s="3">
        <v>1</v>
      </c>
      <c r="P806" s="3">
        <v>104</v>
      </c>
      <c r="Q806" s="24">
        <v>29</v>
      </c>
    </row>
    <row r="807" spans="3:17" x14ac:dyDescent="0.25">
      <c r="C807" s="106"/>
      <c r="D807" s="103"/>
      <c r="E807" s="11" t="s">
        <v>27</v>
      </c>
      <c r="F807" s="8"/>
      <c r="G807" s="7">
        <v>157</v>
      </c>
      <c r="H807" s="15">
        <v>110</v>
      </c>
      <c r="I807" s="1">
        <v>17</v>
      </c>
      <c r="J807" s="1">
        <v>5</v>
      </c>
      <c r="K807" s="1">
        <v>13</v>
      </c>
      <c r="L807" s="1">
        <v>5</v>
      </c>
      <c r="M807" s="1">
        <v>1</v>
      </c>
      <c r="N807" s="1">
        <v>0</v>
      </c>
      <c r="O807" s="1">
        <v>6</v>
      </c>
      <c r="P807" s="1">
        <v>127</v>
      </c>
      <c r="Q807" s="18">
        <v>23</v>
      </c>
    </row>
    <row r="808" spans="3:17" x14ac:dyDescent="0.25">
      <c r="C808" s="106"/>
      <c r="D808" s="103"/>
      <c r="E808" s="11" t="s">
        <v>28</v>
      </c>
      <c r="F808" s="8"/>
      <c r="G808" s="7">
        <v>162</v>
      </c>
      <c r="H808" s="15">
        <v>122</v>
      </c>
      <c r="I808" s="1">
        <v>18</v>
      </c>
      <c r="J808" s="1">
        <v>3</v>
      </c>
      <c r="K808" s="1">
        <v>11</v>
      </c>
      <c r="L808" s="1">
        <v>3</v>
      </c>
      <c r="M808" s="1">
        <v>1</v>
      </c>
      <c r="N808" s="1">
        <v>1</v>
      </c>
      <c r="O808" s="1">
        <v>3</v>
      </c>
      <c r="P808" s="1">
        <v>140</v>
      </c>
      <c r="Q808" s="18">
        <v>17</v>
      </c>
    </row>
    <row r="809" spans="3:17" x14ac:dyDescent="0.25">
      <c r="C809" s="106"/>
      <c r="D809" s="103"/>
      <c r="E809" s="11" t="s">
        <v>29</v>
      </c>
      <c r="F809" s="8"/>
      <c r="G809" s="7">
        <v>175</v>
      </c>
      <c r="H809" s="15">
        <v>135</v>
      </c>
      <c r="I809" s="1">
        <v>18</v>
      </c>
      <c r="J809" s="1">
        <v>1</v>
      </c>
      <c r="K809" s="1">
        <v>10</v>
      </c>
      <c r="L809" s="1">
        <v>4</v>
      </c>
      <c r="M809" s="1">
        <v>3</v>
      </c>
      <c r="N809" s="1">
        <v>3</v>
      </c>
      <c r="O809" s="1">
        <v>1</v>
      </c>
      <c r="P809" s="1">
        <v>153</v>
      </c>
      <c r="Q809" s="18">
        <v>15</v>
      </c>
    </row>
    <row r="810" spans="3:17" x14ac:dyDescent="0.25">
      <c r="C810" s="106"/>
      <c r="D810" s="103"/>
      <c r="E810" s="11" t="s">
        <v>30</v>
      </c>
      <c r="F810" s="8"/>
      <c r="G810" s="7">
        <v>149</v>
      </c>
      <c r="H810" s="15">
        <v>113</v>
      </c>
      <c r="I810" s="1">
        <v>12</v>
      </c>
      <c r="J810" s="1">
        <v>3</v>
      </c>
      <c r="K810" s="1">
        <v>9</v>
      </c>
      <c r="L810" s="1">
        <v>0</v>
      </c>
      <c r="M810" s="1">
        <v>2</v>
      </c>
      <c r="N810" s="1">
        <v>2</v>
      </c>
      <c r="O810" s="1">
        <v>8</v>
      </c>
      <c r="P810" s="1">
        <v>125</v>
      </c>
      <c r="Q810" s="18">
        <v>12</v>
      </c>
    </row>
    <row r="811" spans="3:17" x14ac:dyDescent="0.25">
      <c r="C811" s="106"/>
      <c r="D811" s="103"/>
      <c r="E811" s="11" t="s">
        <v>31</v>
      </c>
      <c r="F811" s="8"/>
      <c r="G811" s="7">
        <v>643</v>
      </c>
      <c r="H811" s="15">
        <v>480</v>
      </c>
      <c r="I811" s="1">
        <v>65</v>
      </c>
      <c r="J811" s="1">
        <v>12</v>
      </c>
      <c r="K811" s="1">
        <v>43</v>
      </c>
      <c r="L811" s="1">
        <v>12</v>
      </c>
      <c r="M811" s="1">
        <v>7</v>
      </c>
      <c r="N811" s="1">
        <v>6</v>
      </c>
      <c r="O811" s="1">
        <v>18</v>
      </c>
      <c r="P811" s="1">
        <v>545</v>
      </c>
      <c r="Q811" s="18">
        <v>67</v>
      </c>
    </row>
    <row r="812" spans="3:17" x14ac:dyDescent="0.25">
      <c r="C812" s="106"/>
      <c r="D812" s="103"/>
      <c r="E812" s="11" t="s">
        <v>32</v>
      </c>
      <c r="F812" s="8"/>
      <c r="G812" s="7">
        <v>324</v>
      </c>
      <c r="H812" s="15">
        <v>248</v>
      </c>
      <c r="I812" s="1">
        <v>30</v>
      </c>
      <c r="J812" s="1">
        <v>4</v>
      </c>
      <c r="K812" s="1">
        <v>19</v>
      </c>
      <c r="L812" s="1">
        <v>4</v>
      </c>
      <c r="M812" s="1">
        <v>5</v>
      </c>
      <c r="N812" s="1">
        <v>5</v>
      </c>
      <c r="O812" s="1">
        <v>9</v>
      </c>
      <c r="P812" s="1">
        <v>278</v>
      </c>
      <c r="Q812" s="18">
        <v>27</v>
      </c>
    </row>
    <row r="813" spans="3:17" x14ac:dyDescent="0.25">
      <c r="C813" s="106"/>
      <c r="D813" s="102" t="s">
        <v>23</v>
      </c>
      <c r="E813" s="10" t="s">
        <v>26</v>
      </c>
      <c r="F813" s="9"/>
      <c r="G813" s="13">
        <v>120</v>
      </c>
      <c r="H813" s="22">
        <v>80</v>
      </c>
      <c r="I813" s="3">
        <v>20</v>
      </c>
      <c r="J813" s="3">
        <v>3</v>
      </c>
      <c r="K813" s="3">
        <v>9</v>
      </c>
      <c r="L813" s="3">
        <v>3</v>
      </c>
      <c r="M813" s="3">
        <v>0</v>
      </c>
      <c r="N813" s="3">
        <v>4</v>
      </c>
      <c r="O813" s="3">
        <v>1</v>
      </c>
      <c r="P813" s="3">
        <v>100</v>
      </c>
      <c r="Q813" s="24">
        <v>15</v>
      </c>
    </row>
    <row r="814" spans="3:17" x14ac:dyDescent="0.25">
      <c r="C814" s="106"/>
      <c r="D814" s="103"/>
      <c r="E814" s="11" t="s">
        <v>27</v>
      </c>
      <c r="F814" s="8"/>
      <c r="G814" s="7">
        <v>140</v>
      </c>
      <c r="H814" s="15">
        <v>102</v>
      </c>
      <c r="I814" s="1">
        <v>19</v>
      </c>
      <c r="J814" s="1">
        <v>0</v>
      </c>
      <c r="K814" s="1">
        <v>11</v>
      </c>
      <c r="L814" s="1">
        <v>4</v>
      </c>
      <c r="M814" s="1">
        <v>1</v>
      </c>
      <c r="N814" s="1">
        <v>1</v>
      </c>
      <c r="O814" s="1">
        <v>2</v>
      </c>
      <c r="P814" s="1">
        <v>121</v>
      </c>
      <c r="Q814" s="18">
        <v>15</v>
      </c>
    </row>
    <row r="815" spans="3:17" x14ac:dyDescent="0.25">
      <c r="C815" s="106"/>
      <c r="D815" s="103"/>
      <c r="E815" s="11" t="s">
        <v>28</v>
      </c>
      <c r="F815" s="8"/>
      <c r="G815" s="7">
        <v>154</v>
      </c>
      <c r="H815" s="15">
        <v>118</v>
      </c>
      <c r="I815" s="1">
        <v>19</v>
      </c>
      <c r="J815" s="1">
        <v>2</v>
      </c>
      <c r="K815" s="1">
        <v>4</v>
      </c>
      <c r="L815" s="1">
        <v>5</v>
      </c>
      <c r="M815" s="1">
        <v>1</v>
      </c>
      <c r="N815" s="1">
        <v>2</v>
      </c>
      <c r="O815" s="1">
        <v>3</v>
      </c>
      <c r="P815" s="1">
        <v>137</v>
      </c>
      <c r="Q815" s="18">
        <v>11</v>
      </c>
    </row>
    <row r="816" spans="3:17" x14ac:dyDescent="0.25">
      <c r="C816" s="106"/>
      <c r="D816" s="103"/>
      <c r="E816" s="11" t="s">
        <v>29</v>
      </c>
      <c r="F816" s="8"/>
      <c r="G816" s="7">
        <v>160</v>
      </c>
      <c r="H816" s="15">
        <v>129</v>
      </c>
      <c r="I816" s="1">
        <v>14</v>
      </c>
      <c r="J816" s="1">
        <v>2</v>
      </c>
      <c r="K816" s="1">
        <v>5</v>
      </c>
      <c r="L816" s="1">
        <v>6</v>
      </c>
      <c r="M816" s="1">
        <v>1</v>
      </c>
      <c r="N816" s="1">
        <v>0</v>
      </c>
      <c r="O816" s="1">
        <v>3</v>
      </c>
      <c r="P816" s="1">
        <v>143</v>
      </c>
      <c r="Q816" s="18">
        <v>13</v>
      </c>
    </row>
    <row r="817" spans="3:17" x14ac:dyDescent="0.25">
      <c r="C817" s="106"/>
      <c r="D817" s="103"/>
      <c r="E817" s="11" t="s">
        <v>30</v>
      </c>
      <c r="F817" s="8"/>
      <c r="G817" s="7">
        <v>170</v>
      </c>
      <c r="H817" s="15">
        <v>112</v>
      </c>
      <c r="I817" s="1">
        <v>14</v>
      </c>
      <c r="J817" s="1">
        <v>6</v>
      </c>
      <c r="K817" s="1">
        <v>11</v>
      </c>
      <c r="L817" s="1">
        <v>10</v>
      </c>
      <c r="M817" s="1">
        <v>10</v>
      </c>
      <c r="N817" s="1">
        <v>3</v>
      </c>
      <c r="O817" s="1">
        <v>4</v>
      </c>
      <c r="P817" s="1">
        <v>126</v>
      </c>
      <c r="Q817" s="18">
        <v>27</v>
      </c>
    </row>
    <row r="818" spans="3:17" x14ac:dyDescent="0.25">
      <c r="C818" s="106"/>
      <c r="D818" s="103"/>
      <c r="E818" s="11" t="s">
        <v>31</v>
      </c>
      <c r="F818" s="8"/>
      <c r="G818" s="7">
        <v>624</v>
      </c>
      <c r="H818" s="15">
        <v>461</v>
      </c>
      <c r="I818" s="1">
        <v>66</v>
      </c>
      <c r="J818" s="1">
        <v>10</v>
      </c>
      <c r="K818" s="1">
        <v>31</v>
      </c>
      <c r="L818" s="1">
        <v>25</v>
      </c>
      <c r="M818" s="1">
        <v>13</v>
      </c>
      <c r="N818" s="1">
        <v>6</v>
      </c>
      <c r="O818" s="1">
        <v>12</v>
      </c>
      <c r="P818" s="1">
        <v>527</v>
      </c>
      <c r="Q818" s="18">
        <v>66</v>
      </c>
    </row>
    <row r="819" spans="3:17" x14ac:dyDescent="0.25">
      <c r="C819" s="106"/>
      <c r="D819" s="103"/>
      <c r="E819" s="11" t="s">
        <v>32</v>
      </c>
      <c r="F819" s="8"/>
      <c r="G819" s="7">
        <v>330</v>
      </c>
      <c r="H819" s="15">
        <v>241</v>
      </c>
      <c r="I819" s="1">
        <v>28</v>
      </c>
      <c r="J819" s="1">
        <v>8</v>
      </c>
      <c r="K819" s="1">
        <v>16</v>
      </c>
      <c r="L819" s="1">
        <v>16</v>
      </c>
      <c r="M819" s="1">
        <v>11</v>
      </c>
      <c r="N819" s="1">
        <v>3</v>
      </c>
      <c r="O819" s="1">
        <v>7</v>
      </c>
      <c r="P819" s="1">
        <v>269</v>
      </c>
      <c r="Q819" s="18">
        <v>40</v>
      </c>
    </row>
    <row r="820" spans="3:17" ht="25.2" x14ac:dyDescent="0.25">
      <c r="C820" s="102" t="s">
        <v>33</v>
      </c>
      <c r="D820" s="102" t="s">
        <v>25</v>
      </c>
      <c r="E820" s="10" t="s">
        <v>34</v>
      </c>
      <c r="F820" s="9"/>
      <c r="G820" s="13">
        <v>75</v>
      </c>
      <c r="H820" s="22">
        <v>53</v>
      </c>
      <c r="I820" s="3">
        <v>4</v>
      </c>
      <c r="J820" s="3">
        <v>2</v>
      </c>
      <c r="K820" s="3">
        <v>8</v>
      </c>
      <c r="L820" s="3">
        <v>5</v>
      </c>
      <c r="M820" s="3">
        <v>2</v>
      </c>
      <c r="N820" s="3">
        <v>1</v>
      </c>
      <c r="O820" s="3">
        <v>0</v>
      </c>
      <c r="P820" s="3">
        <v>57</v>
      </c>
      <c r="Q820" s="24">
        <v>15</v>
      </c>
    </row>
    <row r="821" spans="3:17" ht="25.2" x14ac:dyDescent="0.25">
      <c r="C821" s="106"/>
      <c r="D821" s="103"/>
      <c r="E821" s="11" t="s">
        <v>35</v>
      </c>
      <c r="F821" s="8"/>
      <c r="G821" s="7">
        <v>1042</v>
      </c>
      <c r="H821" s="15">
        <v>816</v>
      </c>
      <c r="I821" s="1">
        <v>129</v>
      </c>
      <c r="J821" s="1">
        <v>17</v>
      </c>
      <c r="K821" s="1">
        <v>50</v>
      </c>
      <c r="L821" s="1">
        <v>19</v>
      </c>
      <c r="M821" s="1">
        <v>3</v>
      </c>
      <c r="N821" s="1">
        <v>8</v>
      </c>
      <c r="O821" s="1">
        <v>0</v>
      </c>
      <c r="P821" s="1">
        <v>945</v>
      </c>
      <c r="Q821" s="18">
        <v>86</v>
      </c>
    </row>
    <row r="822" spans="3:17" ht="25.2" x14ac:dyDescent="0.25">
      <c r="C822" s="106"/>
      <c r="D822" s="103"/>
      <c r="E822" s="11" t="s">
        <v>36</v>
      </c>
      <c r="F822" s="8"/>
      <c r="G822" s="7">
        <v>122</v>
      </c>
      <c r="H822" s="15">
        <v>52</v>
      </c>
      <c r="I822" s="1">
        <v>14</v>
      </c>
      <c r="J822" s="1">
        <v>3</v>
      </c>
      <c r="K822" s="1">
        <v>30</v>
      </c>
      <c r="L822" s="1">
        <v>13</v>
      </c>
      <c r="M822" s="1">
        <v>4</v>
      </c>
      <c r="N822" s="1">
        <v>4</v>
      </c>
      <c r="O822" s="1">
        <v>2</v>
      </c>
      <c r="P822" s="1">
        <v>66</v>
      </c>
      <c r="Q822" s="18">
        <v>46</v>
      </c>
    </row>
    <row r="823" spans="3:17" ht="25.2" x14ac:dyDescent="0.25">
      <c r="C823" s="106"/>
      <c r="D823" s="103"/>
      <c r="E823" s="11" t="s">
        <v>37</v>
      </c>
      <c r="F823" s="8"/>
      <c r="G823" s="7">
        <v>251</v>
      </c>
      <c r="H823" s="15">
        <v>178</v>
      </c>
      <c r="I823" s="1">
        <v>23</v>
      </c>
      <c r="J823" s="1">
        <v>7</v>
      </c>
      <c r="K823" s="1">
        <v>14</v>
      </c>
      <c r="L823" s="1">
        <v>9</v>
      </c>
      <c r="M823" s="1">
        <v>11</v>
      </c>
      <c r="N823" s="1">
        <v>6</v>
      </c>
      <c r="O823" s="1">
        <v>3</v>
      </c>
      <c r="P823" s="1">
        <v>201</v>
      </c>
      <c r="Q823" s="18">
        <v>30</v>
      </c>
    </row>
    <row r="824" spans="3:17" x14ac:dyDescent="0.25">
      <c r="C824" s="106"/>
      <c r="D824" s="103"/>
      <c r="E824" s="11" t="s">
        <v>38</v>
      </c>
      <c r="F824" s="8"/>
      <c r="G824" s="14">
        <v>34</v>
      </c>
      <c r="H824" s="27">
        <v>4</v>
      </c>
      <c r="I824" s="5">
        <v>3</v>
      </c>
      <c r="J824" s="5">
        <v>0</v>
      </c>
      <c r="K824" s="5">
        <v>0</v>
      </c>
      <c r="L824" s="5">
        <v>0</v>
      </c>
      <c r="M824" s="5">
        <v>0</v>
      </c>
      <c r="N824" s="5">
        <v>0</v>
      </c>
      <c r="O824" s="5">
        <v>27</v>
      </c>
      <c r="P824" s="5">
        <v>7</v>
      </c>
      <c r="Q824" s="28">
        <v>0</v>
      </c>
    </row>
    <row r="825" spans="3:17" ht="25.2" x14ac:dyDescent="0.25">
      <c r="C825" s="106"/>
      <c r="D825" s="102" t="s">
        <v>22</v>
      </c>
      <c r="E825" s="10" t="s">
        <v>34</v>
      </c>
      <c r="F825" s="9"/>
      <c r="G825" s="13">
        <v>53</v>
      </c>
      <c r="H825" s="22">
        <v>37</v>
      </c>
      <c r="I825" s="3">
        <v>2</v>
      </c>
      <c r="J825" s="3">
        <v>2</v>
      </c>
      <c r="K825" s="3">
        <v>7</v>
      </c>
      <c r="L825" s="3">
        <v>3</v>
      </c>
      <c r="M825" s="3">
        <v>1</v>
      </c>
      <c r="N825" s="3">
        <v>1</v>
      </c>
      <c r="O825" s="3">
        <v>0</v>
      </c>
      <c r="P825" s="3">
        <v>39</v>
      </c>
      <c r="Q825" s="24">
        <v>12</v>
      </c>
    </row>
    <row r="826" spans="3:17" ht="25.2" x14ac:dyDescent="0.25">
      <c r="C826" s="106"/>
      <c r="D826" s="103"/>
      <c r="E826" s="11" t="s">
        <v>35</v>
      </c>
      <c r="F826" s="8"/>
      <c r="G826" s="7">
        <v>595</v>
      </c>
      <c r="H826" s="15">
        <v>459</v>
      </c>
      <c r="I826" s="1">
        <v>74</v>
      </c>
      <c r="J826" s="1">
        <v>11</v>
      </c>
      <c r="K826" s="1">
        <v>37</v>
      </c>
      <c r="L826" s="1">
        <v>8</v>
      </c>
      <c r="M826" s="1">
        <v>2</v>
      </c>
      <c r="N826" s="1">
        <v>4</v>
      </c>
      <c r="O826" s="1">
        <v>0</v>
      </c>
      <c r="P826" s="1">
        <v>533</v>
      </c>
      <c r="Q826" s="18">
        <v>56</v>
      </c>
    </row>
    <row r="827" spans="3:17" ht="25.2" x14ac:dyDescent="0.25">
      <c r="C827" s="106"/>
      <c r="D827" s="103"/>
      <c r="E827" s="11" t="s">
        <v>36</v>
      </c>
      <c r="F827" s="8"/>
      <c r="G827" s="7">
        <v>56</v>
      </c>
      <c r="H827" s="15">
        <v>25</v>
      </c>
      <c r="I827" s="1">
        <v>5</v>
      </c>
      <c r="J827" s="1">
        <v>2</v>
      </c>
      <c r="K827" s="1">
        <v>17</v>
      </c>
      <c r="L827" s="1">
        <v>5</v>
      </c>
      <c r="M827" s="1">
        <v>1</v>
      </c>
      <c r="N827" s="1">
        <v>1</v>
      </c>
      <c r="O827" s="1">
        <v>0</v>
      </c>
      <c r="P827" s="1">
        <v>30</v>
      </c>
      <c r="Q827" s="18">
        <v>24</v>
      </c>
    </row>
    <row r="828" spans="3:17" ht="25.2" x14ac:dyDescent="0.25">
      <c r="C828" s="106"/>
      <c r="D828" s="103"/>
      <c r="E828" s="11" t="s">
        <v>37</v>
      </c>
      <c r="F828" s="8"/>
      <c r="G828" s="7">
        <v>54</v>
      </c>
      <c r="H828" s="15">
        <v>38</v>
      </c>
      <c r="I828" s="1">
        <v>5</v>
      </c>
      <c r="J828" s="1">
        <v>1</v>
      </c>
      <c r="K828" s="1">
        <v>1</v>
      </c>
      <c r="L828" s="1">
        <v>2</v>
      </c>
      <c r="M828" s="1">
        <v>3</v>
      </c>
      <c r="N828" s="1">
        <v>3</v>
      </c>
      <c r="O828" s="1">
        <v>1</v>
      </c>
      <c r="P828" s="1">
        <v>43</v>
      </c>
      <c r="Q828" s="18">
        <v>4</v>
      </c>
    </row>
    <row r="829" spans="3:17" x14ac:dyDescent="0.25">
      <c r="C829" s="106"/>
      <c r="D829" s="103"/>
      <c r="E829" s="11" t="s">
        <v>38</v>
      </c>
      <c r="F829" s="8"/>
      <c r="G829" s="14">
        <v>22</v>
      </c>
      <c r="H829" s="27">
        <v>3</v>
      </c>
      <c r="I829" s="5">
        <v>1</v>
      </c>
      <c r="J829" s="5">
        <v>0</v>
      </c>
      <c r="K829" s="5">
        <v>0</v>
      </c>
      <c r="L829" s="5">
        <v>0</v>
      </c>
      <c r="M829" s="5">
        <v>0</v>
      </c>
      <c r="N829" s="5">
        <v>0</v>
      </c>
      <c r="O829" s="5">
        <v>18</v>
      </c>
      <c r="P829" s="5">
        <v>4</v>
      </c>
      <c r="Q829" s="28">
        <v>0</v>
      </c>
    </row>
    <row r="830" spans="3:17" ht="25.2" x14ac:dyDescent="0.25">
      <c r="C830" s="106"/>
      <c r="D830" s="102" t="s">
        <v>23</v>
      </c>
      <c r="E830" s="10" t="s">
        <v>34</v>
      </c>
      <c r="F830" s="9"/>
      <c r="G830" s="41">
        <v>22</v>
      </c>
      <c r="H830" s="58">
        <v>16</v>
      </c>
      <c r="I830" s="26">
        <v>2</v>
      </c>
      <c r="J830" s="26">
        <v>0</v>
      </c>
      <c r="K830" s="26">
        <v>1</v>
      </c>
      <c r="L830" s="26">
        <v>2</v>
      </c>
      <c r="M830" s="26">
        <v>1</v>
      </c>
      <c r="N830" s="26">
        <v>0</v>
      </c>
      <c r="O830" s="26">
        <v>0</v>
      </c>
      <c r="P830" s="26">
        <v>18</v>
      </c>
      <c r="Q830" s="60">
        <v>3</v>
      </c>
    </row>
    <row r="831" spans="3:17" ht="25.2" x14ac:dyDescent="0.25">
      <c r="C831" s="106"/>
      <c r="D831" s="103"/>
      <c r="E831" s="11" t="s">
        <v>35</v>
      </c>
      <c r="F831" s="8"/>
      <c r="G831" s="7">
        <v>447</v>
      </c>
      <c r="H831" s="15">
        <v>357</v>
      </c>
      <c r="I831" s="1">
        <v>55</v>
      </c>
      <c r="J831" s="1">
        <v>6</v>
      </c>
      <c r="K831" s="1">
        <v>13</v>
      </c>
      <c r="L831" s="1">
        <v>11</v>
      </c>
      <c r="M831" s="1">
        <v>1</v>
      </c>
      <c r="N831" s="1">
        <v>4</v>
      </c>
      <c r="O831" s="1">
        <v>0</v>
      </c>
      <c r="P831" s="1">
        <v>412</v>
      </c>
      <c r="Q831" s="18">
        <v>30</v>
      </c>
    </row>
    <row r="832" spans="3:17" ht="25.2" x14ac:dyDescent="0.25">
      <c r="C832" s="106"/>
      <c r="D832" s="103"/>
      <c r="E832" s="11" t="s">
        <v>36</v>
      </c>
      <c r="F832" s="8"/>
      <c r="G832" s="7">
        <v>66</v>
      </c>
      <c r="H832" s="15">
        <v>27</v>
      </c>
      <c r="I832" s="1">
        <v>9</v>
      </c>
      <c r="J832" s="1">
        <v>1</v>
      </c>
      <c r="K832" s="1">
        <v>13</v>
      </c>
      <c r="L832" s="1">
        <v>8</v>
      </c>
      <c r="M832" s="1">
        <v>3</v>
      </c>
      <c r="N832" s="1">
        <v>3</v>
      </c>
      <c r="O832" s="1">
        <v>2</v>
      </c>
      <c r="P832" s="1">
        <v>36</v>
      </c>
      <c r="Q832" s="18">
        <v>22</v>
      </c>
    </row>
    <row r="833" spans="3:17" ht="25.2" x14ac:dyDescent="0.25">
      <c r="C833" s="106"/>
      <c r="D833" s="103"/>
      <c r="E833" s="11" t="s">
        <v>37</v>
      </c>
      <c r="F833" s="8"/>
      <c r="G833" s="7">
        <v>197</v>
      </c>
      <c r="H833" s="15">
        <v>140</v>
      </c>
      <c r="I833" s="1">
        <v>18</v>
      </c>
      <c r="J833" s="1">
        <v>6</v>
      </c>
      <c r="K833" s="1">
        <v>13</v>
      </c>
      <c r="L833" s="1">
        <v>7</v>
      </c>
      <c r="M833" s="1">
        <v>8</v>
      </c>
      <c r="N833" s="1">
        <v>3</v>
      </c>
      <c r="O833" s="1">
        <v>2</v>
      </c>
      <c r="P833" s="1">
        <v>158</v>
      </c>
      <c r="Q833" s="18">
        <v>26</v>
      </c>
    </row>
    <row r="834" spans="3:17" x14ac:dyDescent="0.25">
      <c r="C834" s="106"/>
      <c r="D834" s="103"/>
      <c r="E834" s="11" t="s">
        <v>38</v>
      </c>
      <c r="F834" s="8"/>
      <c r="G834" s="14">
        <v>12</v>
      </c>
      <c r="H834" s="27">
        <v>1</v>
      </c>
      <c r="I834" s="5">
        <v>2</v>
      </c>
      <c r="J834" s="5">
        <v>0</v>
      </c>
      <c r="K834" s="5">
        <v>0</v>
      </c>
      <c r="L834" s="5">
        <v>0</v>
      </c>
      <c r="M834" s="5">
        <v>0</v>
      </c>
      <c r="N834" s="5">
        <v>0</v>
      </c>
      <c r="O834" s="5">
        <v>9</v>
      </c>
      <c r="P834" s="5">
        <v>3</v>
      </c>
      <c r="Q834" s="28">
        <v>0</v>
      </c>
    </row>
    <row r="835" spans="3:17" ht="25.2" x14ac:dyDescent="0.25">
      <c r="C835" s="102" t="s">
        <v>39</v>
      </c>
      <c r="D835" s="102" t="s">
        <v>25</v>
      </c>
      <c r="E835" s="10" t="s">
        <v>40</v>
      </c>
      <c r="F835" s="9"/>
      <c r="G835" s="13">
        <v>263</v>
      </c>
      <c r="H835" s="22">
        <v>131</v>
      </c>
      <c r="I835" s="3">
        <v>31</v>
      </c>
      <c r="J835" s="3">
        <v>10</v>
      </c>
      <c r="K835" s="3">
        <v>47</v>
      </c>
      <c r="L835" s="3">
        <v>20</v>
      </c>
      <c r="M835" s="3">
        <v>12</v>
      </c>
      <c r="N835" s="3">
        <v>8</v>
      </c>
      <c r="O835" s="3">
        <v>4</v>
      </c>
      <c r="P835" s="3">
        <v>162</v>
      </c>
      <c r="Q835" s="24">
        <v>77</v>
      </c>
    </row>
    <row r="836" spans="3:17" ht="25.2" x14ac:dyDescent="0.25">
      <c r="C836" s="106"/>
      <c r="D836" s="103"/>
      <c r="E836" s="11" t="s">
        <v>41</v>
      </c>
      <c r="F836" s="8"/>
      <c r="G836" s="7">
        <v>906</v>
      </c>
      <c r="H836" s="15">
        <v>720</v>
      </c>
      <c r="I836" s="1">
        <v>112</v>
      </c>
      <c r="J836" s="1">
        <v>12</v>
      </c>
      <c r="K836" s="1">
        <v>39</v>
      </c>
      <c r="L836" s="1">
        <v>18</v>
      </c>
      <c r="M836" s="1">
        <v>0</v>
      </c>
      <c r="N836" s="1">
        <v>5</v>
      </c>
      <c r="O836" s="1">
        <v>0</v>
      </c>
      <c r="P836" s="1">
        <v>832</v>
      </c>
      <c r="Q836" s="18">
        <v>69</v>
      </c>
    </row>
    <row r="837" spans="3:17" x14ac:dyDescent="0.25">
      <c r="C837" s="106"/>
      <c r="D837" s="103"/>
      <c r="E837" s="11" t="s">
        <v>42</v>
      </c>
      <c r="F837" s="8"/>
      <c r="G837" s="7">
        <v>61</v>
      </c>
      <c r="H837" s="15">
        <v>54</v>
      </c>
      <c r="I837" s="1">
        <v>2</v>
      </c>
      <c r="J837" s="1">
        <v>0</v>
      </c>
      <c r="K837" s="1">
        <v>0</v>
      </c>
      <c r="L837" s="1">
        <v>1</v>
      </c>
      <c r="M837" s="1">
        <v>0</v>
      </c>
      <c r="N837" s="1">
        <v>4</v>
      </c>
      <c r="O837" s="1">
        <v>0</v>
      </c>
      <c r="P837" s="1">
        <v>56</v>
      </c>
      <c r="Q837" s="18">
        <v>1</v>
      </c>
    </row>
    <row r="838" spans="3:17" x14ac:dyDescent="0.25">
      <c r="C838" s="106"/>
      <c r="D838" s="103"/>
      <c r="E838" s="11" t="s">
        <v>43</v>
      </c>
      <c r="F838" s="8"/>
      <c r="G838" s="7">
        <v>450</v>
      </c>
      <c r="H838" s="15">
        <v>352</v>
      </c>
      <c r="I838" s="1">
        <v>51</v>
      </c>
      <c r="J838" s="1">
        <v>10</v>
      </c>
      <c r="K838" s="1">
        <v>27</v>
      </c>
      <c r="L838" s="1">
        <v>7</v>
      </c>
      <c r="M838" s="1">
        <v>0</v>
      </c>
      <c r="N838" s="1">
        <v>3</v>
      </c>
      <c r="O838" s="1">
        <v>0</v>
      </c>
      <c r="P838" s="1">
        <v>403</v>
      </c>
      <c r="Q838" s="18">
        <v>44</v>
      </c>
    </row>
    <row r="839" spans="3:17" x14ac:dyDescent="0.25">
      <c r="C839" s="106"/>
      <c r="D839" s="103"/>
      <c r="E839" s="11" t="s">
        <v>44</v>
      </c>
      <c r="F839" s="8"/>
      <c r="G839" s="7">
        <v>93</v>
      </c>
      <c r="H839" s="15">
        <v>86</v>
      </c>
      <c r="I839" s="1">
        <v>3</v>
      </c>
      <c r="J839" s="1">
        <v>0</v>
      </c>
      <c r="K839" s="1">
        <v>2</v>
      </c>
      <c r="L839" s="1">
        <v>1</v>
      </c>
      <c r="M839" s="1">
        <v>0</v>
      </c>
      <c r="N839" s="1">
        <v>1</v>
      </c>
      <c r="O839" s="1">
        <v>0</v>
      </c>
      <c r="P839" s="1">
        <v>89</v>
      </c>
      <c r="Q839" s="18">
        <v>3</v>
      </c>
    </row>
    <row r="840" spans="3:17" ht="25.2" x14ac:dyDescent="0.25">
      <c r="C840" s="106"/>
      <c r="D840" s="103"/>
      <c r="E840" s="11" t="s">
        <v>45</v>
      </c>
      <c r="F840" s="8"/>
      <c r="G840" s="14">
        <v>41</v>
      </c>
      <c r="H840" s="27">
        <v>27</v>
      </c>
      <c r="I840" s="5">
        <v>2</v>
      </c>
      <c r="J840" s="5">
        <v>1</v>
      </c>
      <c r="K840" s="5">
        <v>2</v>
      </c>
      <c r="L840" s="5">
        <v>3</v>
      </c>
      <c r="M840" s="5">
        <v>4</v>
      </c>
      <c r="N840" s="5">
        <v>2</v>
      </c>
      <c r="O840" s="5">
        <v>0</v>
      </c>
      <c r="P840" s="5">
        <v>29</v>
      </c>
      <c r="Q840" s="28">
        <v>6</v>
      </c>
    </row>
    <row r="841" spans="3:17" x14ac:dyDescent="0.25">
      <c r="C841" s="106"/>
      <c r="D841" s="103"/>
      <c r="E841" s="11" t="s">
        <v>38</v>
      </c>
      <c r="F841" s="8"/>
      <c r="G841" s="7">
        <v>141</v>
      </c>
      <c r="H841" s="15">
        <v>91</v>
      </c>
      <c r="I841" s="1">
        <v>11</v>
      </c>
      <c r="J841" s="1">
        <v>2</v>
      </c>
      <c r="K841" s="1">
        <v>5</v>
      </c>
      <c r="L841" s="1">
        <v>0</v>
      </c>
      <c r="M841" s="1">
        <v>4</v>
      </c>
      <c r="N841" s="1">
        <v>0</v>
      </c>
      <c r="O841" s="1">
        <v>28</v>
      </c>
      <c r="P841" s="1">
        <v>102</v>
      </c>
      <c r="Q841" s="18">
        <v>7</v>
      </c>
    </row>
    <row r="842" spans="3:17" ht="25.2" x14ac:dyDescent="0.25">
      <c r="C842" s="106"/>
      <c r="D842" s="102" t="s">
        <v>22</v>
      </c>
      <c r="E842" s="10" t="s">
        <v>40</v>
      </c>
      <c r="F842" s="9"/>
      <c r="G842" s="13">
        <v>123</v>
      </c>
      <c r="H842" s="22">
        <v>60</v>
      </c>
      <c r="I842" s="3">
        <v>10</v>
      </c>
      <c r="J842" s="3">
        <v>5</v>
      </c>
      <c r="K842" s="3">
        <v>29</v>
      </c>
      <c r="L842" s="3">
        <v>10</v>
      </c>
      <c r="M842" s="3">
        <v>4</v>
      </c>
      <c r="N842" s="3">
        <v>4</v>
      </c>
      <c r="O842" s="3">
        <v>1</v>
      </c>
      <c r="P842" s="3">
        <v>70</v>
      </c>
      <c r="Q842" s="24">
        <v>44</v>
      </c>
    </row>
    <row r="843" spans="3:17" ht="25.2" x14ac:dyDescent="0.25">
      <c r="C843" s="106"/>
      <c r="D843" s="103"/>
      <c r="E843" s="11" t="s">
        <v>41</v>
      </c>
      <c r="F843" s="8"/>
      <c r="G843" s="7">
        <v>511</v>
      </c>
      <c r="H843" s="15">
        <v>398</v>
      </c>
      <c r="I843" s="1">
        <v>66</v>
      </c>
      <c r="J843" s="1">
        <v>7</v>
      </c>
      <c r="K843" s="1">
        <v>29</v>
      </c>
      <c r="L843" s="1">
        <v>7</v>
      </c>
      <c r="M843" s="1">
        <v>0</v>
      </c>
      <c r="N843" s="1">
        <v>4</v>
      </c>
      <c r="O843" s="1">
        <v>0</v>
      </c>
      <c r="P843" s="1">
        <v>464</v>
      </c>
      <c r="Q843" s="18">
        <v>43</v>
      </c>
    </row>
    <row r="844" spans="3:17" x14ac:dyDescent="0.25">
      <c r="C844" s="106"/>
      <c r="D844" s="103"/>
      <c r="E844" s="11" t="s">
        <v>42</v>
      </c>
      <c r="F844" s="8"/>
      <c r="G844" s="14">
        <v>36</v>
      </c>
      <c r="H844" s="27">
        <v>32</v>
      </c>
      <c r="I844" s="5">
        <v>2</v>
      </c>
      <c r="J844" s="5">
        <v>0</v>
      </c>
      <c r="K844" s="5">
        <v>0</v>
      </c>
      <c r="L844" s="5">
        <v>0</v>
      </c>
      <c r="M844" s="5">
        <v>0</v>
      </c>
      <c r="N844" s="5">
        <v>2</v>
      </c>
      <c r="O844" s="5">
        <v>0</v>
      </c>
      <c r="P844" s="5">
        <v>34</v>
      </c>
      <c r="Q844" s="28">
        <v>0</v>
      </c>
    </row>
    <row r="845" spans="3:17" x14ac:dyDescent="0.25">
      <c r="C845" s="106"/>
      <c r="D845" s="103"/>
      <c r="E845" s="11" t="s">
        <v>43</v>
      </c>
      <c r="F845" s="8"/>
      <c r="G845" s="7">
        <v>224</v>
      </c>
      <c r="H845" s="15">
        <v>169</v>
      </c>
      <c r="I845" s="1">
        <v>30</v>
      </c>
      <c r="J845" s="1">
        <v>7</v>
      </c>
      <c r="K845" s="1">
        <v>13</v>
      </c>
      <c r="L845" s="1">
        <v>3</v>
      </c>
      <c r="M845" s="1">
        <v>0</v>
      </c>
      <c r="N845" s="1">
        <v>2</v>
      </c>
      <c r="O845" s="1">
        <v>0</v>
      </c>
      <c r="P845" s="1">
        <v>199</v>
      </c>
      <c r="Q845" s="18">
        <v>23</v>
      </c>
    </row>
    <row r="846" spans="3:17" x14ac:dyDescent="0.25">
      <c r="C846" s="106"/>
      <c r="D846" s="103"/>
      <c r="E846" s="11" t="s">
        <v>44</v>
      </c>
      <c r="F846" s="8"/>
      <c r="G846" s="14">
        <v>46</v>
      </c>
      <c r="H846" s="27">
        <v>45</v>
      </c>
      <c r="I846" s="5">
        <v>1</v>
      </c>
      <c r="J846" s="5">
        <v>0</v>
      </c>
      <c r="K846" s="5">
        <v>0</v>
      </c>
      <c r="L846" s="5">
        <v>0</v>
      </c>
      <c r="M846" s="5">
        <v>0</v>
      </c>
      <c r="N846" s="5">
        <v>0</v>
      </c>
      <c r="O846" s="5">
        <v>0</v>
      </c>
      <c r="P846" s="5">
        <v>46</v>
      </c>
      <c r="Q846" s="28">
        <v>0</v>
      </c>
    </row>
    <row r="847" spans="3:17" ht="25.2" x14ac:dyDescent="0.25">
      <c r="C847" s="106"/>
      <c r="D847" s="103"/>
      <c r="E847" s="11" t="s">
        <v>45</v>
      </c>
      <c r="F847" s="8"/>
      <c r="G847" s="14">
        <v>18</v>
      </c>
      <c r="H847" s="27">
        <v>15</v>
      </c>
      <c r="I847" s="5">
        <v>1</v>
      </c>
      <c r="J847" s="5">
        <v>1</v>
      </c>
      <c r="K847" s="5">
        <v>0</v>
      </c>
      <c r="L847" s="5">
        <v>0</v>
      </c>
      <c r="M847" s="5">
        <v>1</v>
      </c>
      <c r="N847" s="5">
        <v>0</v>
      </c>
      <c r="O847" s="5">
        <v>0</v>
      </c>
      <c r="P847" s="5">
        <v>16</v>
      </c>
      <c r="Q847" s="28">
        <v>1</v>
      </c>
    </row>
    <row r="848" spans="3:17" x14ac:dyDescent="0.25">
      <c r="C848" s="106"/>
      <c r="D848" s="103"/>
      <c r="E848" s="11" t="s">
        <v>38</v>
      </c>
      <c r="F848" s="8"/>
      <c r="G848" s="7">
        <v>80</v>
      </c>
      <c r="H848" s="15">
        <v>50</v>
      </c>
      <c r="I848" s="1">
        <v>5</v>
      </c>
      <c r="J848" s="1">
        <v>1</v>
      </c>
      <c r="K848" s="1">
        <v>4</v>
      </c>
      <c r="L848" s="1">
        <v>0</v>
      </c>
      <c r="M848" s="1">
        <v>2</v>
      </c>
      <c r="N848" s="1">
        <v>0</v>
      </c>
      <c r="O848" s="1">
        <v>18</v>
      </c>
      <c r="P848" s="1">
        <v>55</v>
      </c>
      <c r="Q848" s="18">
        <v>5</v>
      </c>
    </row>
    <row r="849" spans="3:17" ht="25.2" x14ac:dyDescent="0.25">
      <c r="C849" s="106"/>
      <c r="D849" s="102" t="s">
        <v>23</v>
      </c>
      <c r="E849" s="10" t="s">
        <v>40</v>
      </c>
      <c r="F849" s="9"/>
      <c r="G849" s="13">
        <v>140</v>
      </c>
      <c r="H849" s="22">
        <v>71</v>
      </c>
      <c r="I849" s="3">
        <v>21</v>
      </c>
      <c r="J849" s="3">
        <v>5</v>
      </c>
      <c r="K849" s="3">
        <v>18</v>
      </c>
      <c r="L849" s="3">
        <v>10</v>
      </c>
      <c r="M849" s="3">
        <v>8</v>
      </c>
      <c r="N849" s="3">
        <v>4</v>
      </c>
      <c r="O849" s="3">
        <v>3</v>
      </c>
      <c r="P849" s="3">
        <v>92</v>
      </c>
      <c r="Q849" s="24">
        <v>33</v>
      </c>
    </row>
    <row r="850" spans="3:17" ht="25.2" x14ac:dyDescent="0.25">
      <c r="C850" s="106"/>
      <c r="D850" s="103"/>
      <c r="E850" s="11" t="s">
        <v>41</v>
      </c>
      <c r="F850" s="8"/>
      <c r="G850" s="7">
        <v>395</v>
      </c>
      <c r="H850" s="15">
        <v>322</v>
      </c>
      <c r="I850" s="1">
        <v>46</v>
      </c>
      <c r="J850" s="1">
        <v>5</v>
      </c>
      <c r="K850" s="1">
        <v>10</v>
      </c>
      <c r="L850" s="1">
        <v>11</v>
      </c>
      <c r="M850" s="1">
        <v>0</v>
      </c>
      <c r="N850" s="1">
        <v>1</v>
      </c>
      <c r="O850" s="1">
        <v>0</v>
      </c>
      <c r="P850" s="1">
        <v>368</v>
      </c>
      <c r="Q850" s="18">
        <v>26</v>
      </c>
    </row>
    <row r="851" spans="3:17" x14ac:dyDescent="0.25">
      <c r="C851" s="106"/>
      <c r="D851" s="103"/>
      <c r="E851" s="11" t="s">
        <v>42</v>
      </c>
      <c r="F851" s="8"/>
      <c r="G851" s="14">
        <v>25</v>
      </c>
      <c r="H851" s="27">
        <v>22</v>
      </c>
      <c r="I851" s="5">
        <v>0</v>
      </c>
      <c r="J851" s="5">
        <v>0</v>
      </c>
      <c r="K851" s="5">
        <v>0</v>
      </c>
      <c r="L851" s="5">
        <v>1</v>
      </c>
      <c r="M851" s="5">
        <v>0</v>
      </c>
      <c r="N851" s="5">
        <v>2</v>
      </c>
      <c r="O851" s="5">
        <v>0</v>
      </c>
      <c r="P851" s="5">
        <v>22</v>
      </c>
      <c r="Q851" s="28">
        <v>1</v>
      </c>
    </row>
    <row r="852" spans="3:17" x14ac:dyDescent="0.25">
      <c r="C852" s="106"/>
      <c r="D852" s="103"/>
      <c r="E852" s="11" t="s">
        <v>43</v>
      </c>
      <c r="F852" s="8"/>
      <c r="G852" s="7">
        <v>226</v>
      </c>
      <c r="H852" s="15">
        <v>183</v>
      </c>
      <c r="I852" s="1">
        <v>21</v>
      </c>
      <c r="J852" s="1">
        <v>3</v>
      </c>
      <c r="K852" s="1">
        <v>14</v>
      </c>
      <c r="L852" s="1">
        <v>4</v>
      </c>
      <c r="M852" s="1">
        <v>0</v>
      </c>
      <c r="N852" s="1">
        <v>1</v>
      </c>
      <c r="O852" s="1">
        <v>0</v>
      </c>
      <c r="P852" s="1">
        <v>204</v>
      </c>
      <c r="Q852" s="18">
        <v>21</v>
      </c>
    </row>
    <row r="853" spans="3:17" x14ac:dyDescent="0.25">
      <c r="C853" s="106"/>
      <c r="D853" s="103"/>
      <c r="E853" s="11" t="s">
        <v>44</v>
      </c>
      <c r="F853" s="8"/>
      <c r="G853" s="14">
        <v>47</v>
      </c>
      <c r="H853" s="27">
        <v>41</v>
      </c>
      <c r="I853" s="5">
        <v>2</v>
      </c>
      <c r="J853" s="5">
        <v>0</v>
      </c>
      <c r="K853" s="5">
        <v>2</v>
      </c>
      <c r="L853" s="5">
        <v>1</v>
      </c>
      <c r="M853" s="5">
        <v>0</v>
      </c>
      <c r="N853" s="5">
        <v>1</v>
      </c>
      <c r="O853" s="5">
        <v>0</v>
      </c>
      <c r="P853" s="5">
        <v>43</v>
      </c>
      <c r="Q853" s="28">
        <v>3</v>
      </c>
    </row>
    <row r="854" spans="3:17" ht="25.2" x14ac:dyDescent="0.25">
      <c r="C854" s="106"/>
      <c r="D854" s="103"/>
      <c r="E854" s="11" t="s">
        <v>45</v>
      </c>
      <c r="F854" s="8"/>
      <c r="G854" s="14">
        <v>23</v>
      </c>
      <c r="H854" s="27">
        <v>12</v>
      </c>
      <c r="I854" s="5">
        <v>1</v>
      </c>
      <c r="J854" s="5">
        <v>0</v>
      </c>
      <c r="K854" s="5">
        <v>2</v>
      </c>
      <c r="L854" s="5">
        <v>3</v>
      </c>
      <c r="M854" s="5">
        <v>3</v>
      </c>
      <c r="N854" s="5">
        <v>2</v>
      </c>
      <c r="O854" s="5">
        <v>0</v>
      </c>
      <c r="P854" s="5">
        <v>13</v>
      </c>
      <c r="Q854" s="28">
        <v>5</v>
      </c>
    </row>
    <row r="855" spans="3:17" x14ac:dyDescent="0.25">
      <c r="C855" s="106"/>
      <c r="D855" s="103"/>
      <c r="E855" s="11" t="s">
        <v>38</v>
      </c>
      <c r="F855" s="8"/>
      <c r="G855" s="7">
        <v>61</v>
      </c>
      <c r="H855" s="15">
        <v>41</v>
      </c>
      <c r="I855" s="1">
        <v>6</v>
      </c>
      <c r="J855" s="1">
        <v>1</v>
      </c>
      <c r="K855" s="1">
        <v>1</v>
      </c>
      <c r="L855" s="1">
        <v>0</v>
      </c>
      <c r="M855" s="1">
        <v>2</v>
      </c>
      <c r="N855" s="1">
        <v>0</v>
      </c>
      <c r="O855" s="1">
        <v>10</v>
      </c>
      <c r="P855" s="1">
        <v>47</v>
      </c>
      <c r="Q855" s="18">
        <v>2</v>
      </c>
    </row>
    <row r="856" spans="3:17" x14ac:dyDescent="0.25">
      <c r="C856" s="102" t="s">
        <v>46</v>
      </c>
      <c r="D856" s="100" t="s">
        <v>21</v>
      </c>
      <c r="E856" s="10" t="s">
        <v>47</v>
      </c>
      <c r="F856" s="9"/>
      <c r="G856" s="13">
        <v>1103</v>
      </c>
      <c r="H856" s="22">
        <v>1103</v>
      </c>
      <c r="I856" s="3">
        <v>0</v>
      </c>
      <c r="J856" s="3">
        <v>0</v>
      </c>
      <c r="K856" s="3">
        <v>0</v>
      </c>
      <c r="L856" s="3">
        <v>0</v>
      </c>
      <c r="M856" s="3">
        <v>0</v>
      </c>
      <c r="N856" s="3">
        <v>0</v>
      </c>
      <c r="O856" s="3">
        <v>0</v>
      </c>
      <c r="P856" s="3">
        <v>1103</v>
      </c>
      <c r="Q856" s="24">
        <v>0</v>
      </c>
    </row>
    <row r="857" spans="3:17" ht="25.2" x14ac:dyDescent="0.25">
      <c r="C857" s="106"/>
      <c r="D857" s="101"/>
      <c r="E857" s="11" t="s">
        <v>48</v>
      </c>
      <c r="F857" s="8"/>
      <c r="G857" s="7">
        <v>173</v>
      </c>
      <c r="H857" s="15">
        <v>0</v>
      </c>
      <c r="I857" s="1">
        <v>173</v>
      </c>
      <c r="J857" s="1">
        <v>0</v>
      </c>
      <c r="K857" s="1">
        <v>0</v>
      </c>
      <c r="L857" s="1">
        <v>0</v>
      </c>
      <c r="M857" s="1">
        <v>0</v>
      </c>
      <c r="N857" s="1">
        <v>0</v>
      </c>
      <c r="O857" s="1">
        <v>0</v>
      </c>
      <c r="P857" s="1">
        <v>173</v>
      </c>
      <c r="Q857" s="18">
        <v>0</v>
      </c>
    </row>
    <row r="858" spans="3:17" x14ac:dyDescent="0.25">
      <c r="C858" s="106"/>
      <c r="D858" s="101"/>
      <c r="E858" s="11" t="s">
        <v>49</v>
      </c>
      <c r="F858" s="8"/>
      <c r="G858" s="14">
        <v>29</v>
      </c>
      <c r="H858" s="27">
        <v>0</v>
      </c>
      <c r="I858" s="5">
        <v>0</v>
      </c>
      <c r="J858" s="5">
        <v>29</v>
      </c>
      <c r="K858" s="5">
        <v>0</v>
      </c>
      <c r="L858" s="5">
        <v>0</v>
      </c>
      <c r="M858" s="5">
        <v>0</v>
      </c>
      <c r="N858" s="5">
        <v>0</v>
      </c>
      <c r="O858" s="5">
        <v>0</v>
      </c>
      <c r="P858" s="5">
        <v>0</v>
      </c>
      <c r="Q858" s="28">
        <v>29</v>
      </c>
    </row>
    <row r="859" spans="3:17" ht="25.2" x14ac:dyDescent="0.25">
      <c r="C859" s="106"/>
      <c r="D859" s="101"/>
      <c r="E859" s="11" t="s">
        <v>50</v>
      </c>
      <c r="F859" s="8"/>
      <c r="G859" s="7">
        <v>102</v>
      </c>
      <c r="H859" s="15">
        <v>0</v>
      </c>
      <c r="I859" s="1">
        <v>0</v>
      </c>
      <c r="J859" s="1">
        <v>0</v>
      </c>
      <c r="K859" s="1">
        <v>102</v>
      </c>
      <c r="L859" s="1">
        <v>0</v>
      </c>
      <c r="M859" s="1">
        <v>0</v>
      </c>
      <c r="N859" s="1">
        <v>0</v>
      </c>
      <c r="O859" s="1">
        <v>0</v>
      </c>
      <c r="P859" s="1">
        <v>0</v>
      </c>
      <c r="Q859" s="18">
        <v>102</v>
      </c>
    </row>
    <row r="860" spans="3:17" ht="25.2" x14ac:dyDescent="0.25">
      <c r="C860" s="106"/>
      <c r="D860" s="101"/>
      <c r="E860" s="11" t="s">
        <v>51</v>
      </c>
      <c r="F860" s="8"/>
      <c r="G860" s="14">
        <v>46</v>
      </c>
      <c r="H860" s="27">
        <v>0</v>
      </c>
      <c r="I860" s="5">
        <v>0</v>
      </c>
      <c r="J860" s="5">
        <v>0</v>
      </c>
      <c r="K860" s="5">
        <v>0</v>
      </c>
      <c r="L860" s="5">
        <v>46</v>
      </c>
      <c r="M860" s="5">
        <v>0</v>
      </c>
      <c r="N860" s="5">
        <v>0</v>
      </c>
      <c r="O860" s="5">
        <v>0</v>
      </c>
      <c r="P860" s="5">
        <v>0</v>
      </c>
      <c r="Q860" s="28">
        <v>46</v>
      </c>
    </row>
    <row r="861" spans="3:17" x14ac:dyDescent="0.25">
      <c r="C861" s="106"/>
      <c r="D861" s="101"/>
      <c r="E861" s="11" t="s">
        <v>52</v>
      </c>
      <c r="F861" s="8"/>
      <c r="G861" s="14">
        <v>20</v>
      </c>
      <c r="H861" s="27">
        <v>0</v>
      </c>
      <c r="I861" s="5">
        <v>0</v>
      </c>
      <c r="J861" s="5">
        <v>0</v>
      </c>
      <c r="K861" s="5">
        <v>0</v>
      </c>
      <c r="L861" s="5">
        <v>0</v>
      </c>
      <c r="M861" s="5">
        <v>20</v>
      </c>
      <c r="N861" s="5">
        <v>0</v>
      </c>
      <c r="O861" s="5">
        <v>0</v>
      </c>
      <c r="P861" s="5">
        <v>0</v>
      </c>
      <c r="Q861" s="28">
        <v>0</v>
      </c>
    </row>
    <row r="862" spans="3:17" x14ac:dyDescent="0.25">
      <c r="C862" s="106"/>
      <c r="D862" s="101"/>
      <c r="E862" s="11" t="s">
        <v>53</v>
      </c>
      <c r="F862" s="8"/>
      <c r="G862" s="14">
        <v>19</v>
      </c>
      <c r="H862" s="27">
        <v>0</v>
      </c>
      <c r="I862" s="5">
        <v>0</v>
      </c>
      <c r="J862" s="5">
        <v>0</v>
      </c>
      <c r="K862" s="5">
        <v>0</v>
      </c>
      <c r="L862" s="5">
        <v>0</v>
      </c>
      <c r="M862" s="5">
        <v>0</v>
      </c>
      <c r="N862" s="5">
        <v>19</v>
      </c>
      <c r="O862" s="5">
        <v>0</v>
      </c>
      <c r="P862" s="5">
        <v>0</v>
      </c>
      <c r="Q862" s="28">
        <v>0</v>
      </c>
    </row>
    <row r="863" spans="3:17" x14ac:dyDescent="0.25">
      <c r="C863" s="106"/>
      <c r="D863" s="101"/>
      <c r="E863" s="11" t="s">
        <v>38</v>
      </c>
      <c r="F863" s="8"/>
      <c r="G863" s="14">
        <v>32</v>
      </c>
      <c r="H863" s="27">
        <v>0</v>
      </c>
      <c r="I863" s="5">
        <v>0</v>
      </c>
      <c r="J863" s="5">
        <v>0</v>
      </c>
      <c r="K863" s="5">
        <v>0</v>
      </c>
      <c r="L863" s="5">
        <v>0</v>
      </c>
      <c r="M863" s="5">
        <v>0</v>
      </c>
      <c r="N863" s="5">
        <v>0</v>
      </c>
      <c r="O863" s="5">
        <v>32</v>
      </c>
      <c r="P863" s="5">
        <v>0</v>
      </c>
      <c r="Q863" s="28">
        <v>0</v>
      </c>
    </row>
    <row r="864" spans="3:17" x14ac:dyDescent="0.25">
      <c r="C864" s="106"/>
      <c r="D864" s="101"/>
      <c r="E864" s="11" t="s">
        <v>54</v>
      </c>
      <c r="F864" s="8"/>
      <c r="G864" s="7">
        <v>1276</v>
      </c>
      <c r="H864" s="15">
        <v>1103</v>
      </c>
      <c r="I864" s="1">
        <v>173</v>
      </c>
      <c r="J864" s="1">
        <v>0</v>
      </c>
      <c r="K864" s="1">
        <v>0</v>
      </c>
      <c r="L864" s="1">
        <v>0</v>
      </c>
      <c r="M864" s="1">
        <v>0</v>
      </c>
      <c r="N864" s="1">
        <v>0</v>
      </c>
      <c r="O864" s="1">
        <v>0</v>
      </c>
      <c r="P864" s="1">
        <v>1276</v>
      </c>
      <c r="Q864" s="18">
        <v>0</v>
      </c>
    </row>
    <row r="865" spans="2:17" x14ac:dyDescent="0.25">
      <c r="C865" s="106"/>
      <c r="D865" s="101"/>
      <c r="E865" s="11" t="s">
        <v>55</v>
      </c>
      <c r="F865" s="8"/>
      <c r="G865" s="7">
        <v>177</v>
      </c>
      <c r="H865" s="15">
        <v>0</v>
      </c>
      <c r="I865" s="1">
        <v>0</v>
      </c>
      <c r="J865" s="1">
        <v>29</v>
      </c>
      <c r="K865" s="1">
        <v>102</v>
      </c>
      <c r="L865" s="1">
        <v>46</v>
      </c>
      <c r="M865" s="1">
        <v>0</v>
      </c>
      <c r="N865" s="1">
        <v>0</v>
      </c>
      <c r="O865" s="1">
        <v>0</v>
      </c>
      <c r="P865" s="1">
        <v>0</v>
      </c>
      <c r="Q865" s="18">
        <v>177</v>
      </c>
    </row>
    <row r="866" spans="2:17" ht="25.2" x14ac:dyDescent="0.25">
      <c r="C866" s="102" t="s">
        <v>56</v>
      </c>
      <c r="D866" s="100" t="s">
        <v>21</v>
      </c>
      <c r="E866" s="10" t="s">
        <v>57</v>
      </c>
      <c r="F866" s="9"/>
      <c r="G866" s="13">
        <v>393</v>
      </c>
      <c r="H866" s="22">
        <v>198</v>
      </c>
      <c r="I866" s="3">
        <v>100</v>
      </c>
      <c r="J866" s="3">
        <v>6</v>
      </c>
      <c r="K866" s="3">
        <v>47</v>
      </c>
      <c r="L866" s="3">
        <v>18</v>
      </c>
      <c r="M866" s="3">
        <v>5</v>
      </c>
      <c r="N866" s="3">
        <v>10</v>
      </c>
      <c r="O866" s="3">
        <v>9</v>
      </c>
      <c r="P866" s="3">
        <v>298</v>
      </c>
      <c r="Q866" s="24">
        <v>71</v>
      </c>
    </row>
    <row r="867" spans="2:17" ht="25.2" x14ac:dyDescent="0.25">
      <c r="C867" s="106"/>
      <c r="D867" s="101"/>
      <c r="E867" s="11" t="s">
        <v>58</v>
      </c>
      <c r="F867" s="8"/>
      <c r="G867" s="7">
        <v>615</v>
      </c>
      <c r="H867" s="15">
        <v>447</v>
      </c>
      <c r="I867" s="1">
        <v>70</v>
      </c>
      <c r="J867" s="1">
        <v>15</v>
      </c>
      <c r="K867" s="1">
        <v>44</v>
      </c>
      <c r="L867" s="1">
        <v>16</v>
      </c>
      <c r="M867" s="1">
        <v>9</v>
      </c>
      <c r="N867" s="1">
        <v>5</v>
      </c>
      <c r="O867" s="1">
        <v>9</v>
      </c>
      <c r="P867" s="1">
        <v>517</v>
      </c>
      <c r="Q867" s="18">
        <v>75</v>
      </c>
    </row>
    <row r="868" spans="2:17" ht="25.2" x14ac:dyDescent="0.25">
      <c r="C868" s="106"/>
      <c r="D868" s="101"/>
      <c r="E868" s="11" t="s">
        <v>59</v>
      </c>
      <c r="F868" s="8"/>
      <c r="G868" s="7">
        <v>364</v>
      </c>
      <c r="H868" s="15">
        <v>322</v>
      </c>
      <c r="I868" s="1">
        <v>2</v>
      </c>
      <c r="J868" s="1">
        <v>6</v>
      </c>
      <c r="K868" s="1">
        <v>8</v>
      </c>
      <c r="L868" s="1">
        <v>9</v>
      </c>
      <c r="M868" s="1">
        <v>4</v>
      </c>
      <c r="N868" s="1">
        <v>4</v>
      </c>
      <c r="O868" s="1">
        <v>9</v>
      </c>
      <c r="P868" s="1">
        <v>324</v>
      </c>
      <c r="Q868" s="18">
        <v>23</v>
      </c>
    </row>
    <row r="869" spans="2:17" x14ac:dyDescent="0.25">
      <c r="C869" s="106"/>
      <c r="D869" s="101"/>
      <c r="E869" s="11" t="s">
        <v>60</v>
      </c>
      <c r="F869" s="8"/>
      <c r="G869" s="7">
        <v>152</v>
      </c>
      <c r="H869" s="15">
        <v>136</v>
      </c>
      <c r="I869" s="1">
        <v>1</v>
      </c>
      <c r="J869" s="1">
        <v>2</v>
      </c>
      <c r="K869" s="1">
        <v>3</v>
      </c>
      <c r="L869" s="1">
        <v>3</v>
      </c>
      <c r="M869" s="1">
        <v>2</v>
      </c>
      <c r="N869" s="1">
        <v>0</v>
      </c>
      <c r="O869" s="1">
        <v>5</v>
      </c>
      <c r="P869" s="1">
        <v>137</v>
      </c>
      <c r="Q869" s="18">
        <v>8</v>
      </c>
    </row>
    <row r="870" spans="2:17" x14ac:dyDescent="0.25">
      <c r="C870" s="102" t="s">
        <v>61</v>
      </c>
      <c r="D870" s="100" t="s">
        <v>21</v>
      </c>
      <c r="E870" s="10" t="s">
        <v>62</v>
      </c>
      <c r="F870" s="9"/>
      <c r="G870" s="13">
        <v>197</v>
      </c>
      <c r="H870" s="22">
        <v>156</v>
      </c>
      <c r="I870" s="3">
        <v>8</v>
      </c>
      <c r="J870" s="3">
        <v>3</v>
      </c>
      <c r="K870" s="3">
        <v>10</v>
      </c>
      <c r="L870" s="3">
        <v>9</v>
      </c>
      <c r="M870" s="3">
        <v>2</v>
      </c>
      <c r="N870" s="3">
        <v>4</v>
      </c>
      <c r="O870" s="3">
        <v>5</v>
      </c>
      <c r="P870" s="3">
        <v>164</v>
      </c>
      <c r="Q870" s="24">
        <v>22</v>
      </c>
    </row>
    <row r="871" spans="2:17" x14ac:dyDescent="0.25">
      <c r="C871" s="103"/>
      <c r="D871" s="101"/>
      <c r="E871" s="11" t="s">
        <v>63</v>
      </c>
      <c r="F871" s="8"/>
      <c r="G871" s="7">
        <v>460</v>
      </c>
      <c r="H871" s="15">
        <v>307</v>
      </c>
      <c r="I871" s="1">
        <v>73</v>
      </c>
      <c r="J871" s="1">
        <v>10</v>
      </c>
      <c r="K871" s="1">
        <v>40</v>
      </c>
      <c r="L871" s="1">
        <v>9</v>
      </c>
      <c r="M871" s="1">
        <v>7</v>
      </c>
      <c r="N871" s="1">
        <v>6</v>
      </c>
      <c r="O871" s="1">
        <v>8</v>
      </c>
      <c r="P871" s="1">
        <v>380</v>
      </c>
      <c r="Q871" s="18">
        <v>59</v>
      </c>
    </row>
    <row r="872" spans="2:17" ht="25.2" x14ac:dyDescent="0.25">
      <c r="C872" s="103"/>
      <c r="D872" s="101"/>
      <c r="E872" s="11" t="s">
        <v>64</v>
      </c>
      <c r="F872" s="8"/>
      <c r="G872" s="7">
        <v>286</v>
      </c>
      <c r="H872" s="15">
        <v>256</v>
      </c>
      <c r="I872" s="1">
        <v>11</v>
      </c>
      <c r="J872" s="1">
        <v>2</v>
      </c>
      <c r="K872" s="1">
        <v>8</v>
      </c>
      <c r="L872" s="1">
        <v>0</v>
      </c>
      <c r="M872" s="1">
        <v>0</v>
      </c>
      <c r="N872" s="1">
        <v>1</v>
      </c>
      <c r="O872" s="1">
        <v>8</v>
      </c>
      <c r="P872" s="1">
        <v>267</v>
      </c>
      <c r="Q872" s="18">
        <v>10</v>
      </c>
    </row>
    <row r="873" spans="2:17" x14ac:dyDescent="0.25">
      <c r="C873" s="103"/>
      <c r="D873" s="101"/>
      <c r="E873" s="11" t="s">
        <v>65</v>
      </c>
      <c r="F873" s="8"/>
      <c r="G873" s="7">
        <v>249</v>
      </c>
      <c r="H873" s="15">
        <v>131</v>
      </c>
      <c r="I873" s="1">
        <v>53</v>
      </c>
      <c r="J873" s="1">
        <v>6</v>
      </c>
      <c r="K873" s="1">
        <v>22</v>
      </c>
      <c r="L873" s="1">
        <v>17</v>
      </c>
      <c r="M873" s="1">
        <v>7</v>
      </c>
      <c r="N873" s="1">
        <v>4</v>
      </c>
      <c r="O873" s="1">
        <v>9</v>
      </c>
      <c r="P873" s="1">
        <v>184</v>
      </c>
      <c r="Q873" s="18">
        <v>45</v>
      </c>
    </row>
    <row r="874" spans="2:17" x14ac:dyDescent="0.25">
      <c r="C874" s="103"/>
      <c r="D874" s="101"/>
      <c r="E874" s="11" t="s">
        <v>66</v>
      </c>
      <c r="F874" s="8"/>
      <c r="G874" s="7">
        <v>145</v>
      </c>
      <c r="H874" s="15">
        <v>102</v>
      </c>
      <c r="I874" s="1">
        <v>17</v>
      </c>
      <c r="J874" s="1">
        <v>6</v>
      </c>
      <c r="K874" s="1">
        <v>12</v>
      </c>
      <c r="L874" s="1">
        <v>2</v>
      </c>
      <c r="M874" s="1">
        <v>1</v>
      </c>
      <c r="N874" s="1">
        <v>3</v>
      </c>
      <c r="O874" s="1">
        <v>2</v>
      </c>
      <c r="P874" s="1">
        <v>119</v>
      </c>
      <c r="Q874" s="18">
        <v>20</v>
      </c>
    </row>
    <row r="875" spans="2:17" x14ac:dyDescent="0.25">
      <c r="C875" s="107"/>
      <c r="D875" s="104"/>
      <c r="E875" s="44" t="s">
        <v>67</v>
      </c>
      <c r="F875" s="45"/>
      <c r="G875" s="56">
        <v>187</v>
      </c>
      <c r="H875" s="64">
        <v>151</v>
      </c>
      <c r="I875" s="34">
        <v>11</v>
      </c>
      <c r="J875" s="34">
        <v>2</v>
      </c>
      <c r="K875" s="34">
        <v>10</v>
      </c>
      <c r="L875" s="34">
        <v>9</v>
      </c>
      <c r="M875" s="34">
        <v>3</v>
      </c>
      <c r="N875" s="34">
        <v>1</v>
      </c>
      <c r="O875" s="34">
        <v>0</v>
      </c>
      <c r="P875" s="34">
        <v>162</v>
      </c>
      <c r="Q875" s="69">
        <v>21</v>
      </c>
    </row>
    <row r="877" spans="2:17" x14ac:dyDescent="0.25">
      <c r="B877" s="42" t="str">
        <f xml:space="preserve"> HYPERLINK("#'目次'!B17", "[11]")</f>
        <v>[11]</v>
      </c>
      <c r="C877" s="37" t="s">
        <v>167</v>
      </c>
    </row>
    <row r="880" spans="2:17" x14ac:dyDescent="0.25">
      <c r="C880" s="37" t="s">
        <v>14</v>
      </c>
    </row>
    <row r="881" spans="3:17" ht="63" x14ac:dyDescent="0.25">
      <c r="C881" s="96"/>
      <c r="D881" s="97"/>
      <c r="E881" s="97"/>
      <c r="F881" s="97"/>
      <c r="G881" s="52" t="s">
        <v>15</v>
      </c>
      <c r="H881" s="48" t="s">
        <v>168</v>
      </c>
      <c r="I881" s="20" t="s">
        <v>169</v>
      </c>
      <c r="J881" s="20" t="s">
        <v>170</v>
      </c>
      <c r="K881" s="20" t="s">
        <v>171</v>
      </c>
      <c r="L881" s="20" t="s">
        <v>172</v>
      </c>
      <c r="M881" s="20" t="s">
        <v>173</v>
      </c>
      <c r="N881" s="20" t="s">
        <v>53</v>
      </c>
      <c r="O881" s="20" t="s">
        <v>174</v>
      </c>
      <c r="P881" s="20" t="s">
        <v>38</v>
      </c>
      <c r="Q881" s="51" t="s">
        <v>175</v>
      </c>
    </row>
    <row r="882" spans="3:17" x14ac:dyDescent="0.25">
      <c r="C882" s="98"/>
      <c r="D882" s="99"/>
      <c r="E882" s="99"/>
      <c r="F882" s="99"/>
      <c r="G882" s="47"/>
      <c r="H882" s="55"/>
      <c r="I882" s="21"/>
      <c r="J882" s="21"/>
      <c r="K882" s="21"/>
      <c r="L882" s="21"/>
      <c r="M882" s="21"/>
      <c r="N882" s="21"/>
      <c r="O882" s="21"/>
      <c r="P882" s="21"/>
      <c r="Q882" s="54"/>
    </row>
    <row r="883" spans="3:17" x14ac:dyDescent="0.25">
      <c r="C883" s="43"/>
      <c r="D883" s="49"/>
      <c r="E883" s="53" t="s">
        <v>15</v>
      </c>
      <c r="F883" s="46"/>
      <c r="G883" s="50">
        <v>1524</v>
      </c>
      <c r="H883" s="30">
        <v>709</v>
      </c>
      <c r="I883" s="30">
        <v>46</v>
      </c>
      <c r="J883" s="30">
        <v>287</v>
      </c>
      <c r="K883" s="30">
        <v>464</v>
      </c>
      <c r="L883" s="30">
        <v>238</v>
      </c>
      <c r="M883" s="30">
        <v>129</v>
      </c>
      <c r="N883" s="30">
        <v>78</v>
      </c>
      <c r="O883" s="30">
        <v>322</v>
      </c>
      <c r="P883" s="30">
        <v>20</v>
      </c>
      <c r="Q883" s="68">
        <v>1182</v>
      </c>
    </row>
    <row r="884" spans="3:17" x14ac:dyDescent="0.25">
      <c r="C884" s="105" t="s">
        <v>20</v>
      </c>
      <c r="D884" s="100" t="s">
        <v>21</v>
      </c>
      <c r="E884" s="10" t="s">
        <v>22</v>
      </c>
      <c r="F884" s="9"/>
      <c r="G884" s="13">
        <v>780</v>
      </c>
      <c r="H884" s="22">
        <v>172</v>
      </c>
      <c r="I884" s="3">
        <v>15</v>
      </c>
      <c r="J884" s="3">
        <v>154</v>
      </c>
      <c r="K884" s="3">
        <v>352</v>
      </c>
      <c r="L884" s="3">
        <v>198</v>
      </c>
      <c r="M884" s="3">
        <v>55</v>
      </c>
      <c r="N884" s="3">
        <v>38</v>
      </c>
      <c r="O884" s="3">
        <v>199</v>
      </c>
      <c r="P884" s="3">
        <v>10</v>
      </c>
      <c r="Q884" s="24">
        <v>571</v>
      </c>
    </row>
    <row r="885" spans="3:17" x14ac:dyDescent="0.25">
      <c r="C885" s="106"/>
      <c r="D885" s="101"/>
      <c r="E885" s="11" t="s">
        <v>23</v>
      </c>
      <c r="F885" s="8"/>
      <c r="G885" s="7">
        <v>744</v>
      </c>
      <c r="H885" s="15">
        <v>537</v>
      </c>
      <c r="I885" s="1">
        <v>31</v>
      </c>
      <c r="J885" s="1">
        <v>133</v>
      </c>
      <c r="K885" s="1">
        <v>112</v>
      </c>
      <c r="L885" s="1">
        <v>40</v>
      </c>
      <c r="M885" s="1">
        <v>74</v>
      </c>
      <c r="N885" s="1">
        <v>40</v>
      </c>
      <c r="O885" s="1">
        <v>123</v>
      </c>
      <c r="P885" s="1">
        <v>10</v>
      </c>
      <c r="Q885" s="18">
        <v>611</v>
      </c>
    </row>
    <row r="886" spans="3:17" x14ac:dyDescent="0.25">
      <c r="C886" s="102" t="s">
        <v>24</v>
      </c>
      <c r="D886" s="102" t="s">
        <v>25</v>
      </c>
      <c r="E886" s="10" t="s">
        <v>26</v>
      </c>
      <c r="F886" s="9"/>
      <c r="G886" s="13">
        <v>257</v>
      </c>
      <c r="H886" s="22">
        <v>124</v>
      </c>
      <c r="I886" s="3">
        <v>13</v>
      </c>
      <c r="J886" s="3">
        <v>56</v>
      </c>
      <c r="K886" s="3">
        <v>133</v>
      </c>
      <c r="L886" s="3">
        <v>50</v>
      </c>
      <c r="M886" s="3">
        <v>33</v>
      </c>
      <c r="N886" s="3">
        <v>11</v>
      </c>
      <c r="O886" s="3">
        <v>28</v>
      </c>
      <c r="P886" s="3">
        <v>4</v>
      </c>
      <c r="Q886" s="24">
        <v>225</v>
      </c>
    </row>
    <row r="887" spans="3:17" x14ac:dyDescent="0.25">
      <c r="C887" s="106"/>
      <c r="D887" s="103"/>
      <c r="E887" s="11" t="s">
        <v>27</v>
      </c>
      <c r="F887" s="8"/>
      <c r="G887" s="7">
        <v>297</v>
      </c>
      <c r="H887" s="15">
        <v>150</v>
      </c>
      <c r="I887" s="1">
        <v>12</v>
      </c>
      <c r="J887" s="1">
        <v>47</v>
      </c>
      <c r="K887" s="1">
        <v>125</v>
      </c>
      <c r="L887" s="1">
        <v>40</v>
      </c>
      <c r="M887" s="1">
        <v>36</v>
      </c>
      <c r="N887" s="1">
        <v>6</v>
      </c>
      <c r="O887" s="1">
        <v>46</v>
      </c>
      <c r="P887" s="1">
        <v>2</v>
      </c>
      <c r="Q887" s="18">
        <v>249</v>
      </c>
    </row>
    <row r="888" spans="3:17" x14ac:dyDescent="0.25">
      <c r="C888" s="106"/>
      <c r="D888" s="103"/>
      <c r="E888" s="11" t="s">
        <v>28</v>
      </c>
      <c r="F888" s="8"/>
      <c r="G888" s="7">
        <v>316</v>
      </c>
      <c r="H888" s="15">
        <v>162</v>
      </c>
      <c r="I888" s="1">
        <v>11</v>
      </c>
      <c r="J888" s="1">
        <v>72</v>
      </c>
      <c r="K888" s="1">
        <v>90</v>
      </c>
      <c r="L888" s="1">
        <v>55</v>
      </c>
      <c r="M888" s="1">
        <v>14</v>
      </c>
      <c r="N888" s="1">
        <v>17</v>
      </c>
      <c r="O888" s="1">
        <v>51</v>
      </c>
      <c r="P888" s="1">
        <v>5</v>
      </c>
      <c r="Q888" s="18">
        <v>260</v>
      </c>
    </row>
    <row r="889" spans="3:17" x14ac:dyDescent="0.25">
      <c r="C889" s="106"/>
      <c r="D889" s="103"/>
      <c r="E889" s="11" t="s">
        <v>29</v>
      </c>
      <c r="F889" s="8"/>
      <c r="G889" s="7">
        <v>335</v>
      </c>
      <c r="H889" s="15">
        <v>165</v>
      </c>
      <c r="I889" s="1">
        <v>10</v>
      </c>
      <c r="J889" s="1">
        <v>57</v>
      </c>
      <c r="K889" s="1">
        <v>74</v>
      </c>
      <c r="L889" s="1">
        <v>50</v>
      </c>
      <c r="M889" s="1">
        <v>26</v>
      </c>
      <c r="N889" s="1">
        <v>18</v>
      </c>
      <c r="O889" s="1">
        <v>78</v>
      </c>
      <c r="P889" s="1">
        <v>3</v>
      </c>
      <c r="Q889" s="18">
        <v>254</v>
      </c>
    </row>
    <row r="890" spans="3:17" x14ac:dyDescent="0.25">
      <c r="C890" s="106"/>
      <c r="D890" s="103"/>
      <c r="E890" s="11" t="s">
        <v>30</v>
      </c>
      <c r="F890" s="8"/>
      <c r="G890" s="7">
        <v>319</v>
      </c>
      <c r="H890" s="15">
        <v>108</v>
      </c>
      <c r="I890" s="1">
        <v>0</v>
      </c>
      <c r="J890" s="1">
        <v>55</v>
      </c>
      <c r="K890" s="1">
        <v>42</v>
      </c>
      <c r="L890" s="1">
        <v>43</v>
      </c>
      <c r="M890" s="1">
        <v>20</v>
      </c>
      <c r="N890" s="1">
        <v>26</v>
      </c>
      <c r="O890" s="1">
        <v>119</v>
      </c>
      <c r="P890" s="1">
        <v>6</v>
      </c>
      <c r="Q890" s="18">
        <v>194</v>
      </c>
    </row>
    <row r="891" spans="3:17" x14ac:dyDescent="0.25">
      <c r="C891" s="106"/>
      <c r="D891" s="103"/>
      <c r="E891" s="11" t="s">
        <v>31</v>
      </c>
      <c r="F891" s="8"/>
      <c r="G891" s="7">
        <v>1267</v>
      </c>
      <c r="H891" s="15">
        <v>585</v>
      </c>
      <c r="I891" s="1">
        <v>33</v>
      </c>
      <c r="J891" s="1">
        <v>231</v>
      </c>
      <c r="K891" s="1">
        <v>331</v>
      </c>
      <c r="L891" s="1">
        <v>188</v>
      </c>
      <c r="M891" s="1">
        <v>96</v>
      </c>
      <c r="N891" s="1">
        <v>67</v>
      </c>
      <c r="O891" s="1">
        <v>294</v>
      </c>
      <c r="P891" s="1">
        <v>16</v>
      </c>
      <c r="Q891" s="18">
        <v>957</v>
      </c>
    </row>
    <row r="892" spans="3:17" x14ac:dyDescent="0.25">
      <c r="C892" s="106"/>
      <c r="D892" s="103"/>
      <c r="E892" s="11" t="s">
        <v>32</v>
      </c>
      <c r="F892" s="8"/>
      <c r="G892" s="7">
        <v>654</v>
      </c>
      <c r="H892" s="15">
        <v>273</v>
      </c>
      <c r="I892" s="1">
        <v>10</v>
      </c>
      <c r="J892" s="1">
        <v>112</v>
      </c>
      <c r="K892" s="1">
        <v>116</v>
      </c>
      <c r="L892" s="1">
        <v>93</v>
      </c>
      <c r="M892" s="1">
        <v>46</v>
      </c>
      <c r="N892" s="1">
        <v>44</v>
      </c>
      <c r="O892" s="1">
        <v>197</v>
      </c>
      <c r="P892" s="1">
        <v>9</v>
      </c>
      <c r="Q892" s="18">
        <v>448</v>
      </c>
    </row>
    <row r="893" spans="3:17" x14ac:dyDescent="0.25">
      <c r="C893" s="106"/>
      <c r="D893" s="102" t="s">
        <v>22</v>
      </c>
      <c r="E893" s="10" t="s">
        <v>26</v>
      </c>
      <c r="F893" s="9"/>
      <c r="G893" s="13">
        <v>137</v>
      </c>
      <c r="H893" s="22">
        <v>25</v>
      </c>
      <c r="I893" s="3">
        <v>5</v>
      </c>
      <c r="J893" s="3">
        <v>28</v>
      </c>
      <c r="K893" s="3">
        <v>96</v>
      </c>
      <c r="L893" s="3">
        <v>39</v>
      </c>
      <c r="M893" s="3">
        <v>12</v>
      </c>
      <c r="N893" s="3">
        <v>7</v>
      </c>
      <c r="O893" s="3">
        <v>17</v>
      </c>
      <c r="P893" s="3">
        <v>2</v>
      </c>
      <c r="Q893" s="24">
        <v>118</v>
      </c>
    </row>
    <row r="894" spans="3:17" x14ac:dyDescent="0.25">
      <c r="C894" s="106"/>
      <c r="D894" s="103"/>
      <c r="E894" s="11" t="s">
        <v>27</v>
      </c>
      <c r="F894" s="8"/>
      <c r="G894" s="7">
        <v>157</v>
      </c>
      <c r="H894" s="15">
        <v>38</v>
      </c>
      <c r="I894" s="1">
        <v>3</v>
      </c>
      <c r="J894" s="1">
        <v>22</v>
      </c>
      <c r="K894" s="1">
        <v>93</v>
      </c>
      <c r="L894" s="1">
        <v>33</v>
      </c>
      <c r="M894" s="1">
        <v>16</v>
      </c>
      <c r="N894" s="1">
        <v>3</v>
      </c>
      <c r="O894" s="1">
        <v>33</v>
      </c>
      <c r="P894" s="1">
        <v>1</v>
      </c>
      <c r="Q894" s="18">
        <v>123</v>
      </c>
    </row>
    <row r="895" spans="3:17" x14ac:dyDescent="0.25">
      <c r="C895" s="106"/>
      <c r="D895" s="103"/>
      <c r="E895" s="11" t="s">
        <v>28</v>
      </c>
      <c r="F895" s="8"/>
      <c r="G895" s="7">
        <v>162</v>
      </c>
      <c r="H895" s="15">
        <v>32</v>
      </c>
      <c r="I895" s="1">
        <v>3</v>
      </c>
      <c r="J895" s="1">
        <v>34</v>
      </c>
      <c r="K895" s="1">
        <v>72</v>
      </c>
      <c r="L895" s="1">
        <v>45</v>
      </c>
      <c r="M895" s="1">
        <v>6</v>
      </c>
      <c r="N895" s="1">
        <v>11</v>
      </c>
      <c r="O895" s="1">
        <v>41</v>
      </c>
      <c r="P895" s="1">
        <v>4</v>
      </c>
      <c r="Q895" s="18">
        <v>117</v>
      </c>
    </row>
    <row r="896" spans="3:17" x14ac:dyDescent="0.25">
      <c r="C896" s="106"/>
      <c r="D896" s="103"/>
      <c r="E896" s="11" t="s">
        <v>29</v>
      </c>
      <c r="F896" s="8"/>
      <c r="G896" s="7">
        <v>175</v>
      </c>
      <c r="H896" s="15">
        <v>44</v>
      </c>
      <c r="I896" s="1">
        <v>4</v>
      </c>
      <c r="J896" s="1">
        <v>38</v>
      </c>
      <c r="K896" s="1">
        <v>57</v>
      </c>
      <c r="L896" s="1">
        <v>43</v>
      </c>
      <c r="M896" s="1">
        <v>12</v>
      </c>
      <c r="N896" s="1">
        <v>9</v>
      </c>
      <c r="O896" s="1">
        <v>51</v>
      </c>
      <c r="P896" s="1">
        <v>2</v>
      </c>
      <c r="Q896" s="18">
        <v>122</v>
      </c>
    </row>
    <row r="897" spans="3:17" x14ac:dyDescent="0.25">
      <c r="C897" s="106"/>
      <c r="D897" s="103"/>
      <c r="E897" s="11" t="s">
        <v>30</v>
      </c>
      <c r="F897" s="8"/>
      <c r="G897" s="7">
        <v>149</v>
      </c>
      <c r="H897" s="15">
        <v>33</v>
      </c>
      <c r="I897" s="1">
        <v>0</v>
      </c>
      <c r="J897" s="1">
        <v>32</v>
      </c>
      <c r="K897" s="1">
        <v>34</v>
      </c>
      <c r="L897" s="1">
        <v>38</v>
      </c>
      <c r="M897" s="1">
        <v>9</v>
      </c>
      <c r="N897" s="1">
        <v>8</v>
      </c>
      <c r="O897" s="1">
        <v>57</v>
      </c>
      <c r="P897" s="1">
        <v>1</v>
      </c>
      <c r="Q897" s="18">
        <v>91</v>
      </c>
    </row>
    <row r="898" spans="3:17" x14ac:dyDescent="0.25">
      <c r="C898" s="106"/>
      <c r="D898" s="103"/>
      <c r="E898" s="11" t="s">
        <v>31</v>
      </c>
      <c r="F898" s="8"/>
      <c r="G898" s="7">
        <v>643</v>
      </c>
      <c r="H898" s="15">
        <v>147</v>
      </c>
      <c r="I898" s="1">
        <v>10</v>
      </c>
      <c r="J898" s="1">
        <v>126</v>
      </c>
      <c r="K898" s="1">
        <v>256</v>
      </c>
      <c r="L898" s="1">
        <v>159</v>
      </c>
      <c r="M898" s="1">
        <v>43</v>
      </c>
      <c r="N898" s="1">
        <v>31</v>
      </c>
      <c r="O898" s="1">
        <v>182</v>
      </c>
      <c r="P898" s="1">
        <v>8</v>
      </c>
      <c r="Q898" s="18">
        <v>453</v>
      </c>
    </row>
    <row r="899" spans="3:17" x14ac:dyDescent="0.25">
      <c r="C899" s="106"/>
      <c r="D899" s="103"/>
      <c r="E899" s="11" t="s">
        <v>32</v>
      </c>
      <c r="F899" s="8"/>
      <c r="G899" s="7">
        <v>324</v>
      </c>
      <c r="H899" s="15">
        <v>77</v>
      </c>
      <c r="I899" s="1">
        <v>4</v>
      </c>
      <c r="J899" s="1">
        <v>70</v>
      </c>
      <c r="K899" s="1">
        <v>91</v>
      </c>
      <c r="L899" s="1">
        <v>81</v>
      </c>
      <c r="M899" s="1">
        <v>21</v>
      </c>
      <c r="N899" s="1">
        <v>17</v>
      </c>
      <c r="O899" s="1">
        <v>108</v>
      </c>
      <c r="P899" s="1">
        <v>3</v>
      </c>
      <c r="Q899" s="18">
        <v>213</v>
      </c>
    </row>
    <row r="900" spans="3:17" x14ac:dyDescent="0.25">
      <c r="C900" s="106"/>
      <c r="D900" s="102" t="s">
        <v>23</v>
      </c>
      <c r="E900" s="10" t="s">
        <v>26</v>
      </c>
      <c r="F900" s="9"/>
      <c r="G900" s="13">
        <v>120</v>
      </c>
      <c r="H900" s="22">
        <v>99</v>
      </c>
      <c r="I900" s="3">
        <v>8</v>
      </c>
      <c r="J900" s="3">
        <v>28</v>
      </c>
      <c r="K900" s="3">
        <v>37</v>
      </c>
      <c r="L900" s="3">
        <v>11</v>
      </c>
      <c r="M900" s="3">
        <v>21</v>
      </c>
      <c r="N900" s="3">
        <v>4</v>
      </c>
      <c r="O900" s="3">
        <v>11</v>
      </c>
      <c r="P900" s="3">
        <v>2</v>
      </c>
      <c r="Q900" s="24">
        <v>107</v>
      </c>
    </row>
    <row r="901" spans="3:17" x14ac:dyDescent="0.25">
      <c r="C901" s="106"/>
      <c r="D901" s="103"/>
      <c r="E901" s="11" t="s">
        <v>27</v>
      </c>
      <c r="F901" s="8"/>
      <c r="G901" s="7">
        <v>140</v>
      </c>
      <c r="H901" s="15">
        <v>112</v>
      </c>
      <c r="I901" s="1">
        <v>9</v>
      </c>
      <c r="J901" s="1">
        <v>25</v>
      </c>
      <c r="K901" s="1">
        <v>32</v>
      </c>
      <c r="L901" s="1">
        <v>7</v>
      </c>
      <c r="M901" s="1">
        <v>20</v>
      </c>
      <c r="N901" s="1">
        <v>3</v>
      </c>
      <c r="O901" s="1">
        <v>13</v>
      </c>
      <c r="P901" s="1">
        <v>1</v>
      </c>
      <c r="Q901" s="18">
        <v>126</v>
      </c>
    </row>
    <row r="902" spans="3:17" x14ac:dyDescent="0.25">
      <c r="C902" s="106"/>
      <c r="D902" s="103"/>
      <c r="E902" s="11" t="s">
        <v>28</v>
      </c>
      <c r="F902" s="8"/>
      <c r="G902" s="7">
        <v>154</v>
      </c>
      <c r="H902" s="15">
        <v>130</v>
      </c>
      <c r="I902" s="1">
        <v>8</v>
      </c>
      <c r="J902" s="1">
        <v>38</v>
      </c>
      <c r="K902" s="1">
        <v>18</v>
      </c>
      <c r="L902" s="1">
        <v>10</v>
      </c>
      <c r="M902" s="1">
        <v>8</v>
      </c>
      <c r="N902" s="1">
        <v>6</v>
      </c>
      <c r="O902" s="1">
        <v>10</v>
      </c>
      <c r="P902" s="1">
        <v>1</v>
      </c>
      <c r="Q902" s="18">
        <v>143</v>
      </c>
    </row>
    <row r="903" spans="3:17" x14ac:dyDescent="0.25">
      <c r="C903" s="106"/>
      <c r="D903" s="103"/>
      <c r="E903" s="11" t="s">
        <v>29</v>
      </c>
      <c r="F903" s="8"/>
      <c r="G903" s="7">
        <v>160</v>
      </c>
      <c r="H903" s="15">
        <v>121</v>
      </c>
      <c r="I903" s="1">
        <v>6</v>
      </c>
      <c r="J903" s="1">
        <v>19</v>
      </c>
      <c r="K903" s="1">
        <v>17</v>
      </c>
      <c r="L903" s="1">
        <v>7</v>
      </c>
      <c r="M903" s="1">
        <v>14</v>
      </c>
      <c r="N903" s="1">
        <v>9</v>
      </c>
      <c r="O903" s="1">
        <v>27</v>
      </c>
      <c r="P903" s="1">
        <v>1</v>
      </c>
      <c r="Q903" s="18">
        <v>132</v>
      </c>
    </row>
    <row r="904" spans="3:17" x14ac:dyDescent="0.25">
      <c r="C904" s="106"/>
      <c r="D904" s="103"/>
      <c r="E904" s="11" t="s">
        <v>30</v>
      </c>
      <c r="F904" s="8"/>
      <c r="G904" s="7">
        <v>170</v>
      </c>
      <c r="H904" s="15">
        <v>75</v>
      </c>
      <c r="I904" s="1">
        <v>0</v>
      </c>
      <c r="J904" s="1">
        <v>23</v>
      </c>
      <c r="K904" s="1">
        <v>8</v>
      </c>
      <c r="L904" s="1">
        <v>5</v>
      </c>
      <c r="M904" s="1">
        <v>11</v>
      </c>
      <c r="N904" s="1">
        <v>18</v>
      </c>
      <c r="O904" s="1">
        <v>62</v>
      </c>
      <c r="P904" s="1">
        <v>5</v>
      </c>
      <c r="Q904" s="18">
        <v>103</v>
      </c>
    </row>
    <row r="905" spans="3:17" x14ac:dyDescent="0.25">
      <c r="C905" s="106"/>
      <c r="D905" s="103"/>
      <c r="E905" s="11" t="s">
        <v>31</v>
      </c>
      <c r="F905" s="8"/>
      <c r="G905" s="7">
        <v>624</v>
      </c>
      <c r="H905" s="15">
        <v>438</v>
      </c>
      <c r="I905" s="1">
        <v>23</v>
      </c>
      <c r="J905" s="1">
        <v>105</v>
      </c>
      <c r="K905" s="1">
        <v>75</v>
      </c>
      <c r="L905" s="1">
        <v>29</v>
      </c>
      <c r="M905" s="1">
        <v>53</v>
      </c>
      <c r="N905" s="1">
        <v>36</v>
      </c>
      <c r="O905" s="1">
        <v>112</v>
      </c>
      <c r="P905" s="1">
        <v>8</v>
      </c>
      <c r="Q905" s="18">
        <v>504</v>
      </c>
    </row>
    <row r="906" spans="3:17" x14ac:dyDescent="0.25">
      <c r="C906" s="106"/>
      <c r="D906" s="103"/>
      <c r="E906" s="11" t="s">
        <v>32</v>
      </c>
      <c r="F906" s="8"/>
      <c r="G906" s="7">
        <v>330</v>
      </c>
      <c r="H906" s="15">
        <v>196</v>
      </c>
      <c r="I906" s="1">
        <v>6</v>
      </c>
      <c r="J906" s="1">
        <v>42</v>
      </c>
      <c r="K906" s="1">
        <v>25</v>
      </c>
      <c r="L906" s="1">
        <v>12</v>
      </c>
      <c r="M906" s="1">
        <v>25</v>
      </c>
      <c r="N906" s="1">
        <v>27</v>
      </c>
      <c r="O906" s="1">
        <v>89</v>
      </c>
      <c r="P906" s="1">
        <v>6</v>
      </c>
      <c r="Q906" s="18">
        <v>235</v>
      </c>
    </row>
    <row r="907" spans="3:17" ht="25.2" x14ac:dyDescent="0.25">
      <c r="C907" s="102" t="s">
        <v>33</v>
      </c>
      <c r="D907" s="102" t="s">
        <v>25</v>
      </c>
      <c r="E907" s="10" t="s">
        <v>34</v>
      </c>
      <c r="F907" s="9"/>
      <c r="G907" s="13">
        <v>75</v>
      </c>
      <c r="H907" s="22">
        <v>29</v>
      </c>
      <c r="I907" s="3">
        <v>0</v>
      </c>
      <c r="J907" s="3">
        <v>6</v>
      </c>
      <c r="K907" s="3">
        <v>17</v>
      </c>
      <c r="L907" s="3">
        <v>5</v>
      </c>
      <c r="M907" s="3">
        <v>10</v>
      </c>
      <c r="N907" s="3">
        <v>8</v>
      </c>
      <c r="O907" s="3">
        <v>26</v>
      </c>
      <c r="P907" s="3">
        <v>4</v>
      </c>
      <c r="Q907" s="24">
        <v>45</v>
      </c>
    </row>
    <row r="908" spans="3:17" ht="25.2" x14ac:dyDescent="0.25">
      <c r="C908" s="106"/>
      <c r="D908" s="103"/>
      <c r="E908" s="11" t="s">
        <v>35</v>
      </c>
      <c r="F908" s="8"/>
      <c r="G908" s="7">
        <v>1042</v>
      </c>
      <c r="H908" s="15">
        <v>512</v>
      </c>
      <c r="I908" s="1">
        <v>35</v>
      </c>
      <c r="J908" s="1">
        <v>227</v>
      </c>
      <c r="K908" s="1">
        <v>371</v>
      </c>
      <c r="L908" s="1">
        <v>199</v>
      </c>
      <c r="M908" s="1">
        <v>98</v>
      </c>
      <c r="N908" s="1">
        <v>27</v>
      </c>
      <c r="O908" s="1">
        <v>158</v>
      </c>
      <c r="P908" s="1">
        <v>6</v>
      </c>
      <c r="Q908" s="18">
        <v>878</v>
      </c>
    </row>
    <row r="909" spans="3:17" ht="25.2" x14ac:dyDescent="0.25">
      <c r="C909" s="106"/>
      <c r="D909" s="103"/>
      <c r="E909" s="11" t="s">
        <v>36</v>
      </c>
      <c r="F909" s="8"/>
      <c r="G909" s="7">
        <v>122</v>
      </c>
      <c r="H909" s="15">
        <v>46</v>
      </c>
      <c r="I909" s="1">
        <v>4</v>
      </c>
      <c r="J909" s="1">
        <v>18</v>
      </c>
      <c r="K909" s="1">
        <v>28</v>
      </c>
      <c r="L909" s="1">
        <v>9</v>
      </c>
      <c r="M909" s="1">
        <v>7</v>
      </c>
      <c r="N909" s="1">
        <v>12</v>
      </c>
      <c r="O909" s="1">
        <v>44</v>
      </c>
      <c r="P909" s="1">
        <v>2</v>
      </c>
      <c r="Q909" s="18">
        <v>76</v>
      </c>
    </row>
    <row r="910" spans="3:17" ht="25.2" x14ac:dyDescent="0.25">
      <c r="C910" s="106"/>
      <c r="D910" s="103"/>
      <c r="E910" s="11" t="s">
        <v>37</v>
      </c>
      <c r="F910" s="8"/>
      <c r="G910" s="7">
        <v>251</v>
      </c>
      <c r="H910" s="15">
        <v>107</v>
      </c>
      <c r="I910" s="1">
        <v>5</v>
      </c>
      <c r="J910" s="1">
        <v>30</v>
      </c>
      <c r="K910" s="1">
        <v>31</v>
      </c>
      <c r="L910" s="1">
        <v>16</v>
      </c>
      <c r="M910" s="1">
        <v>12</v>
      </c>
      <c r="N910" s="1">
        <v>31</v>
      </c>
      <c r="O910" s="1">
        <v>88</v>
      </c>
      <c r="P910" s="1">
        <v>7</v>
      </c>
      <c r="Q910" s="18">
        <v>156</v>
      </c>
    </row>
    <row r="911" spans="3:17" x14ac:dyDescent="0.25">
      <c r="C911" s="106"/>
      <c r="D911" s="103"/>
      <c r="E911" s="11" t="s">
        <v>38</v>
      </c>
      <c r="F911" s="8"/>
      <c r="G911" s="14">
        <v>34</v>
      </c>
      <c r="H911" s="27">
        <v>15</v>
      </c>
      <c r="I911" s="5">
        <v>2</v>
      </c>
      <c r="J911" s="5">
        <v>6</v>
      </c>
      <c r="K911" s="5">
        <v>17</v>
      </c>
      <c r="L911" s="5">
        <v>9</v>
      </c>
      <c r="M911" s="5">
        <v>2</v>
      </c>
      <c r="N911" s="5">
        <v>0</v>
      </c>
      <c r="O911" s="5">
        <v>6</v>
      </c>
      <c r="P911" s="5">
        <v>1</v>
      </c>
      <c r="Q911" s="28">
        <v>27</v>
      </c>
    </row>
    <row r="912" spans="3:17" ht="25.2" x14ac:dyDescent="0.25">
      <c r="C912" s="106"/>
      <c r="D912" s="102" t="s">
        <v>22</v>
      </c>
      <c r="E912" s="10" t="s">
        <v>34</v>
      </c>
      <c r="F912" s="9"/>
      <c r="G912" s="13">
        <v>53</v>
      </c>
      <c r="H912" s="22">
        <v>15</v>
      </c>
      <c r="I912" s="3">
        <v>0</v>
      </c>
      <c r="J912" s="3">
        <v>2</v>
      </c>
      <c r="K912" s="3">
        <v>12</v>
      </c>
      <c r="L912" s="3">
        <v>3</v>
      </c>
      <c r="M912" s="3">
        <v>5</v>
      </c>
      <c r="N912" s="3">
        <v>7</v>
      </c>
      <c r="O912" s="3">
        <v>21</v>
      </c>
      <c r="P912" s="3">
        <v>4</v>
      </c>
      <c r="Q912" s="24">
        <v>28</v>
      </c>
    </row>
    <row r="913" spans="3:17" ht="25.2" x14ac:dyDescent="0.25">
      <c r="C913" s="106"/>
      <c r="D913" s="103"/>
      <c r="E913" s="11" t="s">
        <v>35</v>
      </c>
      <c r="F913" s="8"/>
      <c r="G913" s="7">
        <v>595</v>
      </c>
      <c r="H913" s="15">
        <v>112</v>
      </c>
      <c r="I913" s="1">
        <v>13</v>
      </c>
      <c r="J913" s="1">
        <v>133</v>
      </c>
      <c r="K913" s="1">
        <v>303</v>
      </c>
      <c r="L913" s="1">
        <v>176</v>
      </c>
      <c r="M913" s="1">
        <v>46</v>
      </c>
      <c r="N913" s="1">
        <v>17</v>
      </c>
      <c r="O913" s="1">
        <v>134</v>
      </c>
      <c r="P913" s="1">
        <v>5</v>
      </c>
      <c r="Q913" s="18">
        <v>456</v>
      </c>
    </row>
    <row r="914" spans="3:17" ht="25.2" x14ac:dyDescent="0.25">
      <c r="C914" s="106"/>
      <c r="D914" s="103"/>
      <c r="E914" s="11" t="s">
        <v>36</v>
      </c>
      <c r="F914" s="8"/>
      <c r="G914" s="7">
        <v>56</v>
      </c>
      <c r="H914" s="15">
        <v>16</v>
      </c>
      <c r="I914" s="1">
        <v>1</v>
      </c>
      <c r="J914" s="1">
        <v>8</v>
      </c>
      <c r="K914" s="1">
        <v>11</v>
      </c>
      <c r="L914" s="1">
        <v>5</v>
      </c>
      <c r="M914" s="1">
        <v>1</v>
      </c>
      <c r="N914" s="1">
        <v>5</v>
      </c>
      <c r="O914" s="1">
        <v>27</v>
      </c>
      <c r="P914" s="1">
        <v>0</v>
      </c>
      <c r="Q914" s="18">
        <v>29</v>
      </c>
    </row>
    <row r="915" spans="3:17" ht="25.2" x14ac:dyDescent="0.25">
      <c r="C915" s="106"/>
      <c r="D915" s="103"/>
      <c r="E915" s="11" t="s">
        <v>37</v>
      </c>
      <c r="F915" s="8"/>
      <c r="G915" s="7">
        <v>54</v>
      </c>
      <c r="H915" s="15">
        <v>21</v>
      </c>
      <c r="I915" s="1">
        <v>0</v>
      </c>
      <c r="J915" s="1">
        <v>7</v>
      </c>
      <c r="K915" s="1">
        <v>12</v>
      </c>
      <c r="L915" s="1">
        <v>6</v>
      </c>
      <c r="M915" s="1">
        <v>3</v>
      </c>
      <c r="N915" s="1">
        <v>9</v>
      </c>
      <c r="O915" s="1">
        <v>15</v>
      </c>
      <c r="P915" s="1">
        <v>1</v>
      </c>
      <c r="Q915" s="18">
        <v>38</v>
      </c>
    </row>
    <row r="916" spans="3:17" x14ac:dyDescent="0.25">
      <c r="C916" s="106"/>
      <c r="D916" s="103"/>
      <c r="E916" s="11" t="s">
        <v>38</v>
      </c>
      <c r="F916" s="8"/>
      <c r="G916" s="14">
        <v>22</v>
      </c>
      <c r="H916" s="27">
        <v>8</v>
      </c>
      <c r="I916" s="5">
        <v>1</v>
      </c>
      <c r="J916" s="5">
        <v>4</v>
      </c>
      <c r="K916" s="5">
        <v>14</v>
      </c>
      <c r="L916" s="5">
        <v>8</v>
      </c>
      <c r="M916" s="5">
        <v>0</v>
      </c>
      <c r="N916" s="5">
        <v>0</v>
      </c>
      <c r="O916" s="5">
        <v>2</v>
      </c>
      <c r="P916" s="5">
        <v>0</v>
      </c>
      <c r="Q916" s="28">
        <v>20</v>
      </c>
    </row>
    <row r="917" spans="3:17" ht="25.2" x14ac:dyDescent="0.25">
      <c r="C917" s="106"/>
      <c r="D917" s="102" t="s">
        <v>23</v>
      </c>
      <c r="E917" s="10" t="s">
        <v>34</v>
      </c>
      <c r="F917" s="9"/>
      <c r="G917" s="41">
        <v>22</v>
      </c>
      <c r="H917" s="58">
        <v>14</v>
      </c>
      <c r="I917" s="26">
        <v>0</v>
      </c>
      <c r="J917" s="26">
        <v>4</v>
      </c>
      <c r="K917" s="26">
        <v>5</v>
      </c>
      <c r="L917" s="26">
        <v>2</v>
      </c>
      <c r="M917" s="26">
        <v>5</v>
      </c>
      <c r="N917" s="26">
        <v>1</v>
      </c>
      <c r="O917" s="26">
        <v>5</v>
      </c>
      <c r="P917" s="26">
        <v>0</v>
      </c>
      <c r="Q917" s="60">
        <v>17</v>
      </c>
    </row>
    <row r="918" spans="3:17" ht="25.2" x14ac:dyDescent="0.25">
      <c r="C918" s="106"/>
      <c r="D918" s="103"/>
      <c r="E918" s="11" t="s">
        <v>35</v>
      </c>
      <c r="F918" s="8"/>
      <c r="G918" s="7">
        <v>447</v>
      </c>
      <c r="H918" s="15">
        <v>400</v>
      </c>
      <c r="I918" s="1">
        <v>22</v>
      </c>
      <c r="J918" s="1">
        <v>94</v>
      </c>
      <c r="K918" s="1">
        <v>68</v>
      </c>
      <c r="L918" s="1">
        <v>23</v>
      </c>
      <c r="M918" s="1">
        <v>52</v>
      </c>
      <c r="N918" s="1">
        <v>10</v>
      </c>
      <c r="O918" s="1">
        <v>24</v>
      </c>
      <c r="P918" s="1">
        <v>1</v>
      </c>
      <c r="Q918" s="18">
        <v>422</v>
      </c>
    </row>
    <row r="919" spans="3:17" ht="25.2" x14ac:dyDescent="0.25">
      <c r="C919" s="106"/>
      <c r="D919" s="103"/>
      <c r="E919" s="11" t="s">
        <v>36</v>
      </c>
      <c r="F919" s="8"/>
      <c r="G919" s="7">
        <v>66</v>
      </c>
      <c r="H919" s="15">
        <v>30</v>
      </c>
      <c r="I919" s="1">
        <v>3</v>
      </c>
      <c r="J919" s="1">
        <v>10</v>
      </c>
      <c r="K919" s="1">
        <v>17</v>
      </c>
      <c r="L919" s="1">
        <v>4</v>
      </c>
      <c r="M919" s="1">
        <v>6</v>
      </c>
      <c r="N919" s="1">
        <v>7</v>
      </c>
      <c r="O919" s="1">
        <v>17</v>
      </c>
      <c r="P919" s="1">
        <v>2</v>
      </c>
      <c r="Q919" s="18">
        <v>47</v>
      </c>
    </row>
    <row r="920" spans="3:17" ht="25.2" x14ac:dyDescent="0.25">
      <c r="C920" s="106"/>
      <c r="D920" s="103"/>
      <c r="E920" s="11" t="s">
        <v>37</v>
      </c>
      <c r="F920" s="8"/>
      <c r="G920" s="7">
        <v>197</v>
      </c>
      <c r="H920" s="15">
        <v>86</v>
      </c>
      <c r="I920" s="1">
        <v>5</v>
      </c>
      <c r="J920" s="1">
        <v>23</v>
      </c>
      <c r="K920" s="1">
        <v>19</v>
      </c>
      <c r="L920" s="1">
        <v>10</v>
      </c>
      <c r="M920" s="1">
        <v>9</v>
      </c>
      <c r="N920" s="1">
        <v>22</v>
      </c>
      <c r="O920" s="1">
        <v>73</v>
      </c>
      <c r="P920" s="1">
        <v>6</v>
      </c>
      <c r="Q920" s="18">
        <v>118</v>
      </c>
    </row>
    <row r="921" spans="3:17" x14ac:dyDescent="0.25">
      <c r="C921" s="106"/>
      <c r="D921" s="103"/>
      <c r="E921" s="11" t="s">
        <v>38</v>
      </c>
      <c r="F921" s="8"/>
      <c r="G921" s="14">
        <v>12</v>
      </c>
      <c r="H921" s="27">
        <v>7</v>
      </c>
      <c r="I921" s="5">
        <v>1</v>
      </c>
      <c r="J921" s="5">
        <v>2</v>
      </c>
      <c r="K921" s="5">
        <v>3</v>
      </c>
      <c r="L921" s="5">
        <v>1</v>
      </c>
      <c r="M921" s="5">
        <v>2</v>
      </c>
      <c r="N921" s="5">
        <v>0</v>
      </c>
      <c r="O921" s="5">
        <v>4</v>
      </c>
      <c r="P921" s="5">
        <v>1</v>
      </c>
      <c r="Q921" s="28">
        <v>7</v>
      </c>
    </row>
    <row r="922" spans="3:17" ht="25.2" x14ac:dyDescent="0.25">
      <c r="C922" s="102" t="s">
        <v>39</v>
      </c>
      <c r="D922" s="102" t="s">
        <v>25</v>
      </c>
      <c r="E922" s="10" t="s">
        <v>40</v>
      </c>
      <c r="F922" s="9"/>
      <c r="G922" s="13">
        <v>263</v>
      </c>
      <c r="H922" s="22">
        <v>85</v>
      </c>
      <c r="I922" s="3">
        <v>6</v>
      </c>
      <c r="J922" s="3">
        <v>26</v>
      </c>
      <c r="K922" s="3">
        <v>40</v>
      </c>
      <c r="L922" s="3">
        <v>7</v>
      </c>
      <c r="M922" s="3">
        <v>7</v>
      </c>
      <c r="N922" s="3">
        <v>32</v>
      </c>
      <c r="O922" s="3">
        <v>114</v>
      </c>
      <c r="P922" s="3">
        <v>9</v>
      </c>
      <c r="Q922" s="24">
        <v>140</v>
      </c>
    </row>
    <row r="923" spans="3:17" ht="25.2" x14ac:dyDescent="0.25">
      <c r="C923" s="106"/>
      <c r="D923" s="103"/>
      <c r="E923" s="11" t="s">
        <v>41</v>
      </c>
      <c r="F923" s="8"/>
      <c r="G923" s="7">
        <v>906</v>
      </c>
      <c r="H923" s="15">
        <v>464</v>
      </c>
      <c r="I923" s="1">
        <v>32</v>
      </c>
      <c r="J923" s="1">
        <v>202</v>
      </c>
      <c r="K923" s="1">
        <v>330</v>
      </c>
      <c r="L923" s="1">
        <v>174</v>
      </c>
      <c r="M923" s="1">
        <v>84</v>
      </c>
      <c r="N923" s="1">
        <v>21</v>
      </c>
      <c r="O923" s="1">
        <v>122</v>
      </c>
      <c r="P923" s="1">
        <v>4</v>
      </c>
      <c r="Q923" s="18">
        <v>780</v>
      </c>
    </row>
    <row r="924" spans="3:17" x14ac:dyDescent="0.25">
      <c r="C924" s="106"/>
      <c r="D924" s="103"/>
      <c r="E924" s="11" t="s">
        <v>42</v>
      </c>
      <c r="F924" s="8"/>
      <c r="G924" s="7">
        <v>61</v>
      </c>
      <c r="H924" s="15">
        <v>32</v>
      </c>
      <c r="I924" s="1">
        <v>2</v>
      </c>
      <c r="J924" s="1">
        <v>17</v>
      </c>
      <c r="K924" s="1">
        <v>31</v>
      </c>
      <c r="L924" s="1">
        <v>22</v>
      </c>
      <c r="M924" s="1">
        <v>23</v>
      </c>
      <c r="N924" s="1">
        <v>4</v>
      </c>
      <c r="O924" s="1">
        <v>1</v>
      </c>
      <c r="P924" s="1">
        <v>0</v>
      </c>
      <c r="Q924" s="18">
        <v>60</v>
      </c>
    </row>
    <row r="925" spans="3:17" x14ac:dyDescent="0.25">
      <c r="C925" s="106"/>
      <c r="D925" s="103"/>
      <c r="E925" s="11" t="s">
        <v>43</v>
      </c>
      <c r="F925" s="8"/>
      <c r="G925" s="7">
        <v>450</v>
      </c>
      <c r="H925" s="15">
        <v>217</v>
      </c>
      <c r="I925" s="1">
        <v>21</v>
      </c>
      <c r="J925" s="1">
        <v>90</v>
      </c>
      <c r="K925" s="1">
        <v>159</v>
      </c>
      <c r="L925" s="1">
        <v>93</v>
      </c>
      <c r="M925" s="1">
        <v>41</v>
      </c>
      <c r="N925" s="1">
        <v>20</v>
      </c>
      <c r="O925" s="1">
        <v>78</v>
      </c>
      <c r="P925" s="1">
        <v>3</v>
      </c>
      <c r="Q925" s="18">
        <v>369</v>
      </c>
    </row>
    <row r="926" spans="3:17" x14ac:dyDescent="0.25">
      <c r="C926" s="106"/>
      <c r="D926" s="103"/>
      <c r="E926" s="11" t="s">
        <v>44</v>
      </c>
      <c r="F926" s="8"/>
      <c r="G926" s="7">
        <v>93</v>
      </c>
      <c r="H926" s="15">
        <v>44</v>
      </c>
      <c r="I926" s="1">
        <v>12</v>
      </c>
      <c r="J926" s="1">
        <v>24</v>
      </c>
      <c r="K926" s="1">
        <v>20</v>
      </c>
      <c r="L926" s="1">
        <v>24</v>
      </c>
      <c r="M926" s="1">
        <v>8</v>
      </c>
      <c r="N926" s="1">
        <v>8</v>
      </c>
      <c r="O926" s="1">
        <v>18</v>
      </c>
      <c r="P926" s="1">
        <v>0</v>
      </c>
      <c r="Q926" s="18">
        <v>75</v>
      </c>
    </row>
    <row r="927" spans="3:17" ht="25.2" x14ac:dyDescent="0.25">
      <c r="C927" s="106"/>
      <c r="D927" s="103"/>
      <c r="E927" s="11" t="s">
        <v>45</v>
      </c>
      <c r="F927" s="8"/>
      <c r="G927" s="14">
        <v>41</v>
      </c>
      <c r="H927" s="27">
        <v>17</v>
      </c>
      <c r="I927" s="5">
        <v>0</v>
      </c>
      <c r="J927" s="5">
        <v>5</v>
      </c>
      <c r="K927" s="5">
        <v>12</v>
      </c>
      <c r="L927" s="5">
        <v>7</v>
      </c>
      <c r="M927" s="5">
        <v>5</v>
      </c>
      <c r="N927" s="5">
        <v>6</v>
      </c>
      <c r="O927" s="5">
        <v>10</v>
      </c>
      <c r="P927" s="5">
        <v>0</v>
      </c>
      <c r="Q927" s="28">
        <v>31</v>
      </c>
    </row>
    <row r="928" spans="3:17" x14ac:dyDescent="0.25">
      <c r="C928" s="106"/>
      <c r="D928" s="103"/>
      <c r="E928" s="11" t="s">
        <v>38</v>
      </c>
      <c r="F928" s="8"/>
      <c r="G928" s="7">
        <v>141</v>
      </c>
      <c r="H928" s="15">
        <v>56</v>
      </c>
      <c r="I928" s="1">
        <v>5</v>
      </c>
      <c r="J928" s="1">
        <v>26</v>
      </c>
      <c r="K928" s="1">
        <v>45</v>
      </c>
      <c r="L928" s="1">
        <v>25</v>
      </c>
      <c r="M928" s="1">
        <v>11</v>
      </c>
      <c r="N928" s="1">
        <v>5</v>
      </c>
      <c r="O928" s="1">
        <v>34</v>
      </c>
      <c r="P928" s="1">
        <v>4</v>
      </c>
      <c r="Q928" s="18">
        <v>103</v>
      </c>
    </row>
    <row r="929" spans="3:17" ht="25.2" x14ac:dyDescent="0.25">
      <c r="C929" s="106"/>
      <c r="D929" s="102" t="s">
        <v>22</v>
      </c>
      <c r="E929" s="10" t="s">
        <v>40</v>
      </c>
      <c r="F929" s="9"/>
      <c r="G929" s="13">
        <v>123</v>
      </c>
      <c r="H929" s="22">
        <v>34</v>
      </c>
      <c r="I929" s="3">
        <v>1</v>
      </c>
      <c r="J929" s="3">
        <v>9</v>
      </c>
      <c r="K929" s="3">
        <v>27</v>
      </c>
      <c r="L929" s="3">
        <v>7</v>
      </c>
      <c r="M929" s="3">
        <v>2</v>
      </c>
      <c r="N929" s="3">
        <v>16</v>
      </c>
      <c r="O929" s="3">
        <v>55</v>
      </c>
      <c r="P929" s="3">
        <v>5</v>
      </c>
      <c r="Q929" s="24">
        <v>63</v>
      </c>
    </row>
    <row r="930" spans="3:17" ht="25.2" x14ac:dyDescent="0.25">
      <c r="C930" s="106"/>
      <c r="D930" s="103"/>
      <c r="E930" s="11" t="s">
        <v>41</v>
      </c>
      <c r="F930" s="8"/>
      <c r="G930" s="7">
        <v>511</v>
      </c>
      <c r="H930" s="15">
        <v>101</v>
      </c>
      <c r="I930" s="1">
        <v>12</v>
      </c>
      <c r="J930" s="1">
        <v>117</v>
      </c>
      <c r="K930" s="1">
        <v>268</v>
      </c>
      <c r="L930" s="1">
        <v>154</v>
      </c>
      <c r="M930" s="1">
        <v>35</v>
      </c>
      <c r="N930" s="1">
        <v>13</v>
      </c>
      <c r="O930" s="1">
        <v>107</v>
      </c>
      <c r="P930" s="1">
        <v>4</v>
      </c>
      <c r="Q930" s="18">
        <v>400</v>
      </c>
    </row>
    <row r="931" spans="3:17" x14ac:dyDescent="0.25">
      <c r="C931" s="106"/>
      <c r="D931" s="103"/>
      <c r="E931" s="11" t="s">
        <v>42</v>
      </c>
      <c r="F931" s="8"/>
      <c r="G931" s="14">
        <v>36</v>
      </c>
      <c r="H931" s="27">
        <v>11</v>
      </c>
      <c r="I931" s="5">
        <v>1</v>
      </c>
      <c r="J931" s="5">
        <v>10</v>
      </c>
      <c r="K931" s="5">
        <v>23</v>
      </c>
      <c r="L931" s="5">
        <v>18</v>
      </c>
      <c r="M931" s="5">
        <v>13</v>
      </c>
      <c r="N931" s="5">
        <v>2</v>
      </c>
      <c r="O931" s="5">
        <v>1</v>
      </c>
      <c r="P931" s="5">
        <v>0</v>
      </c>
      <c r="Q931" s="28">
        <v>35</v>
      </c>
    </row>
    <row r="932" spans="3:17" x14ac:dyDescent="0.25">
      <c r="C932" s="106"/>
      <c r="D932" s="103"/>
      <c r="E932" s="11" t="s">
        <v>43</v>
      </c>
      <c r="F932" s="8"/>
      <c r="G932" s="7">
        <v>224</v>
      </c>
      <c r="H932" s="15">
        <v>48</v>
      </c>
      <c r="I932" s="1">
        <v>12</v>
      </c>
      <c r="J932" s="1">
        <v>52</v>
      </c>
      <c r="K932" s="1">
        <v>113</v>
      </c>
      <c r="L932" s="1">
        <v>74</v>
      </c>
      <c r="M932" s="1">
        <v>18</v>
      </c>
      <c r="N932" s="1">
        <v>10</v>
      </c>
      <c r="O932" s="1">
        <v>45</v>
      </c>
      <c r="P932" s="1">
        <v>0</v>
      </c>
      <c r="Q932" s="18">
        <v>179</v>
      </c>
    </row>
    <row r="933" spans="3:17" x14ac:dyDescent="0.25">
      <c r="C933" s="106"/>
      <c r="D933" s="103"/>
      <c r="E933" s="11" t="s">
        <v>44</v>
      </c>
      <c r="F933" s="8"/>
      <c r="G933" s="14">
        <v>46</v>
      </c>
      <c r="H933" s="27">
        <v>11</v>
      </c>
      <c r="I933" s="5">
        <v>6</v>
      </c>
      <c r="J933" s="5">
        <v>15</v>
      </c>
      <c r="K933" s="5">
        <v>16</v>
      </c>
      <c r="L933" s="5">
        <v>20</v>
      </c>
      <c r="M933" s="5">
        <v>5</v>
      </c>
      <c r="N933" s="5">
        <v>3</v>
      </c>
      <c r="O933" s="5">
        <v>11</v>
      </c>
      <c r="P933" s="5">
        <v>0</v>
      </c>
      <c r="Q933" s="28">
        <v>35</v>
      </c>
    </row>
    <row r="934" spans="3:17" ht="25.2" x14ac:dyDescent="0.25">
      <c r="C934" s="106"/>
      <c r="D934" s="103"/>
      <c r="E934" s="11" t="s">
        <v>45</v>
      </c>
      <c r="F934" s="8"/>
      <c r="G934" s="14">
        <v>18</v>
      </c>
      <c r="H934" s="27">
        <v>3</v>
      </c>
      <c r="I934" s="5">
        <v>0</v>
      </c>
      <c r="J934" s="5">
        <v>3</v>
      </c>
      <c r="K934" s="5">
        <v>8</v>
      </c>
      <c r="L934" s="5">
        <v>5</v>
      </c>
      <c r="M934" s="5">
        <v>2</v>
      </c>
      <c r="N934" s="5">
        <v>2</v>
      </c>
      <c r="O934" s="5">
        <v>6</v>
      </c>
      <c r="P934" s="5">
        <v>0</v>
      </c>
      <c r="Q934" s="28">
        <v>12</v>
      </c>
    </row>
    <row r="935" spans="3:17" x14ac:dyDescent="0.25">
      <c r="C935" s="106"/>
      <c r="D935" s="103"/>
      <c r="E935" s="11" t="s">
        <v>38</v>
      </c>
      <c r="F935" s="8"/>
      <c r="G935" s="7">
        <v>80</v>
      </c>
      <c r="H935" s="15">
        <v>18</v>
      </c>
      <c r="I935" s="1">
        <v>1</v>
      </c>
      <c r="J935" s="1">
        <v>14</v>
      </c>
      <c r="K935" s="1">
        <v>37</v>
      </c>
      <c r="L935" s="1">
        <v>20</v>
      </c>
      <c r="M935" s="1">
        <v>6</v>
      </c>
      <c r="N935" s="1">
        <v>3</v>
      </c>
      <c r="O935" s="1">
        <v>21</v>
      </c>
      <c r="P935" s="1">
        <v>1</v>
      </c>
      <c r="Q935" s="18">
        <v>58</v>
      </c>
    </row>
    <row r="936" spans="3:17" ht="25.2" x14ac:dyDescent="0.25">
      <c r="C936" s="106"/>
      <c r="D936" s="102" t="s">
        <v>23</v>
      </c>
      <c r="E936" s="10" t="s">
        <v>40</v>
      </c>
      <c r="F936" s="9"/>
      <c r="G936" s="13">
        <v>140</v>
      </c>
      <c r="H936" s="22">
        <v>51</v>
      </c>
      <c r="I936" s="3">
        <v>5</v>
      </c>
      <c r="J936" s="3">
        <v>17</v>
      </c>
      <c r="K936" s="3">
        <v>13</v>
      </c>
      <c r="L936" s="3">
        <v>0</v>
      </c>
      <c r="M936" s="3">
        <v>5</v>
      </c>
      <c r="N936" s="3">
        <v>16</v>
      </c>
      <c r="O936" s="3">
        <v>59</v>
      </c>
      <c r="P936" s="3">
        <v>4</v>
      </c>
      <c r="Q936" s="24">
        <v>77</v>
      </c>
    </row>
    <row r="937" spans="3:17" ht="25.2" x14ac:dyDescent="0.25">
      <c r="C937" s="106"/>
      <c r="D937" s="103"/>
      <c r="E937" s="11" t="s">
        <v>41</v>
      </c>
      <c r="F937" s="8"/>
      <c r="G937" s="7">
        <v>395</v>
      </c>
      <c r="H937" s="15">
        <v>363</v>
      </c>
      <c r="I937" s="1">
        <v>20</v>
      </c>
      <c r="J937" s="1">
        <v>85</v>
      </c>
      <c r="K937" s="1">
        <v>62</v>
      </c>
      <c r="L937" s="1">
        <v>20</v>
      </c>
      <c r="M937" s="1">
        <v>49</v>
      </c>
      <c r="N937" s="1">
        <v>8</v>
      </c>
      <c r="O937" s="1">
        <v>15</v>
      </c>
      <c r="P937" s="1">
        <v>0</v>
      </c>
      <c r="Q937" s="18">
        <v>380</v>
      </c>
    </row>
    <row r="938" spans="3:17" x14ac:dyDescent="0.25">
      <c r="C938" s="106"/>
      <c r="D938" s="103"/>
      <c r="E938" s="11" t="s">
        <v>42</v>
      </c>
      <c r="F938" s="8"/>
      <c r="G938" s="14">
        <v>25</v>
      </c>
      <c r="H938" s="27">
        <v>21</v>
      </c>
      <c r="I938" s="5">
        <v>1</v>
      </c>
      <c r="J938" s="5">
        <v>7</v>
      </c>
      <c r="K938" s="5">
        <v>8</v>
      </c>
      <c r="L938" s="5">
        <v>4</v>
      </c>
      <c r="M938" s="5">
        <v>10</v>
      </c>
      <c r="N938" s="5">
        <v>2</v>
      </c>
      <c r="O938" s="5">
        <v>0</v>
      </c>
      <c r="P938" s="5">
        <v>0</v>
      </c>
      <c r="Q938" s="28">
        <v>25</v>
      </c>
    </row>
    <row r="939" spans="3:17" x14ac:dyDescent="0.25">
      <c r="C939" s="106"/>
      <c r="D939" s="103"/>
      <c r="E939" s="11" t="s">
        <v>43</v>
      </c>
      <c r="F939" s="8"/>
      <c r="G939" s="7">
        <v>226</v>
      </c>
      <c r="H939" s="15">
        <v>169</v>
      </c>
      <c r="I939" s="1">
        <v>9</v>
      </c>
      <c r="J939" s="1">
        <v>38</v>
      </c>
      <c r="K939" s="1">
        <v>46</v>
      </c>
      <c r="L939" s="1">
        <v>19</v>
      </c>
      <c r="M939" s="1">
        <v>23</v>
      </c>
      <c r="N939" s="1">
        <v>10</v>
      </c>
      <c r="O939" s="1">
        <v>33</v>
      </c>
      <c r="P939" s="1">
        <v>3</v>
      </c>
      <c r="Q939" s="18">
        <v>190</v>
      </c>
    </row>
    <row r="940" spans="3:17" x14ac:dyDescent="0.25">
      <c r="C940" s="106"/>
      <c r="D940" s="103"/>
      <c r="E940" s="11" t="s">
        <v>44</v>
      </c>
      <c r="F940" s="8"/>
      <c r="G940" s="14">
        <v>47</v>
      </c>
      <c r="H940" s="27">
        <v>33</v>
      </c>
      <c r="I940" s="5">
        <v>6</v>
      </c>
      <c r="J940" s="5">
        <v>9</v>
      </c>
      <c r="K940" s="5">
        <v>4</v>
      </c>
      <c r="L940" s="5">
        <v>4</v>
      </c>
      <c r="M940" s="5">
        <v>3</v>
      </c>
      <c r="N940" s="5">
        <v>5</v>
      </c>
      <c r="O940" s="5">
        <v>7</v>
      </c>
      <c r="P940" s="5">
        <v>0</v>
      </c>
      <c r="Q940" s="28">
        <v>40</v>
      </c>
    </row>
    <row r="941" spans="3:17" ht="25.2" x14ac:dyDescent="0.25">
      <c r="C941" s="106"/>
      <c r="D941" s="103"/>
      <c r="E941" s="11" t="s">
        <v>45</v>
      </c>
      <c r="F941" s="8"/>
      <c r="G941" s="14">
        <v>23</v>
      </c>
      <c r="H941" s="27">
        <v>14</v>
      </c>
      <c r="I941" s="5">
        <v>0</v>
      </c>
      <c r="J941" s="5">
        <v>2</v>
      </c>
      <c r="K941" s="5">
        <v>4</v>
      </c>
      <c r="L941" s="5">
        <v>2</v>
      </c>
      <c r="M941" s="5">
        <v>3</v>
      </c>
      <c r="N941" s="5">
        <v>4</v>
      </c>
      <c r="O941" s="5">
        <v>4</v>
      </c>
      <c r="P941" s="5">
        <v>0</v>
      </c>
      <c r="Q941" s="28">
        <v>19</v>
      </c>
    </row>
    <row r="942" spans="3:17" x14ac:dyDescent="0.25">
      <c r="C942" s="106"/>
      <c r="D942" s="103"/>
      <c r="E942" s="11" t="s">
        <v>38</v>
      </c>
      <c r="F942" s="8"/>
      <c r="G942" s="7">
        <v>61</v>
      </c>
      <c r="H942" s="15">
        <v>38</v>
      </c>
      <c r="I942" s="1">
        <v>4</v>
      </c>
      <c r="J942" s="1">
        <v>12</v>
      </c>
      <c r="K942" s="1">
        <v>8</v>
      </c>
      <c r="L942" s="1">
        <v>5</v>
      </c>
      <c r="M942" s="1">
        <v>5</v>
      </c>
      <c r="N942" s="1">
        <v>2</v>
      </c>
      <c r="O942" s="1">
        <v>13</v>
      </c>
      <c r="P942" s="1">
        <v>3</v>
      </c>
      <c r="Q942" s="18">
        <v>45</v>
      </c>
    </row>
    <row r="943" spans="3:17" x14ac:dyDescent="0.25">
      <c r="C943" s="102" t="s">
        <v>46</v>
      </c>
      <c r="D943" s="100" t="s">
        <v>21</v>
      </c>
      <c r="E943" s="10" t="s">
        <v>47</v>
      </c>
      <c r="F943" s="9"/>
      <c r="G943" s="13">
        <v>1103</v>
      </c>
      <c r="H943" s="22">
        <v>548</v>
      </c>
      <c r="I943" s="3">
        <v>37</v>
      </c>
      <c r="J943" s="3">
        <v>218</v>
      </c>
      <c r="K943" s="3">
        <v>344</v>
      </c>
      <c r="L943" s="3">
        <v>193</v>
      </c>
      <c r="M943" s="3">
        <v>103</v>
      </c>
      <c r="N943" s="3">
        <v>51</v>
      </c>
      <c r="O943" s="3">
        <v>206</v>
      </c>
      <c r="P943" s="3">
        <v>9</v>
      </c>
      <c r="Q943" s="24">
        <v>888</v>
      </c>
    </row>
    <row r="944" spans="3:17" ht="25.2" x14ac:dyDescent="0.25">
      <c r="C944" s="106"/>
      <c r="D944" s="101"/>
      <c r="E944" s="11" t="s">
        <v>48</v>
      </c>
      <c r="F944" s="8"/>
      <c r="G944" s="7">
        <v>173</v>
      </c>
      <c r="H944" s="15">
        <v>80</v>
      </c>
      <c r="I944" s="1">
        <v>2</v>
      </c>
      <c r="J944" s="1">
        <v>37</v>
      </c>
      <c r="K944" s="1">
        <v>52</v>
      </c>
      <c r="L944" s="1">
        <v>20</v>
      </c>
      <c r="M944" s="1">
        <v>14</v>
      </c>
      <c r="N944" s="1">
        <v>6</v>
      </c>
      <c r="O944" s="1">
        <v>39</v>
      </c>
      <c r="P944" s="1">
        <v>2</v>
      </c>
      <c r="Q944" s="18">
        <v>132</v>
      </c>
    </row>
    <row r="945" spans="3:17" x14ac:dyDescent="0.25">
      <c r="C945" s="106"/>
      <c r="D945" s="101"/>
      <c r="E945" s="11" t="s">
        <v>49</v>
      </c>
      <c r="F945" s="8"/>
      <c r="G945" s="14">
        <v>29</v>
      </c>
      <c r="H945" s="27">
        <v>9</v>
      </c>
      <c r="I945" s="5">
        <v>1</v>
      </c>
      <c r="J945" s="5">
        <v>4</v>
      </c>
      <c r="K945" s="5">
        <v>8</v>
      </c>
      <c r="L945" s="5">
        <v>3</v>
      </c>
      <c r="M945" s="5">
        <v>1</v>
      </c>
      <c r="N945" s="5">
        <v>2</v>
      </c>
      <c r="O945" s="5">
        <v>7</v>
      </c>
      <c r="P945" s="5">
        <v>1</v>
      </c>
      <c r="Q945" s="28">
        <v>21</v>
      </c>
    </row>
    <row r="946" spans="3:17" ht="25.2" x14ac:dyDescent="0.25">
      <c r="C946" s="106"/>
      <c r="D946" s="101"/>
      <c r="E946" s="11" t="s">
        <v>50</v>
      </c>
      <c r="F946" s="8"/>
      <c r="G946" s="7">
        <v>102</v>
      </c>
      <c r="H946" s="15">
        <v>32</v>
      </c>
      <c r="I946" s="1">
        <v>1</v>
      </c>
      <c r="J946" s="1">
        <v>13</v>
      </c>
      <c r="K946" s="1">
        <v>30</v>
      </c>
      <c r="L946" s="1">
        <v>11</v>
      </c>
      <c r="M946" s="1">
        <v>4</v>
      </c>
      <c r="N946" s="1">
        <v>8</v>
      </c>
      <c r="O946" s="1">
        <v>31</v>
      </c>
      <c r="P946" s="1">
        <v>3</v>
      </c>
      <c r="Q946" s="18">
        <v>68</v>
      </c>
    </row>
    <row r="947" spans="3:17" ht="25.2" x14ac:dyDescent="0.25">
      <c r="C947" s="106"/>
      <c r="D947" s="101"/>
      <c r="E947" s="11" t="s">
        <v>51</v>
      </c>
      <c r="F947" s="8"/>
      <c r="G947" s="14">
        <v>46</v>
      </c>
      <c r="H947" s="27">
        <v>18</v>
      </c>
      <c r="I947" s="5">
        <v>0</v>
      </c>
      <c r="J947" s="5">
        <v>7</v>
      </c>
      <c r="K947" s="5">
        <v>9</v>
      </c>
      <c r="L947" s="5">
        <v>2</v>
      </c>
      <c r="M947" s="5">
        <v>3</v>
      </c>
      <c r="N947" s="5">
        <v>4</v>
      </c>
      <c r="O947" s="5">
        <v>16</v>
      </c>
      <c r="P947" s="5">
        <v>0</v>
      </c>
      <c r="Q947" s="28">
        <v>30</v>
      </c>
    </row>
    <row r="948" spans="3:17" x14ac:dyDescent="0.25">
      <c r="C948" s="106"/>
      <c r="D948" s="101"/>
      <c r="E948" s="11" t="s">
        <v>52</v>
      </c>
      <c r="F948" s="8"/>
      <c r="G948" s="14">
        <v>20</v>
      </c>
      <c r="H948" s="27">
        <v>1</v>
      </c>
      <c r="I948" s="5">
        <v>1</v>
      </c>
      <c r="J948" s="5">
        <v>0</v>
      </c>
      <c r="K948" s="5">
        <v>1</v>
      </c>
      <c r="L948" s="5">
        <v>0</v>
      </c>
      <c r="M948" s="5">
        <v>1</v>
      </c>
      <c r="N948" s="5">
        <v>4</v>
      </c>
      <c r="O948" s="5">
        <v>14</v>
      </c>
      <c r="P948" s="5">
        <v>0</v>
      </c>
      <c r="Q948" s="28">
        <v>6</v>
      </c>
    </row>
    <row r="949" spans="3:17" x14ac:dyDescent="0.25">
      <c r="C949" s="106"/>
      <c r="D949" s="101"/>
      <c r="E949" s="11" t="s">
        <v>53</v>
      </c>
      <c r="F949" s="8"/>
      <c r="G949" s="14">
        <v>19</v>
      </c>
      <c r="H949" s="27">
        <v>8</v>
      </c>
      <c r="I949" s="5">
        <v>2</v>
      </c>
      <c r="J949" s="5">
        <v>2</v>
      </c>
      <c r="K949" s="5">
        <v>5</v>
      </c>
      <c r="L949" s="5">
        <v>2</v>
      </c>
      <c r="M949" s="5">
        <v>1</v>
      </c>
      <c r="N949" s="5">
        <v>3</v>
      </c>
      <c r="O949" s="5">
        <v>5</v>
      </c>
      <c r="P949" s="5">
        <v>1</v>
      </c>
      <c r="Q949" s="28">
        <v>13</v>
      </c>
    </row>
    <row r="950" spans="3:17" x14ac:dyDescent="0.25">
      <c r="C950" s="106"/>
      <c r="D950" s="101"/>
      <c r="E950" s="11" t="s">
        <v>38</v>
      </c>
      <c r="F950" s="8"/>
      <c r="G950" s="14">
        <v>32</v>
      </c>
      <c r="H950" s="27">
        <v>13</v>
      </c>
      <c r="I950" s="5">
        <v>2</v>
      </c>
      <c r="J950" s="5">
        <v>6</v>
      </c>
      <c r="K950" s="5">
        <v>15</v>
      </c>
      <c r="L950" s="5">
        <v>7</v>
      </c>
      <c r="M950" s="5">
        <v>2</v>
      </c>
      <c r="N950" s="5">
        <v>0</v>
      </c>
      <c r="O950" s="5">
        <v>4</v>
      </c>
      <c r="P950" s="5">
        <v>4</v>
      </c>
      <c r="Q950" s="28">
        <v>24</v>
      </c>
    </row>
    <row r="951" spans="3:17" x14ac:dyDescent="0.25">
      <c r="C951" s="106"/>
      <c r="D951" s="101"/>
      <c r="E951" s="11" t="s">
        <v>54</v>
      </c>
      <c r="F951" s="8"/>
      <c r="G951" s="7">
        <v>1276</v>
      </c>
      <c r="H951" s="15">
        <v>628</v>
      </c>
      <c r="I951" s="1">
        <v>39</v>
      </c>
      <c r="J951" s="1">
        <v>255</v>
      </c>
      <c r="K951" s="1">
        <v>396</v>
      </c>
      <c r="L951" s="1">
        <v>213</v>
      </c>
      <c r="M951" s="1">
        <v>117</v>
      </c>
      <c r="N951" s="1">
        <v>57</v>
      </c>
      <c r="O951" s="1">
        <v>245</v>
      </c>
      <c r="P951" s="1">
        <v>11</v>
      </c>
      <c r="Q951" s="18">
        <v>1020</v>
      </c>
    </row>
    <row r="952" spans="3:17" x14ac:dyDescent="0.25">
      <c r="C952" s="106"/>
      <c r="D952" s="101"/>
      <c r="E952" s="11" t="s">
        <v>55</v>
      </c>
      <c r="F952" s="8"/>
      <c r="G952" s="7">
        <v>177</v>
      </c>
      <c r="H952" s="15">
        <v>59</v>
      </c>
      <c r="I952" s="1">
        <v>2</v>
      </c>
      <c r="J952" s="1">
        <v>24</v>
      </c>
      <c r="K952" s="1">
        <v>47</v>
      </c>
      <c r="L952" s="1">
        <v>16</v>
      </c>
      <c r="M952" s="1">
        <v>8</v>
      </c>
      <c r="N952" s="1">
        <v>14</v>
      </c>
      <c r="O952" s="1">
        <v>54</v>
      </c>
      <c r="P952" s="1">
        <v>4</v>
      </c>
      <c r="Q952" s="18">
        <v>119</v>
      </c>
    </row>
    <row r="953" spans="3:17" ht="25.2" x14ac:dyDescent="0.25">
      <c r="C953" s="102" t="s">
        <v>56</v>
      </c>
      <c r="D953" s="100" t="s">
        <v>21</v>
      </c>
      <c r="E953" s="10" t="s">
        <v>57</v>
      </c>
      <c r="F953" s="9"/>
      <c r="G953" s="13">
        <v>393</v>
      </c>
      <c r="H953" s="22">
        <v>178</v>
      </c>
      <c r="I953" s="3">
        <v>14</v>
      </c>
      <c r="J953" s="3">
        <v>86</v>
      </c>
      <c r="K953" s="3">
        <v>108</v>
      </c>
      <c r="L953" s="3">
        <v>51</v>
      </c>
      <c r="M953" s="3">
        <v>39</v>
      </c>
      <c r="N953" s="3">
        <v>17</v>
      </c>
      <c r="O953" s="3">
        <v>99</v>
      </c>
      <c r="P953" s="3">
        <v>7</v>
      </c>
      <c r="Q953" s="24">
        <v>287</v>
      </c>
    </row>
    <row r="954" spans="3:17" ht="25.2" x14ac:dyDescent="0.25">
      <c r="C954" s="106"/>
      <c r="D954" s="101"/>
      <c r="E954" s="11" t="s">
        <v>58</v>
      </c>
      <c r="F954" s="8"/>
      <c r="G954" s="7">
        <v>615</v>
      </c>
      <c r="H954" s="15">
        <v>292</v>
      </c>
      <c r="I954" s="1">
        <v>16</v>
      </c>
      <c r="J954" s="1">
        <v>118</v>
      </c>
      <c r="K954" s="1">
        <v>188</v>
      </c>
      <c r="L954" s="1">
        <v>95</v>
      </c>
      <c r="M954" s="1">
        <v>50</v>
      </c>
      <c r="N954" s="1">
        <v>35</v>
      </c>
      <c r="O954" s="1">
        <v>123</v>
      </c>
      <c r="P954" s="1">
        <v>7</v>
      </c>
      <c r="Q954" s="18">
        <v>485</v>
      </c>
    </row>
    <row r="955" spans="3:17" ht="25.2" x14ac:dyDescent="0.25">
      <c r="C955" s="106"/>
      <c r="D955" s="101"/>
      <c r="E955" s="11" t="s">
        <v>59</v>
      </c>
      <c r="F955" s="8"/>
      <c r="G955" s="7">
        <v>364</v>
      </c>
      <c r="H955" s="15">
        <v>174</v>
      </c>
      <c r="I955" s="1">
        <v>11</v>
      </c>
      <c r="J955" s="1">
        <v>64</v>
      </c>
      <c r="K955" s="1">
        <v>108</v>
      </c>
      <c r="L955" s="1">
        <v>64</v>
      </c>
      <c r="M955" s="1">
        <v>28</v>
      </c>
      <c r="N955" s="1">
        <v>18</v>
      </c>
      <c r="O955" s="1">
        <v>72</v>
      </c>
      <c r="P955" s="1">
        <v>4</v>
      </c>
      <c r="Q955" s="18">
        <v>288</v>
      </c>
    </row>
    <row r="956" spans="3:17" x14ac:dyDescent="0.25">
      <c r="C956" s="106"/>
      <c r="D956" s="101"/>
      <c r="E956" s="11" t="s">
        <v>60</v>
      </c>
      <c r="F956" s="8"/>
      <c r="G956" s="7">
        <v>152</v>
      </c>
      <c r="H956" s="15">
        <v>65</v>
      </c>
      <c r="I956" s="1">
        <v>5</v>
      </c>
      <c r="J956" s="1">
        <v>19</v>
      </c>
      <c r="K956" s="1">
        <v>60</v>
      </c>
      <c r="L956" s="1">
        <v>28</v>
      </c>
      <c r="M956" s="1">
        <v>12</v>
      </c>
      <c r="N956" s="1">
        <v>8</v>
      </c>
      <c r="O956" s="1">
        <v>28</v>
      </c>
      <c r="P956" s="1">
        <v>2</v>
      </c>
      <c r="Q956" s="18">
        <v>122</v>
      </c>
    </row>
    <row r="957" spans="3:17" x14ac:dyDescent="0.25">
      <c r="C957" s="102" t="s">
        <v>61</v>
      </c>
      <c r="D957" s="100" t="s">
        <v>21</v>
      </c>
      <c r="E957" s="10" t="s">
        <v>62</v>
      </c>
      <c r="F957" s="9"/>
      <c r="G957" s="13">
        <v>197</v>
      </c>
      <c r="H957" s="22">
        <v>101</v>
      </c>
      <c r="I957" s="3">
        <v>4</v>
      </c>
      <c r="J957" s="3">
        <v>39</v>
      </c>
      <c r="K957" s="3">
        <v>59</v>
      </c>
      <c r="L957" s="3">
        <v>31</v>
      </c>
      <c r="M957" s="3">
        <v>15</v>
      </c>
      <c r="N957" s="3">
        <v>10</v>
      </c>
      <c r="O957" s="3">
        <v>34</v>
      </c>
      <c r="P957" s="3">
        <v>4</v>
      </c>
      <c r="Q957" s="24">
        <v>159</v>
      </c>
    </row>
    <row r="958" spans="3:17" x14ac:dyDescent="0.25">
      <c r="C958" s="103"/>
      <c r="D958" s="101"/>
      <c r="E958" s="11" t="s">
        <v>63</v>
      </c>
      <c r="F958" s="8"/>
      <c r="G958" s="7">
        <v>460</v>
      </c>
      <c r="H958" s="15">
        <v>217</v>
      </c>
      <c r="I958" s="1">
        <v>14</v>
      </c>
      <c r="J958" s="1">
        <v>94</v>
      </c>
      <c r="K958" s="1">
        <v>161</v>
      </c>
      <c r="L958" s="1">
        <v>80</v>
      </c>
      <c r="M958" s="1">
        <v>37</v>
      </c>
      <c r="N958" s="1">
        <v>28</v>
      </c>
      <c r="O958" s="1">
        <v>90</v>
      </c>
      <c r="P958" s="1">
        <v>4</v>
      </c>
      <c r="Q958" s="18">
        <v>366</v>
      </c>
    </row>
    <row r="959" spans="3:17" ht="25.2" x14ac:dyDescent="0.25">
      <c r="C959" s="103"/>
      <c r="D959" s="101"/>
      <c r="E959" s="11" t="s">
        <v>64</v>
      </c>
      <c r="F959" s="8"/>
      <c r="G959" s="7">
        <v>286</v>
      </c>
      <c r="H959" s="15">
        <v>143</v>
      </c>
      <c r="I959" s="1">
        <v>12</v>
      </c>
      <c r="J959" s="1">
        <v>58</v>
      </c>
      <c r="K959" s="1">
        <v>82</v>
      </c>
      <c r="L959" s="1">
        <v>50</v>
      </c>
      <c r="M959" s="1">
        <v>34</v>
      </c>
      <c r="N959" s="1">
        <v>15</v>
      </c>
      <c r="O959" s="1">
        <v>58</v>
      </c>
      <c r="P959" s="1">
        <v>0</v>
      </c>
      <c r="Q959" s="18">
        <v>228</v>
      </c>
    </row>
    <row r="960" spans="3:17" x14ac:dyDescent="0.25">
      <c r="C960" s="103"/>
      <c r="D960" s="101"/>
      <c r="E960" s="11" t="s">
        <v>65</v>
      </c>
      <c r="F960" s="8"/>
      <c r="G960" s="7">
        <v>249</v>
      </c>
      <c r="H960" s="15">
        <v>102</v>
      </c>
      <c r="I960" s="1">
        <v>2</v>
      </c>
      <c r="J960" s="1">
        <v>45</v>
      </c>
      <c r="K960" s="1">
        <v>73</v>
      </c>
      <c r="L960" s="1">
        <v>30</v>
      </c>
      <c r="M960" s="1">
        <v>19</v>
      </c>
      <c r="N960" s="1">
        <v>9</v>
      </c>
      <c r="O960" s="1">
        <v>63</v>
      </c>
      <c r="P960" s="1">
        <v>6</v>
      </c>
      <c r="Q960" s="18">
        <v>180</v>
      </c>
    </row>
    <row r="961" spans="2:17" x14ac:dyDescent="0.25">
      <c r="C961" s="103"/>
      <c r="D961" s="101"/>
      <c r="E961" s="11" t="s">
        <v>66</v>
      </c>
      <c r="F961" s="8"/>
      <c r="G961" s="7">
        <v>145</v>
      </c>
      <c r="H961" s="15">
        <v>64</v>
      </c>
      <c r="I961" s="1">
        <v>7</v>
      </c>
      <c r="J961" s="1">
        <v>29</v>
      </c>
      <c r="K961" s="1">
        <v>46</v>
      </c>
      <c r="L961" s="1">
        <v>25</v>
      </c>
      <c r="M961" s="1">
        <v>11</v>
      </c>
      <c r="N961" s="1">
        <v>9</v>
      </c>
      <c r="O961" s="1">
        <v>32</v>
      </c>
      <c r="P961" s="1">
        <v>2</v>
      </c>
      <c r="Q961" s="18">
        <v>111</v>
      </c>
    </row>
    <row r="962" spans="2:17" x14ac:dyDescent="0.25">
      <c r="C962" s="107"/>
      <c r="D962" s="104"/>
      <c r="E962" s="44" t="s">
        <v>67</v>
      </c>
      <c r="F962" s="45"/>
      <c r="G962" s="56">
        <v>187</v>
      </c>
      <c r="H962" s="64">
        <v>82</v>
      </c>
      <c r="I962" s="34">
        <v>7</v>
      </c>
      <c r="J962" s="34">
        <v>22</v>
      </c>
      <c r="K962" s="34">
        <v>43</v>
      </c>
      <c r="L962" s="34">
        <v>22</v>
      </c>
      <c r="M962" s="34">
        <v>13</v>
      </c>
      <c r="N962" s="34">
        <v>7</v>
      </c>
      <c r="O962" s="34">
        <v>45</v>
      </c>
      <c r="P962" s="34">
        <v>4</v>
      </c>
      <c r="Q962" s="69">
        <v>138</v>
      </c>
    </row>
    <row r="964" spans="2:17" x14ac:dyDescent="0.25">
      <c r="B964" s="42" t="str">
        <f xml:space="preserve"> HYPERLINK("#'目次'!B18", "[12]")</f>
        <v>[12]</v>
      </c>
      <c r="C964" s="37" t="s">
        <v>178</v>
      </c>
    </row>
    <row r="967" spans="2:17" x14ac:dyDescent="0.25">
      <c r="C967" s="37" t="s">
        <v>14</v>
      </c>
    </row>
    <row r="968" spans="2:17" ht="37.799999999999997" x14ac:dyDescent="0.25">
      <c r="C968" s="96"/>
      <c r="D968" s="97"/>
      <c r="E968" s="97"/>
      <c r="F968" s="97"/>
      <c r="G968" s="52" t="s">
        <v>15</v>
      </c>
      <c r="H968" s="48" t="s">
        <v>179</v>
      </c>
      <c r="I968" s="20" t="s">
        <v>180</v>
      </c>
      <c r="J968" s="20" t="s">
        <v>181</v>
      </c>
      <c r="K968" s="20" t="s">
        <v>182</v>
      </c>
      <c r="L968" s="20" t="s">
        <v>183</v>
      </c>
      <c r="M968" s="20" t="s">
        <v>184</v>
      </c>
      <c r="N968" s="20" t="s">
        <v>38</v>
      </c>
      <c r="O968" s="51" t="s">
        <v>185</v>
      </c>
    </row>
    <row r="969" spans="2:17" x14ac:dyDescent="0.25">
      <c r="C969" s="98"/>
      <c r="D969" s="99"/>
      <c r="E969" s="99"/>
      <c r="F969" s="99"/>
      <c r="G969" s="47"/>
      <c r="H969" s="55"/>
      <c r="I969" s="21"/>
      <c r="J969" s="21"/>
      <c r="K969" s="21"/>
      <c r="L969" s="21"/>
      <c r="M969" s="21"/>
      <c r="N969" s="21"/>
      <c r="O969" s="54"/>
    </row>
    <row r="970" spans="2:17" x14ac:dyDescent="0.25">
      <c r="C970" s="43"/>
      <c r="D970" s="49"/>
      <c r="E970" s="53" t="s">
        <v>15</v>
      </c>
      <c r="F970" s="46"/>
      <c r="G970" s="50">
        <v>1524</v>
      </c>
      <c r="H970" s="30">
        <v>166</v>
      </c>
      <c r="I970" s="30">
        <v>329</v>
      </c>
      <c r="J970" s="30">
        <v>372</v>
      </c>
      <c r="K970" s="30">
        <v>274</v>
      </c>
      <c r="L970" s="30">
        <v>43</v>
      </c>
      <c r="M970" s="30">
        <v>319</v>
      </c>
      <c r="N970" s="30">
        <v>21</v>
      </c>
      <c r="O970" s="68">
        <v>1184</v>
      </c>
    </row>
    <row r="971" spans="2:17" x14ac:dyDescent="0.25">
      <c r="C971" s="105" t="s">
        <v>20</v>
      </c>
      <c r="D971" s="100" t="s">
        <v>21</v>
      </c>
      <c r="E971" s="10" t="s">
        <v>22</v>
      </c>
      <c r="F971" s="9"/>
      <c r="G971" s="13">
        <v>780</v>
      </c>
      <c r="H971" s="22">
        <v>62</v>
      </c>
      <c r="I971" s="3">
        <v>143</v>
      </c>
      <c r="J971" s="3">
        <v>188</v>
      </c>
      <c r="K971" s="3">
        <v>150</v>
      </c>
      <c r="L971" s="3">
        <v>29</v>
      </c>
      <c r="M971" s="3">
        <v>197</v>
      </c>
      <c r="N971" s="3">
        <v>11</v>
      </c>
      <c r="O971" s="24">
        <v>572</v>
      </c>
    </row>
    <row r="972" spans="2:17" x14ac:dyDescent="0.25">
      <c r="C972" s="106"/>
      <c r="D972" s="101"/>
      <c r="E972" s="11" t="s">
        <v>23</v>
      </c>
      <c r="F972" s="8"/>
      <c r="G972" s="7">
        <v>744</v>
      </c>
      <c r="H972" s="15">
        <v>104</v>
      </c>
      <c r="I972" s="1">
        <v>186</v>
      </c>
      <c r="J972" s="1">
        <v>184</v>
      </c>
      <c r="K972" s="1">
        <v>124</v>
      </c>
      <c r="L972" s="1">
        <v>14</v>
      </c>
      <c r="M972" s="1">
        <v>122</v>
      </c>
      <c r="N972" s="1">
        <v>10</v>
      </c>
      <c r="O972" s="18">
        <v>612</v>
      </c>
    </row>
    <row r="973" spans="2:17" x14ac:dyDescent="0.25">
      <c r="C973" s="102" t="s">
        <v>24</v>
      </c>
      <c r="D973" s="102" t="s">
        <v>25</v>
      </c>
      <c r="E973" s="10" t="s">
        <v>26</v>
      </c>
      <c r="F973" s="9"/>
      <c r="G973" s="13">
        <v>257</v>
      </c>
      <c r="H973" s="22">
        <v>21</v>
      </c>
      <c r="I973" s="3">
        <v>45</v>
      </c>
      <c r="J973" s="3">
        <v>65</v>
      </c>
      <c r="K973" s="3">
        <v>35</v>
      </c>
      <c r="L973" s="3">
        <v>6</v>
      </c>
      <c r="M973" s="3">
        <v>84</v>
      </c>
      <c r="N973" s="3">
        <v>1</v>
      </c>
      <c r="O973" s="24">
        <v>172</v>
      </c>
    </row>
    <row r="974" spans="2:17" x14ac:dyDescent="0.25">
      <c r="C974" s="106"/>
      <c r="D974" s="103"/>
      <c r="E974" s="11" t="s">
        <v>27</v>
      </c>
      <c r="F974" s="8"/>
      <c r="G974" s="7">
        <v>297</v>
      </c>
      <c r="H974" s="15">
        <v>23</v>
      </c>
      <c r="I974" s="1">
        <v>59</v>
      </c>
      <c r="J974" s="1">
        <v>72</v>
      </c>
      <c r="K974" s="1">
        <v>59</v>
      </c>
      <c r="L974" s="1">
        <v>13</v>
      </c>
      <c r="M974" s="1">
        <v>70</v>
      </c>
      <c r="N974" s="1">
        <v>1</v>
      </c>
      <c r="O974" s="18">
        <v>226</v>
      </c>
    </row>
    <row r="975" spans="2:17" x14ac:dyDescent="0.25">
      <c r="C975" s="106"/>
      <c r="D975" s="103"/>
      <c r="E975" s="11" t="s">
        <v>28</v>
      </c>
      <c r="F975" s="8"/>
      <c r="G975" s="7">
        <v>316</v>
      </c>
      <c r="H975" s="15">
        <v>37</v>
      </c>
      <c r="I975" s="1">
        <v>83</v>
      </c>
      <c r="J975" s="1">
        <v>76</v>
      </c>
      <c r="K975" s="1">
        <v>59</v>
      </c>
      <c r="L975" s="1">
        <v>8</v>
      </c>
      <c r="M975" s="1">
        <v>48</v>
      </c>
      <c r="N975" s="1">
        <v>5</v>
      </c>
      <c r="O975" s="18">
        <v>263</v>
      </c>
    </row>
    <row r="976" spans="2:17" x14ac:dyDescent="0.25">
      <c r="C976" s="106"/>
      <c r="D976" s="103"/>
      <c r="E976" s="11" t="s">
        <v>29</v>
      </c>
      <c r="F976" s="8"/>
      <c r="G976" s="7">
        <v>335</v>
      </c>
      <c r="H976" s="15">
        <v>41</v>
      </c>
      <c r="I976" s="1">
        <v>68</v>
      </c>
      <c r="J976" s="1">
        <v>86</v>
      </c>
      <c r="K976" s="1">
        <v>69</v>
      </c>
      <c r="L976" s="1">
        <v>3</v>
      </c>
      <c r="M976" s="1">
        <v>64</v>
      </c>
      <c r="N976" s="1">
        <v>4</v>
      </c>
      <c r="O976" s="18">
        <v>267</v>
      </c>
    </row>
    <row r="977" spans="3:15" x14ac:dyDescent="0.25">
      <c r="C977" s="106"/>
      <c r="D977" s="103"/>
      <c r="E977" s="11" t="s">
        <v>30</v>
      </c>
      <c r="F977" s="8"/>
      <c r="G977" s="7">
        <v>319</v>
      </c>
      <c r="H977" s="15">
        <v>44</v>
      </c>
      <c r="I977" s="1">
        <v>74</v>
      </c>
      <c r="J977" s="1">
        <v>73</v>
      </c>
      <c r="K977" s="1">
        <v>52</v>
      </c>
      <c r="L977" s="1">
        <v>13</v>
      </c>
      <c r="M977" s="1">
        <v>53</v>
      </c>
      <c r="N977" s="1">
        <v>10</v>
      </c>
      <c r="O977" s="18">
        <v>256</v>
      </c>
    </row>
    <row r="978" spans="3:15" x14ac:dyDescent="0.25">
      <c r="C978" s="106"/>
      <c r="D978" s="103"/>
      <c r="E978" s="11" t="s">
        <v>31</v>
      </c>
      <c r="F978" s="8"/>
      <c r="G978" s="7">
        <v>1267</v>
      </c>
      <c r="H978" s="15">
        <v>145</v>
      </c>
      <c r="I978" s="1">
        <v>284</v>
      </c>
      <c r="J978" s="1">
        <v>307</v>
      </c>
      <c r="K978" s="1">
        <v>239</v>
      </c>
      <c r="L978" s="1">
        <v>37</v>
      </c>
      <c r="M978" s="1">
        <v>235</v>
      </c>
      <c r="N978" s="1">
        <v>20</v>
      </c>
      <c r="O978" s="18">
        <v>1012</v>
      </c>
    </row>
    <row r="979" spans="3:15" x14ac:dyDescent="0.25">
      <c r="C979" s="106"/>
      <c r="D979" s="103"/>
      <c r="E979" s="11" t="s">
        <v>32</v>
      </c>
      <c r="F979" s="8"/>
      <c r="G979" s="7">
        <v>654</v>
      </c>
      <c r="H979" s="15">
        <v>85</v>
      </c>
      <c r="I979" s="1">
        <v>142</v>
      </c>
      <c r="J979" s="1">
        <v>159</v>
      </c>
      <c r="K979" s="1">
        <v>121</v>
      </c>
      <c r="L979" s="1">
        <v>16</v>
      </c>
      <c r="M979" s="1">
        <v>117</v>
      </c>
      <c r="N979" s="1">
        <v>14</v>
      </c>
      <c r="O979" s="18">
        <v>523</v>
      </c>
    </row>
    <row r="980" spans="3:15" x14ac:dyDescent="0.25">
      <c r="C980" s="106"/>
      <c r="D980" s="102" t="s">
        <v>22</v>
      </c>
      <c r="E980" s="10" t="s">
        <v>26</v>
      </c>
      <c r="F980" s="9"/>
      <c r="G980" s="13">
        <v>137</v>
      </c>
      <c r="H980" s="22">
        <v>6</v>
      </c>
      <c r="I980" s="3">
        <v>24</v>
      </c>
      <c r="J980" s="3">
        <v>31</v>
      </c>
      <c r="K980" s="3">
        <v>16</v>
      </c>
      <c r="L980" s="3">
        <v>5</v>
      </c>
      <c r="M980" s="3">
        <v>55</v>
      </c>
      <c r="N980" s="3">
        <v>0</v>
      </c>
      <c r="O980" s="24">
        <v>82</v>
      </c>
    </row>
    <row r="981" spans="3:15" x14ac:dyDescent="0.25">
      <c r="C981" s="106"/>
      <c r="D981" s="103"/>
      <c r="E981" s="11" t="s">
        <v>27</v>
      </c>
      <c r="F981" s="8"/>
      <c r="G981" s="7">
        <v>157</v>
      </c>
      <c r="H981" s="15">
        <v>6</v>
      </c>
      <c r="I981" s="1">
        <v>26</v>
      </c>
      <c r="J981" s="1">
        <v>43</v>
      </c>
      <c r="K981" s="1">
        <v>30</v>
      </c>
      <c r="L981" s="1">
        <v>10</v>
      </c>
      <c r="M981" s="1">
        <v>42</v>
      </c>
      <c r="N981" s="1">
        <v>0</v>
      </c>
      <c r="O981" s="18">
        <v>115</v>
      </c>
    </row>
    <row r="982" spans="3:15" x14ac:dyDescent="0.25">
      <c r="C982" s="106"/>
      <c r="D982" s="103"/>
      <c r="E982" s="11" t="s">
        <v>28</v>
      </c>
      <c r="F982" s="8"/>
      <c r="G982" s="7">
        <v>162</v>
      </c>
      <c r="H982" s="15">
        <v>15</v>
      </c>
      <c r="I982" s="1">
        <v>34</v>
      </c>
      <c r="J982" s="1">
        <v>38</v>
      </c>
      <c r="K982" s="1">
        <v>33</v>
      </c>
      <c r="L982" s="1">
        <v>7</v>
      </c>
      <c r="M982" s="1">
        <v>31</v>
      </c>
      <c r="N982" s="1">
        <v>4</v>
      </c>
      <c r="O982" s="18">
        <v>127</v>
      </c>
    </row>
    <row r="983" spans="3:15" x14ac:dyDescent="0.25">
      <c r="C983" s="106"/>
      <c r="D983" s="103"/>
      <c r="E983" s="11" t="s">
        <v>29</v>
      </c>
      <c r="F983" s="8"/>
      <c r="G983" s="7">
        <v>175</v>
      </c>
      <c r="H983" s="15">
        <v>17</v>
      </c>
      <c r="I983" s="1">
        <v>26</v>
      </c>
      <c r="J983" s="1">
        <v>43</v>
      </c>
      <c r="K983" s="1">
        <v>45</v>
      </c>
      <c r="L983" s="1">
        <v>1</v>
      </c>
      <c r="M983" s="1">
        <v>41</v>
      </c>
      <c r="N983" s="1">
        <v>2</v>
      </c>
      <c r="O983" s="18">
        <v>132</v>
      </c>
    </row>
    <row r="984" spans="3:15" x14ac:dyDescent="0.25">
      <c r="C984" s="106"/>
      <c r="D984" s="103"/>
      <c r="E984" s="11" t="s">
        <v>30</v>
      </c>
      <c r="F984" s="8"/>
      <c r="G984" s="7">
        <v>149</v>
      </c>
      <c r="H984" s="15">
        <v>18</v>
      </c>
      <c r="I984" s="1">
        <v>33</v>
      </c>
      <c r="J984" s="1">
        <v>33</v>
      </c>
      <c r="K984" s="1">
        <v>26</v>
      </c>
      <c r="L984" s="1">
        <v>6</v>
      </c>
      <c r="M984" s="1">
        <v>28</v>
      </c>
      <c r="N984" s="1">
        <v>5</v>
      </c>
      <c r="O984" s="18">
        <v>116</v>
      </c>
    </row>
    <row r="985" spans="3:15" x14ac:dyDescent="0.25">
      <c r="C985" s="106"/>
      <c r="D985" s="103"/>
      <c r="E985" s="11" t="s">
        <v>31</v>
      </c>
      <c r="F985" s="8"/>
      <c r="G985" s="7">
        <v>643</v>
      </c>
      <c r="H985" s="15">
        <v>56</v>
      </c>
      <c r="I985" s="1">
        <v>119</v>
      </c>
      <c r="J985" s="1">
        <v>157</v>
      </c>
      <c r="K985" s="1">
        <v>134</v>
      </c>
      <c r="L985" s="1">
        <v>24</v>
      </c>
      <c r="M985" s="1">
        <v>142</v>
      </c>
      <c r="N985" s="1">
        <v>11</v>
      </c>
      <c r="O985" s="18">
        <v>490</v>
      </c>
    </row>
    <row r="986" spans="3:15" x14ac:dyDescent="0.25">
      <c r="C986" s="106"/>
      <c r="D986" s="103"/>
      <c r="E986" s="11" t="s">
        <v>32</v>
      </c>
      <c r="F986" s="8"/>
      <c r="G986" s="7">
        <v>324</v>
      </c>
      <c r="H986" s="15">
        <v>35</v>
      </c>
      <c r="I986" s="1">
        <v>59</v>
      </c>
      <c r="J986" s="1">
        <v>76</v>
      </c>
      <c r="K986" s="1">
        <v>71</v>
      </c>
      <c r="L986" s="1">
        <v>7</v>
      </c>
      <c r="M986" s="1">
        <v>69</v>
      </c>
      <c r="N986" s="1">
        <v>7</v>
      </c>
      <c r="O986" s="18">
        <v>248</v>
      </c>
    </row>
    <row r="987" spans="3:15" x14ac:dyDescent="0.25">
      <c r="C987" s="106"/>
      <c r="D987" s="102" t="s">
        <v>23</v>
      </c>
      <c r="E987" s="10" t="s">
        <v>26</v>
      </c>
      <c r="F987" s="9"/>
      <c r="G987" s="13">
        <v>120</v>
      </c>
      <c r="H987" s="22">
        <v>15</v>
      </c>
      <c r="I987" s="3">
        <v>21</v>
      </c>
      <c r="J987" s="3">
        <v>34</v>
      </c>
      <c r="K987" s="3">
        <v>19</v>
      </c>
      <c r="L987" s="3">
        <v>1</v>
      </c>
      <c r="M987" s="3">
        <v>29</v>
      </c>
      <c r="N987" s="3">
        <v>1</v>
      </c>
      <c r="O987" s="24">
        <v>90</v>
      </c>
    </row>
    <row r="988" spans="3:15" x14ac:dyDescent="0.25">
      <c r="C988" s="106"/>
      <c r="D988" s="103"/>
      <c r="E988" s="11" t="s">
        <v>27</v>
      </c>
      <c r="F988" s="8"/>
      <c r="G988" s="7">
        <v>140</v>
      </c>
      <c r="H988" s="15">
        <v>17</v>
      </c>
      <c r="I988" s="1">
        <v>33</v>
      </c>
      <c r="J988" s="1">
        <v>29</v>
      </c>
      <c r="K988" s="1">
        <v>29</v>
      </c>
      <c r="L988" s="1">
        <v>3</v>
      </c>
      <c r="M988" s="1">
        <v>28</v>
      </c>
      <c r="N988" s="1">
        <v>1</v>
      </c>
      <c r="O988" s="18">
        <v>111</v>
      </c>
    </row>
    <row r="989" spans="3:15" x14ac:dyDescent="0.25">
      <c r="C989" s="106"/>
      <c r="D989" s="103"/>
      <c r="E989" s="11" t="s">
        <v>28</v>
      </c>
      <c r="F989" s="8"/>
      <c r="G989" s="7">
        <v>154</v>
      </c>
      <c r="H989" s="15">
        <v>22</v>
      </c>
      <c r="I989" s="1">
        <v>49</v>
      </c>
      <c r="J989" s="1">
        <v>38</v>
      </c>
      <c r="K989" s="1">
        <v>26</v>
      </c>
      <c r="L989" s="1">
        <v>1</v>
      </c>
      <c r="M989" s="1">
        <v>17</v>
      </c>
      <c r="N989" s="1">
        <v>1</v>
      </c>
      <c r="O989" s="18">
        <v>136</v>
      </c>
    </row>
    <row r="990" spans="3:15" x14ac:dyDescent="0.25">
      <c r="C990" s="106"/>
      <c r="D990" s="103"/>
      <c r="E990" s="11" t="s">
        <v>29</v>
      </c>
      <c r="F990" s="8"/>
      <c r="G990" s="7">
        <v>160</v>
      </c>
      <c r="H990" s="15">
        <v>24</v>
      </c>
      <c r="I990" s="1">
        <v>42</v>
      </c>
      <c r="J990" s="1">
        <v>43</v>
      </c>
      <c r="K990" s="1">
        <v>24</v>
      </c>
      <c r="L990" s="1">
        <v>2</v>
      </c>
      <c r="M990" s="1">
        <v>23</v>
      </c>
      <c r="N990" s="1">
        <v>2</v>
      </c>
      <c r="O990" s="18">
        <v>135</v>
      </c>
    </row>
    <row r="991" spans="3:15" x14ac:dyDescent="0.25">
      <c r="C991" s="106"/>
      <c r="D991" s="103"/>
      <c r="E991" s="11" t="s">
        <v>30</v>
      </c>
      <c r="F991" s="8"/>
      <c r="G991" s="7">
        <v>170</v>
      </c>
      <c r="H991" s="15">
        <v>26</v>
      </c>
      <c r="I991" s="1">
        <v>41</v>
      </c>
      <c r="J991" s="1">
        <v>40</v>
      </c>
      <c r="K991" s="1">
        <v>26</v>
      </c>
      <c r="L991" s="1">
        <v>7</v>
      </c>
      <c r="M991" s="1">
        <v>25</v>
      </c>
      <c r="N991" s="1">
        <v>5</v>
      </c>
      <c r="O991" s="18">
        <v>140</v>
      </c>
    </row>
    <row r="992" spans="3:15" x14ac:dyDescent="0.25">
      <c r="C992" s="106"/>
      <c r="D992" s="103"/>
      <c r="E992" s="11" t="s">
        <v>31</v>
      </c>
      <c r="F992" s="8"/>
      <c r="G992" s="7">
        <v>624</v>
      </c>
      <c r="H992" s="15">
        <v>89</v>
      </c>
      <c r="I992" s="1">
        <v>165</v>
      </c>
      <c r="J992" s="1">
        <v>150</v>
      </c>
      <c r="K992" s="1">
        <v>105</v>
      </c>
      <c r="L992" s="1">
        <v>13</v>
      </c>
      <c r="M992" s="1">
        <v>93</v>
      </c>
      <c r="N992" s="1">
        <v>9</v>
      </c>
      <c r="O992" s="18">
        <v>522</v>
      </c>
    </row>
    <row r="993" spans="3:15" x14ac:dyDescent="0.25">
      <c r="C993" s="106"/>
      <c r="D993" s="103"/>
      <c r="E993" s="11" t="s">
        <v>32</v>
      </c>
      <c r="F993" s="8"/>
      <c r="G993" s="7">
        <v>330</v>
      </c>
      <c r="H993" s="15">
        <v>50</v>
      </c>
      <c r="I993" s="1">
        <v>83</v>
      </c>
      <c r="J993" s="1">
        <v>83</v>
      </c>
      <c r="K993" s="1">
        <v>50</v>
      </c>
      <c r="L993" s="1">
        <v>9</v>
      </c>
      <c r="M993" s="1">
        <v>48</v>
      </c>
      <c r="N993" s="1">
        <v>7</v>
      </c>
      <c r="O993" s="18">
        <v>275</v>
      </c>
    </row>
    <row r="994" spans="3:15" ht="25.2" x14ac:dyDescent="0.25">
      <c r="C994" s="102" t="s">
        <v>33</v>
      </c>
      <c r="D994" s="102" t="s">
        <v>25</v>
      </c>
      <c r="E994" s="10" t="s">
        <v>34</v>
      </c>
      <c r="F994" s="9"/>
      <c r="G994" s="13">
        <v>75</v>
      </c>
      <c r="H994" s="22">
        <v>0</v>
      </c>
      <c r="I994" s="3">
        <v>3</v>
      </c>
      <c r="J994" s="3">
        <v>1</v>
      </c>
      <c r="K994" s="3">
        <v>0</v>
      </c>
      <c r="L994" s="3">
        <v>1</v>
      </c>
      <c r="M994" s="3">
        <v>70</v>
      </c>
      <c r="N994" s="3">
        <v>0</v>
      </c>
      <c r="O994" s="24">
        <v>5</v>
      </c>
    </row>
    <row r="995" spans="3:15" ht="25.2" x14ac:dyDescent="0.25">
      <c r="C995" s="106"/>
      <c r="D995" s="103"/>
      <c r="E995" s="11" t="s">
        <v>35</v>
      </c>
      <c r="F995" s="8"/>
      <c r="G995" s="7">
        <v>1042</v>
      </c>
      <c r="H995" s="15">
        <v>116</v>
      </c>
      <c r="I995" s="1">
        <v>248</v>
      </c>
      <c r="J995" s="1">
        <v>278</v>
      </c>
      <c r="K995" s="1">
        <v>200</v>
      </c>
      <c r="L995" s="1">
        <v>15</v>
      </c>
      <c r="M995" s="1">
        <v>173</v>
      </c>
      <c r="N995" s="1">
        <v>12</v>
      </c>
      <c r="O995" s="18">
        <v>857</v>
      </c>
    </row>
    <row r="996" spans="3:15" ht="25.2" x14ac:dyDescent="0.25">
      <c r="C996" s="106"/>
      <c r="D996" s="103"/>
      <c r="E996" s="11" t="s">
        <v>36</v>
      </c>
      <c r="F996" s="8"/>
      <c r="G996" s="7">
        <v>122</v>
      </c>
      <c r="H996" s="15">
        <v>14</v>
      </c>
      <c r="I996" s="1">
        <v>19</v>
      </c>
      <c r="J996" s="1">
        <v>24</v>
      </c>
      <c r="K996" s="1">
        <v>21</v>
      </c>
      <c r="L996" s="1">
        <v>14</v>
      </c>
      <c r="M996" s="1">
        <v>27</v>
      </c>
      <c r="N996" s="1">
        <v>3</v>
      </c>
      <c r="O996" s="18">
        <v>92</v>
      </c>
    </row>
    <row r="997" spans="3:15" ht="25.2" x14ac:dyDescent="0.25">
      <c r="C997" s="106"/>
      <c r="D997" s="103"/>
      <c r="E997" s="11" t="s">
        <v>37</v>
      </c>
      <c r="F997" s="8"/>
      <c r="G997" s="7">
        <v>251</v>
      </c>
      <c r="H997" s="15">
        <v>29</v>
      </c>
      <c r="I997" s="1">
        <v>50</v>
      </c>
      <c r="J997" s="1">
        <v>62</v>
      </c>
      <c r="K997" s="1">
        <v>49</v>
      </c>
      <c r="L997" s="1">
        <v>11</v>
      </c>
      <c r="M997" s="1">
        <v>46</v>
      </c>
      <c r="N997" s="1">
        <v>4</v>
      </c>
      <c r="O997" s="18">
        <v>201</v>
      </c>
    </row>
    <row r="998" spans="3:15" x14ac:dyDescent="0.25">
      <c r="C998" s="106"/>
      <c r="D998" s="103"/>
      <c r="E998" s="11" t="s">
        <v>38</v>
      </c>
      <c r="F998" s="8"/>
      <c r="G998" s="14">
        <v>34</v>
      </c>
      <c r="H998" s="27">
        <v>7</v>
      </c>
      <c r="I998" s="5">
        <v>9</v>
      </c>
      <c r="J998" s="5">
        <v>7</v>
      </c>
      <c r="K998" s="5">
        <v>4</v>
      </c>
      <c r="L998" s="5">
        <v>2</v>
      </c>
      <c r="M998" s="5">
        <v>3</v>
      </c>
      <c r="N998" s="5">
        <v>2</v>
      </c>
      <c r="O998" s="28">
        <v>29</v>
      </c>
    </row>
    <row r="999" spans="3:15" ht="25.2" x14ac:dyDescent="0.25">
      <c r="C999" s="106"/>
      <c r="D999" s="102" t="s">
        <v>22</v>
      </c>
      <c r="E999" s="10" t="s">
        <v>34</v>
      </c>
      <c r="F999" s="9"/>
      <c r="G999" s="13">
        <v>53</v>
      </c>
      <c r="H999" s="22">
        <v>0</v>
      </c>
      <c r="I999" s="3">
        <v>0</v>
      </c>
      <c r="J999" s="3">
        <v>0</v>
      </c>
      <c r="K999" s="3">
        <v>0</v>
      </c>
      <c r="L999" s="3">
        <v>0</v>
      </c>
      <c r="M999" s="3">
        <v>53</v>
      </c>
      <c r="N999" s="3">
        <v>0</v>
      </c>
      <c r="O999" s="24">
        <v>0</v>
      </c>
    </row>
    <row r="1000" spans="3:15" ht="25.2" x14ac:dyDescent="0.25">
      <c r="C1000" s="106"/>
      <c r="D1000" s="103"/>
      <c r="E1000" s="11" t="s">
        <v>35</v>
      </c>
      <c r="F1000" s="8"/>
      <c r="G1000" s="7">
        <v>595</v>
      </c>
      <c r="H1000" s="15">
        <v>52</v>
      </c>
      <c r="I1000" s="1">
        <v>125</v>
      </c>
      <c r="J1000" s="1">
        <v>159</v>
      </c>
      <c r="K1000" s="1">
        <v>123</v>
      </c>
      <c r="L1000" s="1">
        <v>12</v>
      </c>
      <c r="M1000" s="1">
        <v>115</v>
      </c>
      <c r="N1000" s="1">
        <v>9</v>
      </c>
      <c r="O1000" s="18">
        <v>471</v>
      </c>
    </row>
    <row r="1001" spans="3:15" ht="25.2" x14ac:dyDescent="0.25">
      <c r="C1001" s="106"/>
      <c r="D1001" s="103"/>
      <c r="E1001" s="11" t="s">
        <v>36</v>
      </c>
      <c r="F1001" s="8"/>
      <c r="G1001" s="7">
        <v>56</v>
      </c>
      <c r="H1001" s="15">
        <v>2</v>
      </c>
      <c r="I1001" s="1">
        <v>5</v>
      </c>
      <c r="J1001" s="1">
        <v>11</v>
      </c>
      <c r="K1001" s="1">
        <v>11</v>
      </c>
      <c r="L1001" s="1">
        <v>12</v>
      </c>
      <c r="M1001" s="1">
        <v>15</v>
      </c>
      <c r="N1001" s="1">
        <v>0</v>
      </c>
      <c r="O1001" s="18">
        <v>41</v>
      </c>
    </row>
    <row r="1002" spans="3:15" ht="25.2" x14ac:dyDescent="0.25">
      <c r="C1002" s="106"/>
      <c r="D1002" s="103"/>
      <c r="E1002" s="11" t="s">
        <v>37</v>
      </c>
      <c r="F1002" s="8"/>
      <c r="G1002" s="7">
        <v>54</v>
      </c>
      <c r="H1002" s="15">
        <v>4</v>
      </c>
      <c r="I1002" s="1">
        <v>9</v>
      </c>
      <c r="J1002" s="1">
        <v>13</v>
      </c>
      <c r="K1002" s="1">
        <v>13</v>
      </c>
      <c r="L1002" s="1">
        <v>3</v>
      </c>
      <c r="M1002" s="1">
        <v>11</v>
      </c>
      <c r="N1002" s="1">
        <v>1</v>
      </c>
      <c r="O1002" s="18">
        <v>42</v>
      </c>
    </row>
    <row r="1003" spans="3:15" x14ac:dyDescent="0.25">
      <c r="C1003" s="106"/>
      <c r="D1003" s="103"/>
      <c r="E1003" s="11" t="s">
        <v>38</v>
      </c>
      <c r="F1003" s="8"/>
      <c r="G1003" s="14">
        <v>22</v>
      </c>
      <c r="H1003" s="27">
        <v>4</v>
      </c>
      <c r="I1003" s="5">
        <v>4</v>
      </c>
      <c r="J1003" s="5">
        <v>5</v>
      </c>
      <c r="K1003" s="5">
        <v>3</v>
      </c>
      <c r="L1003" s="5">
        <v>2</v>
      </c>
      <c r="M1003" s="5">
        <v>3</v>
      </c>
      <c r="N1003" s="5">
        <v>1</v>
      </c>
      <c r="O1003" s="28">
        <v>18</v>
      </c>
    </row>
    <row r="1004" spans="3:15" ht="25.2" x14ac:dyDescent="0.25">
      <c r="C1004" s="106"/>
      <c r="D1004" s="102" t="s">
        <v>23</v>
      </c>
      <c r="E1004" s="10" t="s">
        <v>34</v>
      </c>
      <c r="F1004" s="9"/>
      <c r="G1004" s="41">
        <v>22</v>
      </c>
      <c r="H1004" s="58">
        <v>0</v>
      </c>
      <c r="I1004" s="26">
        <v>3</v>
      </c>
      <c r="J1004" s="26">
        <v>1</v>
      </c>
      <c r="K1004" s="26">
        <v>0</v>
      </c>
      <c r="L1004" s="26">
        <v>1</v>
      </c>
      <c r="M1004" s="26">
        <v>17</v>
      </c>
      <c r="N1004" s="26">
        <v>0</v>
      </c>
      <c r="O1004" s="60">
        <v>5</v>
      </c>
    </row>
    <row r="1005" spans="3:15" ht="25.2" x14ac:dyDescent="0.25">
      <c r="C1005" s="106"/>
      <c r="D1005" s="103"/>
      <c r="E1005" s="11" t="s">
        <v>35</v>
      </c>
      <c r="F1005" s="8"/>
      <c r="G1005" s="7">
        <v>447</v>
      </c>
      <c r="H1005" s="15">
        <v>64</v>
      </c>
      <c r="I1005" s="1">
        <v>123</v>
      </c>
      <c r="J1005" s="1">
        <v>119</v>
      </c>
      <c r="K1005" s="1">
        <v>77</v>
      </c>
      <c r="L1005" s="1">
        <v>3</v>
      </c>
      <c r="M1005" s="1">
        <v>58</v>
      </c>
      <c r="N1005" s="1">
        <v>3</v>
      </c>
      <c r="O1005" s="18">
        <v>386</v>
      </c>
    </row>
    <row r="1006" spans="3:15" ht="25.2" x14ac:dyDescent="0.25">
      <c r="C1006" s="106"/>
      <c r="D1006" s="103"/>
      <c r="E1006" s="11" t="s">
        <v>36</v>
      </c>
      <c r="F1006" s="8"/>
      <c r="G1006" s="7">
        <v>66</v>
      </c>
      <c r="H1006" s="15">
        <v>12</v>
      </c>
      <c r="I1006" s="1">
        <v>14</v>
      </c>
      <c r="J1006" s="1">
        <v>13</v>
      </c>
      <c r="K1006" s="1">
        <v>10</v>
      </c>
      <c r="L1006" s="1">
        <v>2</v>
      </c>
      <c r="M1006" s="1">
        <v>12</v>
      </c>
      <c r="N1006" s="1">
        <v>3</v>
      </c>
      <c r="O1006" s="18">
        <v>51</v>
      </c>
    </row>
    <row r="1007" spans="3:15" ht="25.2" x14ac:dyDescent="0.25">
      <c r="C1007" s="106"/>
      <c r="D1007" s="103"/>
      <c r="E1007" s="11" t="s">
        <v>37</v>
      </c>
      <c r="F1007" s="8"/>
      <c r="G1007" s="7">
        <v>197</v>
      </c>
      <c r="H1007" s="15">
        <v>25</v>
      </c>
      <c r="I1007" s="1">
        <v>41</v>
      </c>
      <c r="J1007" s="1">
        <v>49</v>
      </c>
      <c r="K1007" s="1">
        <v>36</v>
      </c>
      <c r="L1007" s="1">
        <v>8</v>
      </c>
      <c r="M1007" s="1">
        <v>35</v>
      </c>
      <c r="N1007" s="1">
        <v>3</v>
      </c>
      <c r="O1007" s="18">
        <v>159</v>
      </c>
    </row>
    <row r="1008" spans="3:15" x14ac:dyDescent="0.25">
      <c r="C1008" s="106"/>
      <c r="D1008" s="103"/>
      <c r="E1008" s="11" t="s">
        <v>38</v>
      </c>
      <c r="F1008" s="8"/>
      <c r="G1008" s="14">
        <v>12</v>
      </c>
      <c r="H1008" s="27">
        <v>3</v>
      </c>
      <c r="I1008" s="5">
        <v>5</v>
      </c>
      <c r="J1008" s="5">
        <v>2</v>
      </c>
      <c r="K1008" s="5">
        <v>1</v>
      </c>
      <c r="L1008" s="5">
        <v>0</v>
      </c>
      <c r="M1008" s="5">
        <v>0</v>
      </c>
      <c r="N1008" s="5">
        <v>1</v>
      </c>
      <c r="O1008" s="28">
        <v>11</v>
      </c>
    </row>
    <row r="1009" spans="3:15" ht="25.2" x14ac:dyDescent="0.25">
      <c r="C1009" s="102" t="s">
        <v>39</v>
      </c>
      <c r="D1009" s="102" t="s">
        <v>25</v>
      </c>
      <c r="E1009" s="10" t="s">
        <v>40</v>
      </c>
      <c r="F1009" s="9"/>
      <c r="G1009" s="13">
        <v>263</v>
      </c>
      <c r="H1009" s="22">
        <v>38</v>
      </c>
      <c r="I1009" s="3">
        <v>55</v>
      </c>
      <c r="J1009" s="3">
        <v>49</v>
      </c>
      <c r="K1009" s="3">
        <v>36</v>
      </c>
      <c r="L1009" s="3">
        <v>13</v>
      </c>
      <c r="M1009" s="3">
        <v>69</v>
      </c>
      <c r="N1009" s="3">
        <v>3</v>
      </c>
      <c r="O1009" s="24">
        <v>191</v>
      </c>
    </row>
    <row r="1010" spans="3:15" ht="25.2" x14ac:dyDescent="0.25">
      <c r="C1010" s="106"/>
      <c r="D1010" s="103"/>
      <c r="E1010" s="11" t="s">
        <v>41</v>
      </c>
      <c r="F1010" s="8"/>
      <c r="G1010" s="7">
        <v>906</v>
      </c>
      <c r="H1010" s="15">
        <v>96</v>
      </c>
      <c r="I1010" s="1">
        <v>219</v>
      </c>
      <c r="J1010" s="1">
        <v>255</v>
      </c>
      <c r="K1010" s="1">
        <v>167</v>
      </c>
      <c r="L1010" s="1">
        <v>12</v>
      </c>
      <c r="M1010" s="1">
        <v>153</v>
      </c>
      <c r="N1010" s="1">
        <v>4</v>
      </c>
      <c r="O1010" s="18">
        <v>749</v>
      </c>
    </row>
    <row r="1011" spans="3:15" x14ac:dyDescent="0.25">
      <c r="C1011" s="106"/>
      <c r="D1011" s="103"/>
      <c r="E1011" s="11" t="s">
        <v>42</v>
      </c>
      <c r="F1011" s="8"/>
      <c r="G1011" s="7">
        <v>61</v>
      </c>
      <c r="H1011" s="15">
        <v>4</v>
      </c>
      <c r="I1011" s="1">
        <v>7</v>
      </c>
      <c r="J1011" s="1">
        <v>14</v>
      </c>
      <c r="K1011" s="1">
        <v>11</v>
      </c>
      <c r="L1011" s="1">
        <v>1</v>
      </c>
      <c r="M1011" s="1">
        <v>24</v>
      </c>
      <c r="N1011" s="1">
        <v>0</v>
      </c>
      <c r="O1011" s="18">
        <v>37</v>
      </c>
    </row>
    <row r="1012" spans="3:15" x14ac:dyDescent="0.25">
      <c r="C1012" s="106"/>
      <c r="D1012" s="103"/>
      <c r="E1012" s="11" t="s">
        <v>43</v>
      </c>
      <c r="F1012" s="8"/>
      <c r="G1012" s="7">
        <v>450</v>
      </c>
      <c r="H1012" s="15">
        <v>21</v>
      </c>
      <c r="I1012" s="1">
        <v>65</v>
      </c>
      <c r="J1012" s="1">
        <v>108</v>
      </c>
      <c r="K1012" s="1">
        <v>85</v>
      </c>
      <c r="L1012" s="1">
        <v>11</v>
      </c>
      <c r="M1012" s="1">
        <v>158</v>
      </c>
      <c r="N1012" s="1">
        <v>2</v>
      </c>
      <c r="O1012" s="18">
        <v>290</v>
      </c>
    </row>
    <row r="1013" spans="3:15" x14ac:dyDescent="0.25">
      <c r="C1013" s="106"/>
      <c r="D1013" s="103"/>
      <c r="E1013" s="11" t="s">
        <v>44</v>
      </c>
      <c r="F1013" s="8"/>
      <c r="G1013" s="7">
        <v>93</v>
      </c>
      <c r="H1013" s="15">
        <v>9</v>
      </c>
      <c r="I1013" s="1">
        <v>16</v>
      </c>
      <c r="J1013" s="1">
        <v>21</v>
      </c>
      <c r="K1013" s="1">
        <v>15</v>
      </c>
      <c r="L1013" s="1">
        <v>3</v>
      </c>
      <c r="M1013" s="1">
        <v>29</v>
      </c>
      <c r="N1013" s="1">
        <v>0</v>
      </c>
      <c r="O1013" s="18">
        <v>64</v>
      </c>
    </row>
    <row r="1014" spans="3:15" ht="25.2" x14ac:dyDescent="0.25">
      <c r="C1014" s="106"/>
      <c r="D1014" s="103"/>
      <c r="E1014" s="11" t="s">
        <v>45</v>
      </c>
      <c r="F1014" s="8"/>
      <c r="G1014" s="14">
        <v>41</v>
      </c>
      <c r="H1014" s="27">
        <v>1</v>
      </c>
      <c r="I1014" s="5">
        <v>4</v>
      </c>
      <c r="J1014" s="5">
        <v>6</v>
      </c>
      <c r="K1014" s="5">
        <v>3</v>
      </c>
      <c r="L1014" s="5">
        <v>4</v>
      </c>
      <c r="M1014" s="5">
        <v>23</v>
      </c>
      <c r="N1014" s="5">
        <v>0</v>
      </c>
      <c r="O1014" s="28">
        <v>18</v>
      </c>
    </row>
    <row r="1015" spans="3:15" x14ac:dyDescent="0.25">
      <c r="C1015" s="106"/>
      <c r="D1015" s="103"/>
      <c r="E1015" s="11" t="s">
        <v>38</v>
      </c>
      <c r="F1015" s="8"/>
      <c r="G1015" s="7">
        <v>141</v>
      </c>
      <c r="H1015" s="15">
        <v>23</v>
      </c>
      <c r="I1015" s="1">
        <v>31</v>
      </c>
      <c r="J1015" s="1">
        <v>27</v>
      </c>
      <c r="K1015" s="1">
        <v>32</v>
      </c>
      <c r="L1015" s="1">
        <v>7</v>
      </c>
      <c r="M1015" s="1">
        <v>9</v>
      </c>
      <c r="N1015" s="1">
        <v>12</v>
      </c>
      <c r="O1015" s="18">
        <v>120</v>
      </c>
    </row>
    <row r="1016" spans="3:15" ht="25.2" x14ac:dyDescent="0.25">
      <c r="C1016" s="106"/>
      <c r="D1016" s="102" t="s">
        <v>22</v>
      </c>
      <c r="E1016" s="10" t="s">
        <v>40</v>
      </c>
      <c r="F1016" s="9"/>
      <c r="G1016" s="13">
        <v>123</v>
      </c>
      <c r="H1016" s="22">
        <v>6</v>
      </c>
      <c r="I1016" s="3">
        <v>16</v>
      </c>
      <c r="J1016" s="3">
        <v>19</v>
      </c>
      <c r="K1016" s="3">
        <v>18</v>
      </c>
      <c r="L1016" s="3">
        <v>11</v>
      </c>
      <c r="M1016" s="3">
        <v>52</v>
      </c>
      <c r="N1016" s="3">
        <v>1</v>
      </c>
      <c r="O1016" s="24">
        <v>70</v>
      </c>
    </row>
    <row r="1017" spans="3:15" ht="25.2" x14ac:dyDescent="0.25">
      <c r="C1017" s="106"/>
      <c r="D1017" s="103"/>
      <c r="E1017" s="11" t="s">
        <v>41</v>
      </c>
      <c r="F1017" s="8"/>
      <c r="G1017" s="7">
        <v>511</v>
      </c>
      <c r="H1017" s="15">
        <v>42</v>
      </c>
      <c r="I1017" s="1">
        <v>107</v>
      </c>
      <c r="J1017" s="1">
        <v>148</v>
      </c>
      <c r="K1017" s="1">
        <v>101</v>
      </c>
      <c r="L1017" s="1">
        <v>9</v>
      </c>
      <c r="M1017" s="1">
        <v>100</v>
      </c>
      <c r="N1017" s="1">
        <v>4</v>
      </c>
      <c r="O1017" s="18">
        <v>407</v>
      </c>
    </row>
    <row r="1018" spans="3:15" x14ac:dyDescent="0.25">
      <c r="C1018" s="106"/>
      <c r="D1018" s="103"/>
      <c r="E1018" s="11" t="s">
        <v>42</v>
      </c>
      <c r="F1018" s="8"/>
      <c r="G1018" s="14">
        <v>36</v>
      </c>
      <c r="H1018" s="27">
        <v>1</v>
      </c>
      <c r="I1018" s="5">
        <v>7</v>
      </c>
      <c r="J1018" s="5">
        <v>5</v>
      </c>
      <c r="K1018" s="5">
        <v>8</v>
      </c>
      <c r="L1018" s="5">
        <v>1</v>
      </c>
      <c r="M1018" s="5">
        <v>14</v>
      </c>
      <c r="N1018" s="5">
        <v>0</v>
      </c>
      <c r="O1018" s="28">
        <v>22</v>
      </c>
    </row>
    <row r="1019" spans="3:15" x14ac:dyDescent="0.25">
      <c r="C1019" s="106"/>
      <c r="D1019" s="103"/>
      <c r="E1019" s="11" t="s">
        <v>43</v>
      </c>
      <c r="F1019" s="8"/>
      <c r="G1019" s="7">
        <v>224</v>
      </c>
      <c r="H1019" s="15">
        <v>11</v>
      </c>
      <c r="I1019" s="1">
        <v>28</v>
      </c>
      <c r="J1019" s="1">
        <v>51</v>
      </c>
      <c r="K1019" s="1">
        <v>43</v>
      </c>
      <c r="L1019" s="1">
        <v>4</v>
      </c>
      <c r="M1019" s="1">
        <v>87</v>
      </c>
      <c r="N1019" s="1">
        <v>0</v>
      </c>
      <c r="O1019" s="18">
        <v>137</v>
      </c>
    </row>
    <row r="1020" spans="3:15" x14ac:dyDescent="0.25">
      <c r="C1020" s="106"/>
      <c r="D1020" s="103"/>
      <c r="E1020" s="11" t="s">
        <v>44</v>
      </c>
      <c r="F1020" s="8"/>
      <c r="G1020" s="14">
        <v>46</v>
      </c>
      <c r="H1020" s="27">
        <v>4</v>
      </c>
      <c r="I1020" s="5">
        <v>9</v>
      </c>
      <c r="J1020" s="5">
        <v>6</v>
      </c>
      <c r="K1020" s="5">
        <v>10</v>
      </c>
      <c r="L1020" s="5">
        <v>1</v>
      </c>
      <c r="M1020" s="5">
        <v>16</v>
      </c>
      <c r="N1020" s="5">
        <v>0</v>
      </c>
      <c r="O1020" s="28">
        <v>30</v>
      </c>
    </row>
    <row r="1021" spans="3:15" ht="25.2" x14ac:dyDescent="0.25">
      <c r="C1021" s="106"/>
      <c r="D1021" s="103"/>
      <c r="E1021" s="11" t="s">
        <v>45</v>
      </c>
      <c r="F1021" s="8"/>
      <c r="G1021" s="14">
        <v>18</v>
      </c>
      <c r="H1021" s="27">
        <v>0</v>
      </c>
      <c r="I1021" s="5">
        <v>1</v>
      </c>
      <c r="J1021" s="5">
        <v>2</v>
      </c>
      <c r="K1021" s="5">
        <v>1</v>
      </c>
      <c r="L1021" s="5">
        <v>3</v>
      </c>
      <c r="M1021" s="5">
        <v>11</v>
      </c>
      <c r="N1021" s="5">
        <v>0</v>
      </c>
      <c r="O1021" s="28">
        <v>7</v>
      </c>
    </row>
    <row r="1022" spans="3:15" x14ac:dyDescent="0.25">
      <c r="C1022" s="106"/>
      <c r="D1022" s="103"/>
      <c r="E1022" s="11" t="s">
        <v>38</v>
      </c>
      <c r="F1022" s="8"/>
      <c r="G1022" s="7">
        <v>80</v>
      </c>
      <c r="H1022" s="15">
        <v>11</v>
      </c>
      <c r="I1022" s="1">
        <v>15</v>
      </c>
      <c r="J1022" s="1">
        <v>15</v>
      </c>
      <c r="K1022" s="1">
        <v>20</v>
      </c>
      <c r="L1022" s="1">
        <v>5</v>
      </c>
      <c r="M1022" s="1">
        <v>8</v>
      </c>
      <c r="N1022" s="1">
        <v>6</v>
      </c>
      <c r="O1022" s="18">
        <v>66</v>
      </c>
    </row>
    <row r="1023" spans="3:15" ht="25.2" x14ac:dyDescent="0.25">
      <c r="C1023" s="106"/>
      <c r="D1023" s="102" t="s">
        <v>23</v>
      </c>
      <c r="E1023" s="10" t="s">
        <v>40</v>
      </c>
      <c r="F1023" s="9"/>
      <c r="G1023" s="13">
        <v>140</v>
      </c>
      <c r="H1023" s="22">
        <v>32</v>
      </c>
      <c r="I1023" s="3">
        <v>39</v>
      </c>
      <c r="J1023" s="3">
        <v>30</v>
      </c>
      <c r="K1023" s="3">
        <v>18</v>
      </c>
      <c r="L1023" s="3">
        <v>2</v>
      </c>
      <c r="M1023" s="3">
        <v>17</v>
      </c>
      <c r="N1023" s="3">
        <v>2</v>
      </c>
      <c r="O1023" s="24">
        <v>121</v>
      </c>
    </row>
    <row r="1024" spans="3:15" ht="25.2" x14ac:dyDescent="0.25">
      <c r="C1024" s="106"/>
      <c r="D1024" s="103"/>
      <c r="E1024" s="11" t="s">
        <v>41</v>
      </c>
      <c r="F1024" s="8"/>
      <c r="G1024" s="7">
        <v>395</v>
      </c>
      <c r="H1024" s="15">
        <v>54</v>
      </c>
      <c r="I1024" s="1">
        <v>112</v>
      </c>
      <c r="J1024" s="1">
        <v>107</v>
      </c>
      <c r="K1024" s="1">
        <v>66</v>
      </c>
      <c r="L1024" s="1">
        <v>3</v>
      </c>
      <c r="M1024" s="1">
        <v>53</v>
      </c>
      <c r="N1024" s="1">
        <v>0</v>
      </c>
      <c r="O1024" s="18">
        <v>342</v>
      </c>
    </row>
    <row r="1025" spans="3:15" x14ac:dyDescent="0.25">
      <c r="C1025" s="106"/>
      <c r="D1025" s="103"/>
      <c r="E1025" s="11" t="s">
        <v>42</v>
      </c>
      <c r="F1025" s="8"/>
      <c r="G1025" s="14">
        <v>25</v>
      </c>
      <c r="H1025" s="27">
        <v>3</v>
      </c>
      <c r="I1025" s="5">
        <v>0</v>
      </c>
      <c r="J1025" s="5">
        <v>9</v>
      </c>
      <c r="K1025" s="5">
        <v>3</v>
      </c>
      <c r="L1025" s="5">
        <v>0</v>
      </c>
      <c r="M1025" s="5">
        <v>10</v>
      </c>
      <c r="N1025" s="5">
        <v>0</v>
      </c>
      <c r="O1025" s="28">
        <v>15</v>
      </c>
    </row>
    <row r="1026" spans="3:15" x14ac:dyDescent="0.25">
      <c r="C1026" s="106"/>
      <c r="D1026" s="103"/>
      <c r="E1026" s="11" t="s">
        <v>43</v>
      </c>
      <c r="F1026" s="8"/>
      <c r="G1026" s="7">
        <v>226</v>
      </c>
      <c r="H1026" s="15">
        <v>10</v>
      </c>
      <c r="I1026" s="1">
        <v>37</v>
      </c>
      <c r="J1026" s="1">
        <v>57</v>
      </c>
      <c r="K1026" s="1">
        <v>42</v>
      </c>
      <c r="L1026" s="1">
        <v>7</v>
      </c>
      <c r="M1026" s="1">
        <v>71</v>
      </c>
      <c r="N1026" s="1">
        <v>2</v>
      </c>
      <c r="O1026" s="18">
        <v>153</v>
      </c>
    </row>
    <row r="1027" spans="3:15" x14ac:dyDescent="0.25">
      <c r="C1027" s="106"/>
      <c r="D1027" s="103"/>
      <c r="E1027" s="11" t="s">
        <v>44</v>
      </c>
      <c r="F1027" s="8"/>
      <c r="G1027" s="14">
        <v>47</v>
      </c>
      <c r="H1027" s="27">
        <v>5</v>
      </c>
      <c r="I1027" s="5">
        <v>7</v>
      </c>
      <c r="J1027" s="5">
        <v>15</v>
      </c>
      <c r="K1027" s="5">
        <v>5</v>
      </c>
      <c r="L1027" s="5">
        <v>2</v>
      </c>
      <c r="M1027" s="5">
        <v>13</v>
      </c>
      <c r="N1027" s="5">
        <v>0</v>
      </c>
      <c r="O1027" s="28">
        <v>34</v>
      </c>
    </row>
    <row r="1028" spans="3:15" ht="25.2" x14ac:dyDescent="0.25">
      <c r="C1028" s="106"/>
      <c r="D1028" s="103"/>
      <c r="E1028" s="11" t="s">
        <v>45</v>
      </c>
      <c r="F1028" s="8"/>
      <c r="G1028" s="14">
        <v>23</v>
      </c>
      <c r="H1028" s="27">
        <v>1</v>
      </c>
      <c r="I1028" s="5">
        <v>3</v>
      </c>
      <c r="J1028" s="5">
        <v>4</v>
      </c>
      <c r="K1028" s="5">
        <v>2</v>
      </c>
      <c r="L1028" s="5">
        <v>1</v>
      </c>
      <c r="M1028" s="5">
        <v>12</v>
      </c>
      <c r="N1028" s="5">
        <v>0</v>
      </c>
      <c r="O1028" s="28">
        <v>11</v>
      </c>
    </row>
    <row r="1029" spans="3:15" x14ac:dyDescent="0.25">
      <c r="C1029" s="106"/>
      <c r="D1029" s="103"/>
      <c r="E1029" s="11" t="s">
        <v>38</v>
      </c>
      <c r="F1029" s="8"/>
      <c r="G1029" s="7">
        <v>61</v>
      </c>
      <c r="H1029" s="15">
        <v>12</v>
      </c>
      <c r="I1029" s="1">
        <v>16</v>
      </c>
      <c r="J1029" s="1">
        <v>12</v>
      </c>
      <c r="K1029" s="1">
        <v>12</v>
      </c>
      <c r="L1029" s="1">
        <v>2</v>
      </c>
      <c r="M1029" s="1">
        <v>1</v>
      </c>
      <c r="N1029" s="1">
        <v>6</v>
      </c>
      <c r="O1029" s="18">
        <v>54</v>
      </c>
    </row>
    <row r="1030" spans="3:15" x14ac:dyDescent="0.25">
      <c r="C1030" s="102" t="s">
        <v>46</v>
      </c>
      <c r="D1030" s="100" t="s">
        <v>21</v>
      </c>
      <c r="E1030" s="10" t="s">
        <v>47</v>
      </c>
      <c r="F1030" s="9"/>
      <c r="G1030" s="13">
        <v>1103</v>
      </c>
      <c r="H1030" s="22">
        <v>119</v>
      </c>
      <c r="I1030" s="3">
        <v>262</v>
      </c>
      <c r="J1030" s="3">
        <v>269</v>
      </c>
      <c r="K1030" s="3">
        <v>207</v>
      </c>
      <c r="L1030" s="3">
        <v>15</v>
      </c>
      <c r="M1030" s="3">
        <v>219</v>
      </c>
      <c r="N1030" s="3">
        <v>12</v>
      </c>
      <c r="O1030" s="24">
        <v>872</v>
      </c>
    </row>
    <row r="1031" spans="3:15" ht="25.2" x14ac:dyDescent="0.25">
      <c r="C1031" s="106"/>
      <c r="D1031" s="101"/>
      <c r="E1031" s="11" t="s">
        <v>48</v>
      </c>
      <c r="F1031" s="8"/>
      <c r="G1031" s="7">
        <v>173</v>
      </c>
      <c r="H1031" s="15">
        <v>16</v>
      </c>
      <c r="I1031" s="1">
        <v>23</v>
      </c>
      <c r="J1031" s="1">
        <v>50</v>
      </c>
      <c r="K1031" s="1">
        <v>33</v>
      </c>
      <c r="L1031" s="1">
        <v>7</v>
      </c>
      <c r="M1031" s="1">
        <v>43</v>
      </c>
      <c r="N1031" s="1">
        <v>1</v>
      </c>
      <c r="O1031" s="18">
        <v>129</v>
      </c>
    </row>
    <row r="1032" spans="3:15" x14ac:dyDescent="0.25">
      <c r="C1032" s="106"/>
      <c r="D1032" s="101"/>
      <c r="E1032" s="11" t="s">
        <v>49</v>
      </c>
      <c r="F1032" s="8"/>
      <c r="G1032" s="14">
        <v>29</v>
      </c>
      <c r="H1032" s="27">
        <v>5</v>
      </c>
      <c r="I1032" s="5">
        <v>5</v>
      </c>
      <c r="J1032" s="5">
        <v>2</v>
      </c>
      <c r="K1032" s="5">
        <v>7</v>
      </c>
      <c r="L1032" s="5">
        <v>1</v>
      </c>
      <c r="M1032" s="5">
        <v>8</v>
      </c>
      <c r="N1032" s="5">
        <v>1</v>
      </c>
      <c r="O1032" s="28">
        <v>20</v>
      </c>
    </row>
    <row r="1033" spans="3:15" ht="25.2" x14ac:dyDescent="0.25">
      <c r="C1033" s="106"/>
      <c r="D1033" s="101"/>
      <c r="E1033" s="11" t="s">
        <v>50</v>
      </c>
      <c r="F1033" s="8"/>
      <c r="G1033" s="7">
        <v>102</v>
      </c>
      <c r="H1033" s="15">
        <v>11</v>
      </c>
      <c r="I1033" s="1">
        <v>14</v>
      </c>
      <c r="J1033" s="1">
        <v>25</v>
      </c>
      <c r="K1033" s="1">
        <v>11</v>
      </c>
      <c r="L1033" s="1">
        <v>11</v>
      </c>
      <c r="M1033" s="1">
        <v>28</v>
      </c>
      <c r="N1033" s="1">
        <v>2</v>
      </c>
      <c r="O1033" s="18">
        <v>72</v>
      </c>
    </row>
    <row r="1034" spans="3:15" ht="25.2" x14ac:dyDescent="0.25">
      <c r="C1034" s="106"/>
      <c r="D1034" s="101"/>
      <c r="E1034" s="11" t="s">
        <v>51</v>
      </c>
      <c r="F1034" s="8"/>
      <c r="G1034" s="14">
        <v>46</v>
      </c>
      <c r="H1034" s="27">
        <v>4</v>
      </c>
      <c r="I1034" s="5">
        <v>11</v>
      </c>
      <c r="J1034" s="5">
        <v>9</v>
      </c>
      <c r="K1034" s="5">
        <v>7</v>
      </c>
      <c r="L1034" s="5">
        <v>3</v>
      </c>
      <c r="M1034" s="5">
        <v>12</v>
      </c>
      <c r="N1034" s="5">
        <v>0</v>
      </c>
      <c r="O1034" s="28">
        <v>34</v>
      </c>
    </row>
    <row r="1035" spans="3:15" x14ac:dyDescent="0.25">
      <c r="C1035" s="106"/>
      <c r="D1035" s="101"/>
      <c r="E1035" s="11" t="s">
        <v>52</v>
      </c>
      <c r="F1035" s="8"/>
      <c r="G1035" s="14">
        <v>20</v>
      </c>
      <c r="H1035" s="27">
        <v>2</v>
      </c>
      <c r="I1035" s="5">
        <v>3</v>
      </c>
      <c r="J1035" s="5">
        <v>6</v>
      </c>
      <c r="K1035" s="5">
        <v>5</v>
      </c>
      <c r="L1035" s="5">
        <v>2</v>
      </c>
      <c r="M1035" s="5">
        <v>2</v>
      </c>
      <c r="N1035" s="5">
        <v>0</v>
      </c>
      <c r="O1035" s="28">
        <v>18</v>
      </c>
    </row>
    <row r="1036" spans="3:15" x14ac:dyDescent="0.25">
      <c r="C1036" s="106"/>
      <c r="D1036" s="101"/>
      <c r="E1036" s="11" t="s">
        <v>53</v>
      </c>
      <c r="F1036" s="8"/>
      <c r="G1036" s="14">
        <v>19</v>
      </c>
      <c r="H1036" s="27">
        <v>1</v>
      </c>
      <c r="I1036" s="5">
        <v>3</v>
      </c>
      <c r="J1036" s="5">
        <v>5</v>
      </c>
      <c r="K1036" s="5">
        <v>3</v>
      </c>
      <c r="L1036" s="5">
        <v>2</v>
      </c>
      <c r="M1036" s="5">
        <v>5</v>
      </c>
      <c r="N1036" s="5">
        <v>0</v>
      </c>
      <c r="O1036" s="28">
        <v>14</v>
      </c>
    </row>
    <row r="1037" spans="3:15" x14ac:dyDescent="0.25">
      <c r="C1037" s="106"/>
      <c r="D1037" s="101"/>
      <c r="E1037" s="11" t="s">
        <v>38</v>
      </c>
      <c r="F1037" s="8"/>
      <c r="G1037" s="14">
        <v>32</v>
      </c>
      <c r="H1037" s="27">
        <v>8</v>
      </c>
      <c r="I1037" s="5">
        <v>8</v>
      </c>
      <c r="J1037" s="5">
        <v>6</v>
      </c>
      <c r="K1037" s="5">
        <v>1</v>
      </c>
      <c r="L1037" s="5">
        <v>2</v>
      </c>
      <c r="M1037" s="5">
        <v>2</v>
      </c>
      <c r="N1037" s="5">
        <v>5</v>
      </c>
      <c r="O1037" s="28">
        <v>25</v>
      </c>
    </row>
    <row r="1038" spans="3:15" x14ac:dyDescent="0.25">
      <c r="C1038" s="106"/>
      <c r="D1038" s="101"/>
      <c r="E1038" s="11" t="s">
        <v>54</v>
      </c>
      <c r="F1038" s="8"/>
      <c r="G1038" s="7">
        <v>1276</v>
      </c>
      <c r="H1038" s="15">
        <v>135</v>
      </c>
      <c r="I1038" s="1">
        <v>285</v>
      </c>
      <c r="J1038" s="1">
        <v>319</v>
      </c>
      <c r="K1038" s="1">
        <v>240</v>
      </c>
      <c r="L1038" s="1">
        <v>22</v>
      </c>
      <c r="M1038" s="1">
        <v>262</v>
      </c>
      <c r="N1038" s="1">
        <v>13</v>
      </c>
      <c r="O1038" s="18">
        <v>1001</v>
      </c>
    </row>
    <row r="1039" spans="3:15" x14ac:dyDescent="0.25">
      <c r="C1039" s="106"/>
      <c r="D1039" s="101"/>
      <c r="E1039" s="11" t="s">
        <v>55</v>
      </c>
      <c r="F1039" s="8"/>
      <c r="G1039" s="7">
        <v>177</v>
      </c>
      <c r="H1039" s="15">
        <v>20</v>
      </c>
      <c r="I1039" s="1">
        <v>30</v>
      </c>
      <c r="J1039" s="1">
        <v>36</v>
      </c>
      <c r="K1039" s="1">
        <v>25</v>
      </c>
      <c r="L1039" s="1">
        <v>15</v>
      </c>
      <c r="M1039" s="1">
        <v>48</v>
      </c>
      <c r="N1039" s="1">
        <v>3</v>
      </c>
      <c r="O1039" s="18">
        <v>126</v>
      </c>
    </row>
    <row r="1040" spans="3:15" ht="25.2" x14ac:dyDescent="0.25">
      <c r="C1040" s="102" t="s">
        <v>56</v>
      </c>
      <c r="D1040" s="100" t="s">
        <v>21</v>
      </c>
      <c r="E1040" s="10" t="s">
        <v>57</v>
      </c>
      <c r="F1040" s="9"/>
      <c r="G1040" s="13">
        <v>393</v>
      </c>
      <c r="H1040" s="22">
        <v>51</v>
      </c>
      <c r="I1040" s="3">
        <v>87</v>
      </c>
      <c r="J1040" s="3">
        <v>92</v>
      </c>
      <c r="K1040" s="3">
        <v>62</v>
      </c>
      <c r="L1040" s="3">
        <v>12</v>
      </c>
      <c r="M1040" s="3">
        <v>81</v>
      </c>
      <c r="N1040" s="3">
        <v>8</v>
      </c>
      <c r="O1040" s="24">
        <v>304</v>
      </c>
    </row>
    <row r="1041" spans="2:15" ht="25.2" x14ac:dyDescent="0.25">
      <c r="C1041" s="106"/>
      <c r="D1041" s="101"/>
      <c r="E1041" s="11" t="s">
        <v>58</v>
      </c>
      <c r="F1041" s="8"/>
      <c r="G1041" s="7">
        <v>615</v>
      </c>
      <c r="H1041" s="15">
        <v>54</v>
      </c>
      <c r="I1041" s="1">
        <v>120</v>
      </c>
      <c r="J1041" s="1">
        <v>159</v>
      </c>
      <c r="K1041" s="1">
        <v>128</v>
      </c>
      <c r="L1041" s="1">
        <v>18</v>
      </c>
      <c r="M1041" s="1">
        <v>129</v>
      </c>
      <c r="N1041" s="1">
        <v>7</v>
      </c>
      <c r="O1041" s="18">
        <v>479</v>
      </c>
    </row>
    <row r="1042" spans="2:15" ht="25.2" x14ac:dyDescent="0.25">
      <c r="C1042" s="106"/>
      <c r="D1042" s="101"/>
      <c r="E1042" s="11" t="s">
        <v>59</v>
      </c>
      <c r="F1042" s="8"/>
      <c r="G1042" s="7">
        <v>364</v>
      </c>
      <c r="H1042" s="15">
        <v>44</v>
      </c>
      <c r="I1042" s="1">
        <v>80</v>
      </c>
      <c r="J1042" s="1">
        <v>87</v>
      </c>
      <c r="K1042" s="1">
        <v>59</v>
      </c>
      <c r="L1042" s="1">
        <v>10</v>
      </c>
      <c r="M1042" s="1">
        <v>80</v>
      </c>
      <c r="N1042" s="1">
        <v>4</v>
      </c>
      <c r="O1042" s="18">
        <v>280</v>
      </c>
    </row>
    <row r="1043" spans="2:15" x14ac:dyDescent="0.25">
      <c r="C1043" s="106"/>
      <c r="D1043" s="101"/>
      <c r="E1043" s="11" t="s">
        <v>60</v>
      </c>
      <c r="F1043" s="8"/>
      <c r="G1043" s="7">
        <v>152</v>
      </c>
      <c r="H1043" s="15">
        <v>17</v>
      </c>
      <c r="I1043" s="1">
        <v>42</v>
      </c>
      <c r="J1043" s="1">
        <v>34</v>
      </c>
      <c r="K1043" s="1">
        <v>25</v>
      </c>
      <c r="L1043" s="1">
        <v>3</v>
      </c>
      <c r="M1043" s="1">
        <v>29</v>
      </c>
      <c r="N1043" s="1">
        <v>2</v>
      </c>
      <c r="O1043" s="18">
        <v>121</v>
      </c>
    </row>
    <row r="1044" spans="2:15" x14ac:dyDescent="0.25">
      <c r="C1044" s="102" t="s">
        <v>61</v>
      </c>
      <c r="D1044" s="100" t="s">
        <v>21</v>
      </c>
      <c r="E1044" s="10" t="s">
        <v>62</v>
      </c>
      <c r="F1044" s="9"/>
      <c r="G1044" s="13">
        <v>197</v>
      </c>
      <c r="H1044" s="22">
        <v>20</v>
      </c>
      <c r="I1044" s="3">
        <v>40</v>
      </c>
      <c r="J1044" s="3">
        <v>56</v>
      </c>
      <c r="K1044" s="3">
        <v>33</v>
      </c>
      <c r="L1044" s="3">
        <v>6</v>
      </c>
      <c r="M1044" s="3">
        <v>39</v>
      </c>
      <c r="N1044" s="3">
        <v>3</v>
      </c>
      <c r="O1044" s="24">
        <v>155</v>
      </c>
    </row>
    <row r="1045" spans="2:15" x14ac:dyDescent="0.25">
      <c r="C1045" s="103"/>
      <c r="D1045" s="101"/>
      <c r="E1045" s="11" t="s">
        <v>63</v>
      </c>
      <c r="F1045" s="8"/>
      <c r="G1045" s="7">
        <v>460</v>
      </c>
      <c r="H1045" s="15">
        <v>46</v>
      </c>
      <c r="I1045" s="1">
        <v>83</v>
      </c>
      <c r="J1045" s="1">
        <v>112</v>
      </c>
      <c r="K1045" s="1">
        <v>80</v>
      </c>
      <c r="L1045" s="1">
        <v>15</v>
      </c>
      <c r="M1045" s="1">
        <v>117</v>
      </c>
      <c r="N1045" s="1">
        <v>7</v>
      </c>
      <c r="O1045" s="18">
        <v>336</v>
      </c>
    </row>
    <row r="1046" spans="2:15" ht="25.2" x14ac:dyDescent="0.25">
      <c r="C1046" s="103"/>
      <c r="D1046" s="101"/>
      <c r="E1046" s="11" t="s">
        <v>64</v>
      </c>
      <c r="F1046" s="8"/>
      <c r="G1046" s="7">
        <v>286</v>
      </c>
      <c r="H1046" s="15">
        <v>27</v>
      </c>
      <c r="I1046" s="1">
        <v>76</v>
      </c>
      <c r="J1046" s="1">
        <v>76</v>
      </c>
      <c r="K1046" s="1">
        <v>54</v>
      </c>
      <c r="L1046" s="1">
        <v>5</v>
      </c>
      <c r="M1046" s="1">
        <v>45</v>
      </c>
      <c r="N1046" s="1">
        <v>3</v>
      </c>
      <c r="O1046" s="18">
        <v>238</v>
      </c>
    </row>
    <row r="1047" spans="2:15" x14ac:dyDescent="0.25">
      <c r="C1047" s="103"/>
      <c r="D1047" s="101"/>
      <c r="E1047" s="11" t="s">
        <v>65</v>
      </c>
      <c r="F1047" s="8"/>
      <c r="G1047" s="7">
        <v>249</v>
      </c>
      <c r="H1047" s="15">
        <v>25</v>
      </c>
      <c r="I1047" s="1">
        <v>52</v>
      </c>
      <c r="J1047" s="1">
        <v>63</v>
      </c>
      <c r="K1047" s="1">
        <v>50</v>
      </c>
      <c r="L1047" s="1">
        <v>5</v>
      </c>
      <c r="M1047" s="1">
        <v>48</v>
      </c>
      <c r="N1047" s="1">
        <v>6</v>
      </c>
      <c r="O1047" s="18">
        <v>195</v>
      </c>
    </row>
    <row r="1048" spans="2:15" x14ac:dyDescent="0.25">
      <c r="C1048" s="103"/>
      <c r="D1048" s="101"/>
      <c r="E1048" s="11" t="s">
        <v>66</v>
      </c>
      <c r="F1048" s="8"/>
      <c r="G1048" s="7">
        <v>145</v>
      </c>
      <c r="H1048" s="15">
        <v>22</v>
      </c>
      <c r="I1048" s="1">
        <v>28</v>
      </c>
      <c r="J1048" s="1">
        <v>26</v>
      </c>
      <c r="K1048" s="1">
        <v>24</v>
      </c>
      <c r="L1048" s="1">
        <v>5</v>
      </c>
      <c r="M1048" s="1">
        <v>39</v>
      </c>
      <c r="N1048" s="1">
        <v>1</v>
      </c>
      <c r="O1048" s="18">
        <v>105</v>
      </c>
    </row>
    <row r="1049" spans="2:15" x14ac:dyDescent="0.25">
      <c r="C1049" s="107"/>
      <c r="D1049" s="104"/>
      <c r="E1049" s="44" t="s">
        <v>67</v>
      </c>
      <c r="F1049" s="45"/>
      <c r="G1049" s="56">
        <v>187</v>
      </c>
      <c r="H1049" s="64">
        <v>26</v>
      </c>
      <c r="I1049" s="34">
        <v>50</v>
      </c>
      <c r="J1049" s="34">
        <v>39</v>
      </c>
      <c r="K1049" s="34">
        <v>33</v>
      </c>
      <c r="L1049" s="34">
        <v>7</v>
      </c>
      <c r="M1049" s="34">
        <v>31</v>
      </c>
      <c r="N1049" s="34">
        <v>1</v>
      </c>
      <c r="O1049" s="69">
        <v>155</v>
      </c>
    </row>
    <row r="1051" spans="2:15" x14ac:dyDescent="0.25">
      <c r="B1051" s="42" t="str">
        <f xml:space="preserve"> HYPERLINK("#'目次'!B19", "[13]")</f>
        <v>[13]</v>
      </c>
      <c r="C1051" s="37" t="s">
        <v>188</v>
      </c>
    </row>
    <row r="1054" spans="2:15" x14ac:dyDescent="0.25">
      <c r="C1054" s="37" t="s">
        <v>14</v>
      </c>
    </row>
    <row r="1055" spans="2:15" ht="63" x14ac:dyDescent="0.25">
      <c r="C1055" s="96"/>
      <c r="D1055" s="97"/>
      <c r="E1055" s="97"/>
      <c r="F1055" s="97"/>
      <c r="G1055" s="52" t="s">
        <v>15</v>
      </c>
      <c r="H1055" s="48" t="s">
        <v>189</v>
      </c>
      <c r="I1055" s="20" t="s">
        <v>190</v>
      </c>
      <c r="J1055" s="20" t="s">
        <v>191</v>
      </c>
      <c r="K1055" s="20" t="s">
        <v>192</v>
      </c>
      <c r="L1055" s="20" t="s">
        <v>161</v>
      </c>
      <c r="M1055" s="51" t="s">
        <v>38</v>
      </c>
    </row>
    <row r="1056" spans="2:15" x14ac:dyDescent="0.25">
      <c r="C1056" s="98"/>
      <c r="D1056" s="99"/>
      <c r="E1056" s="99"/>
      <c r="F1056" s="99"/>
      <c r="G1056" s="47"/>
      <c r="H1056" s="55"/>
      <c r="I1056" s="21"/>
      <c r="J1056" s="21"/>
      <c r="K1056" s="21"/>
      <c r="L1056" s="21"/>
      <c r="M1056" s="54"/>
    </row>
    <row r="1057" spans="3:13" x14ac:dyDescent="0.25">
      <c r="C1057" s="43"/>
      <c r="D1057" s="49"/>
      <c r="E1057" s="53" t="s">
        <v>15</v>
      </c>
      <c r="F1057" s="46"/>
      <c r="G1057" s="50">
        <v>1524</v>
      </c>
      <c r="H1057" s="30">
        <v>213</v>
      </c>
      <c r="I1057" s="30">
        <v>909</v>
      </c>
      <c r="J1057" s="30">
        <v>194</v>
      </c>
      <c r="K1057" s="30">
        <v>17</v>
      </c>
      <c r="L1057" s="30">
        <v>149</v>
      </c>
      <c r="M1057" s="68">
        <v>42</v>
      </c>
    </row>
    <row r="1058" spans="3:13" x14ac:dyDescent="0.25">
      <c r="C1058" s="105" t="s">
        <v>20</v>
      </c>
      <c r="D1058" s="100" t="s">
        <v>21</v>
      </c>
      <c r="E1058" s="10" t="s">
        <v>22</v>
      </c>
      <c r="F1058" s="9"/>
      <c r="G1058" s="13">
        <v>780</v>
      </c>
      <c r="H1058" s="22">
        <v>106</v>
      </c>
      <c r="I1058" s="3">
        <v>428</v>
      </c>
      <c r="J1058" s="3">
        <v>115</v>
      </c>
      <c r="K1058" s="3">
        <v>11</v>
      </c>
      <c r="L1058" s="3">
        <v>98</v>
      </c>
      <c r="M1058" s="24">
        <v>22</v>
      </c>
    </row>
    <row r="1059" spans="3:13" x14ac:dyDescent="0.25">
      <c r="C1059" s="106"/>
      <c r="D1059" s="101"/>
      <c r="E1059" s="11" t="s">
        <v>23</v>
      </c>
      <c r="F1059" s="8"/>
      <c r="G1059" s="7">
        <v>744</v>
      </c>
      <c r="H1059" s="15">
        <v>107</v>
      </c>
      <c r="I1059" s="1">
        <v>481</v>
      </c>
      <c r="J1059" s="1">
        <v>79</v>
      </c>
      <c r="K1059" s="1">
        <v>6</v>
      </c>
      <c r="L1059" s="1">
        <v>51</v>
      </c>
      <c r="M1059" s="18">
        <v>20</v>
      </c>
    </row>
    <row r="1060" spans="3:13" x14ac:dyDescent="0.25">
      <c r="C1060" s="102" t="s">
        <v>24</v>
      </c>
      <c r="D1060" s="102" t="s">
        <v>25</v>
      </c>
      <c r="E1060" s="10" t="s">
        <v>26</v>
      </c>
      <c r="F1060" s="9"/>
      <c r="G1060" s="13">
        <v>257</v>
      </c>
      <c r="H1060" s="22">
        <v>26</v>
      </c>
      <c r="I1060" s="3">
        <v>154</v>
      </c>
      <c r="J1060" s="3">
        <v>22</v>
      </c>
      <c r="K1060" s="3">
        <v>5</v>
      </c>
      <c r="L1060" s="3">
        <v>37</v>
      </c>
      <c r="M1060" s="24">
        <v>13</v>
      </c>
    </row>
    <row r="1061" spans="3:13" x14ac:dyDescent="0.25">
      <c r="C1061" s="106"/>
      <c r="D1061" s="103"/>
      <c r="E1061" s="11" t="s">
        <v>27</v>
      </c>
      <c r="F1061" s="8"/>
      <c r="G1061" s="7">
        <v>297</v>
      </c>
      <c r="H1061" s="15">
        <v>37</v>
      </c>
      <c r="I1061" s="1">
        <v>181</v>
      </c>
      <c r="J1061" s="1">
        <v>33</v>
      </c>
      <c r="K1061" s="1">
        <v>3</v>
      </c>
      <c r="L1061" s="1">
        <v>36</v>
      </c>
      <c r="M1061" s="18">
        <v>7</v>
      </c>
    </row>
    <row r="1062" spans="3:13" x14ac:dyDescent="0.25">
      <c r="C1062" s="106"/>
      <c r="D1062" s="103"/>
      <c r="E1062" s="11" t="s">
        <v>28</v>
      </c>
      <c r="F1062" s="8"/>
      <c r="G1062" s="7">
        <v>316</v>
      </c>
      <c r="H1062" s="15">
        <v>34</v>
      </c>
      <c r="I1062" s="1">
        <v>204</v>
      </c>
      <c r="J1062" s="1">
        <v>47</v>
      </c>
      <c r="K1062" s="1">
        <v>4</v>
      </c>
      <c r="L1062" s="1">
        <v>21</v>
      </c>
      <c r="M1062" s="18">
        <v>6</v>
      </c>
    </row>
    <row r="1063" spans="3:13" x14ac:dyDescent="0.25">
      <c r="C1063" s="106"/>
      <c r="D1063" s="103"/>
      <c r="E1063" s="11" t="s">
        <v>29</v>
      </c>
      <c r="F1063" s="8"/>
      <c r="G1063" s="7">
        <v>335</v>
      </c>
      <c r="H1063" s="15">
        <v>51</v>
      </c>
      <c r="I1063" s="1">
        <v>204</v>
      </c>
      <c r="J1063" s="1">
        <v>49</v>
      </c>
      <c r="K1063" s="1">
        <v>3</v>
      </c>
      <c r="L1063" s="1">
        <v>24</v>
      </c>
      <c r="M1063" s="18">
        <v>4</v>
      </c>
    </row>
    <row r="1064" spans="3:13" x14ac:dyDescent="0.25">
      <c r="C1064" s="106"/>
      <c r="D1064" s="103"/>
      <c r="E1064" s="11" t="s">
        <v>30</v>
      </c>
      <c r="F1064" s="8"/>
      <c r="G1064" s="7">
        <v>319</v>
      </c>
      <c r="H1064" s="15">
        <v>65</v>
      </c>
      <c r="I1064" s="1">
        <v>166</v>
      </c>
      <c r="J1064" s="1">
        <v>43</v>
      </c>
      <c r="K1064" s="1">
        <v>2</v>
      </c>
      <c r="L1064" s="1">
        <v>31</v>
      </c>
      <c r="M1064" s="18">
        <v>12</v>
      </c>
    </row>
    <row r="1065" spans="3:13" x14ac:dyDescent="0.25">
      <c r="C1065" s="106"/>
      <c r="D1065" s="103"/>
      <c r="E1065" s="11" t="s">
        <v>31</v>
      </c>
      <c r="F1065" s="8"/>
      <c r="G1065" s="7">
        <v>1267</v>
      </c>
      <c r="H1065" s="15">
        <v>187</v>
      </c>
      <c r="I1065" s="1">
        <v>755</v>
      </c>
      <c r="J1065" s="1">
        <v>172</v>
      </c>
      <c r="K1065" s="1">
        <v>12</v>
      </c>
      <c r="L1065" s="1">
        <v>112</v>
      </c>
      <c r="M1065" s="18">
        <v>29</v>
      </c>
    </row>
    <row r="1066" spans="3:13" x14ac:dyDescent="0.25">
      <c r="C1066" s="106"/>
      <c r="D1066" s="103"/>
      <c r="E1066" s="11" t="s">
        <v>32</v>
      </c>
      <c r="F1066" s="8"/>
      <c r="G1066" s="7">
        <v>654</v>
      </c>
      <c r="H1066" s="15">
        <v>116</v>
      </c>
      <c r="I1066" s="1">
        <v>370</v>
      </c>
      <c r="J1066" s="1">
        <v>92</v>
      </c>
      <c r="K1066" s="1">
        <v>5</v>
      </c>
      <c r="L1066" s="1">
        <v>55</v>
      </c>
      <c r="M1066" s="18">
        <v>16</v>
      </c>
    </row>
    <row r="1067" spans="3:13" x14ac:dyDescent="0.25">
      <c r="C1067" s="106"/>
      <c r="D1067" s="102" t="s">
        <v>22</v>
      </c>
      <c r="E1067" s="10" t="s">
        <v>26</v>
      </c>
      <c r="F1067" s="9"/>
      <c r="G1067" s="13">
        <v>137</v>
      </c>
      <c r="H1067" s="22">
        <v>17</v>
      </c>
      <c r="I1067" s="3">
        <v>70</v>
      </c>
      <c r="J1067" s="3">
        <v>13</v>
      </c>
      <c r="K1067" s="3">
        <v>3</v>
      </c>
      <c r="L1067" s="3">
        <v>26</v>
      </c>
      <c r="M1067" s="24">
        <v>8</v>
      </c>
    </row>
    <row r="1068" spans="3:13" x14ac:dyDescent="0.25">
      <c r="C1068" s="106"/>
      <c r="D1068" s="103"/>
      <c r="E1068" s="11" t="s">
        <v>27</v>
      </c>
      <c r="F1068" s="8"/>
      <c r="G1068" s="7">
        <v>157</v>
      </c>
      <c r="H1068" s="15">
        <v>19</v>
      </c>
      <c r="I1068" s="1">
        <v>83</v>
      </c>
      <c r="J1068" s="1">
        <v>24</v>
      </c>
      <c r="K1068" s="1">
        <v>2</v>
      </c>
      <c r="L1068" s="1">
        <v>26</v>
      </c>
      <c r="M1068" s="18">
        <v>3</v>
      </c>
    </row>
    <row r="1069" spans="3:13" x14ac:dyDescent="0.25">
      <c r="C1069" s="106"/>
      <c r="D1069" s="103"/>
      <c r="E1069" s="11" t="s">
        <v>28</v>
      </c>
      <c r="F1069" s="8"/>
      <c r="G1069" s="7">
        <v>162</v>
      </c>
      <c r="H1069" s="15">
        <v>18</v>
      </c>
      <c r="I1069" s="1">
        <v>87</v>
      </c>
      <c r="J1069" s="1">
        <v>33</v>
      </c>
      <c r="K1069" s="1">
        <v>4</v>
      </c>
      <c r="L1069" s="1">
        <v>15</v>
      </c>
      <c r="M1069" s="18">
        <v>5</v>
      </c>
    </row>
    <row r="1070" spans="3:13" x14ac:dyDescent="0.25">
      <c r="C1070" s="106"/>
      <c r="D1070" s="103"/>
      <c r="E1070" s="11" t="s">
        <v>29</v>
      </c>
      <c r="F1070" s="8"/>
      <c r="G1070" s="7">
        <v>175</v>
      </c>
      <c r="H1070" s="15">
        <v>27</v>
      </c>
      <c r="I1070" s="1">
        <v>108</v>
      </c>
      <c r="J1070" s="1">
        <v>24</v>
      </c>
      <c r="K1070" s="1">
        <v>1</v>
      </c>
      <c r="L1070" s="1">
        <v>13</v>
      </c>
      <c r="M1070" s="18">
        <v>2</v>
      </c>
    </row>
    <row r="1071" spans="3:13" x14ac:dyDescent="0.25">
      <c r="C1071" s="106"/>
      <c r="D1071" s="103"/>
      <c r="E1071" s="11" t="s">
        <v>30</v>
      </c>
      <c r="F1071" s="8"/>
      <c r="G1071" s="7">
        <v>149</v>
      </c>
      <c r="H1071" s="15">
        <v>25</v>
      </c>
      <c r="I1071" s="1">
        <v>80</v>
      </c>
      <c r="J1071" s="1">
        <v>21</v>
      </c>
      <c r="K1071" s="1">
        <v>1</v>
      </c>
      <c r="L1071" s="1">
        <v>18</v>
      </c>
      <c r="M1071" s="18">
        <v>4</v>
      </c>
    </row>
    <row r="1072" spans="3:13" x14ac:dyDescent="0.25">
      <c r="C1072" s="106"/>
      <c r="D1072" s="103"/>
      <c r="E1072" s="11" t="s">
        <v>31</v>
      </c>
      <c r="F1072" s="8"/>
      <c r="G1072" s="7">
        <v>643</v>
      </c>
      <c r="H1072" s="15">
        <v>89</v>
      </c>
      <c r="I1072" s="1">
        <v>358</v>
      </c>
      <c r="J1072" s="1">
        <v>102</v>
      </c>
      <c r="K1072" s="1">
        <v>8</v>
      </c>
      <c r="L1072" s="1">
        <v>72</v>
      </c>
      <c r="M1072" s="18">
        <v>14</v>
      </c>
    </row>
    <row r="1073" spans="3:13" x14ac:dyDescent="0.25">
      <c r="C1073" s="106"/>
      <c r="D1073" s="103"/>
      <c r="E1073" s="11" t="s">
        <v>32</v>
      </c>
      <c r="F1073" s="8"/>
      <c r="G1073" s="7">
        <v>324</v>
      </c>
      <c r="H1073" s="15">
        <v>52</v>
      </c>
      <c r="I1073" s="1">
        <v>188</v>
      </c>
      <c r="J1073" s="1">
        <v>45</v>
      </c>
      <c r="K1073" s="1">
        <v>2</v>
      </c>
      <c r="L1073" s="1">
        <v>31</v>
      </c>
      <c r="M1073" s="18">
        <v>6</v>
      </c>
    </row>
    <row r="1074" spans="3:13" x14ac:dyDescent="0.25">
      <c r="C1074" s="106"/>
      <c r="D1074" s="102" t="s">
        <v>23</v>
      </c>
      <c r="E1074" s="10" t="s">
        <v>26</v>
      </c>
      <c r="F1074" s="9"/>
      <c r="G1074" s="13">
        <v>120</v>
      </c>
      <c r="H1074" s="22">
        <v>9</v>
      </c>
      <c r="I1074" s="3">
        <v>84</v>
      </c>
      <c r="J1074" s="3">
        <v>9</v>
      </c>
      <c r="K1074" s="3">
        <v>2</v>
      </c>
      <c r="L1074" s="3">
        <v>11</v>
      </c>
      <c r="M1074" s="24">
        <v>5</v>
      </c>
    </row>
    <row r="1075" spans="3:13" x14ac:dyDescent="0.25">
      <c r="C1075" s="106"/>
      <c r="D1075" s="103"/>
      <c r="E1075" s="11" t="s">
        <v>27</v>
      </c>
      <c r="F1075" s="8"/>
      <c r="G1075" s="7">
        <v>140</v>
      </c>
      <c r="H1075" s="15">
        <v>18</v>
      </c>
      <c r="I1075" s="1">
        <v>98</v>
      </c>
      <c r="J1075" s="1">
        <v>9</v>
      </c>
      <c r="K1075" s="1">
        <v>1</v>
      </c>
      <c r="L1075" s="1">
        <v>10</v>
      </c>
      <c r="M1075" s="18">
        <v>4</v>
      </c>
    </row>
    <row r="1076" spans="3:13" x14ac:dyDescent="0.25">
      <c r="C1076" s="106"/>
      <c r="D1076" s="103"/>
      <c r="E1076" s="11" t="s">
        <v>28</v>
      </c>
      <c r="F1076" s="8"/>
      <c r="G1076" s="7">
        <v>154</v>
      </c>
      <c r="H1076" s="15">
        <v>16</v>
      </c>
      <c r="I1076" s="1">
        <v>117</v>
      </c>
      <c r="J1076" s="1">
        <v>14</v>
      </c>
      <c r="K1076" s="1">
        <v>0</v>
      </c>
      <c r="L1076" s="1">
        <v>6</v>
      </c>
      <c r="M1076" s="18">
        <v>1</v>
      </c>
    </row>
    <row r="1077" spans="3:13" x14ac:dyDescent="0.25">
      <c r="C1077" s="106"/>
      <c r="D1077" s="103"/>
      <c r="E1077" s="11" t="s">
        <v>29</v>
      </c>
      <c r="F1077" s="8"/>
      <c r="G1077" s="7">
        <v>160</v>
      </c>
      <c r="H1077" s="15">
        <v>24</v>
      </c>
      <c r="I1077" s="1">
        <v>96</v>
      </c>
      <c r="J1077" s="1">
        <v>25</v>
      </c>
      <c r="K1077" s="1">
        <v>2</v>
      </c>
      <c r="L1077" s="1">
        <v>11</v>
      </c>
      <c r="M1077" s="18">
        <v>2</v>
      </c>
    </row>
    <row r="1078" spans="3:13" x14ac:dyDescent="0.25">
      <c r="C1078" s="106"/>
      <c r="D1078" s="103"/>
      <c r="E1078" s="11" t="s">
        <v>30</v>
      </c>
      <c r="F1078" s="8"/>
      <c r="G1078" s="7">
        <v>170</v>
      </c>
      <c r="H1078" s="15">
        <v>40</v>
      </c>
      <c r="I1078" s="1">
        <v>86</v>
      </c>
      <c r="J1078" s="1">
        <v>22</v>
      </c>
      <c r="K1078" s="1">
        <v>1</v>
      </c>
      <c r="L1078" s="1">
        <v>13</v>
      </c>
      <c r="M1078" s="18">
        <v>8</v>
      </c>
    </row>
    <row r="1079" spans="3:13" x14ac:dyDescent="0.25">
      <c r="C1079" s="106"/>
      <c r="D1079" s="103"/>
      <c r="E1079" s="11" t="s">
        <v>31</v>
      </c>
      <c r="F1079" s="8"/>
      <c r="G1079" s="7">
        <v>624</v>
      </c>
      <c r="H1079" s="15">
        <v>98</v>
      </c>
      <c r="I1079" s="1">
        <v>397</v>
      </c>
      <c r="J1079" s="1">
        <v>70</v>
      </c>
      <c r="K1079" s="1">
        <v>4</v>
      </c>
      <c r="L1079" s="1">
        <v>40</v>
      </c>
      <c r="M1079" s="18">
        <v>15</v>
      </c>
    </row>
    <row r="1080" spans="3:13" x14ac:dyDescent="0.25">
      <c r="C1080" s="106"/>
      <c r="D1080" s="103"/>
      <c r="E1080" s="11" t="s">
        <v>32</v>
      </c>
      <c r="F1080" s="8"/>
      <c r="G1080" s="7">
        <v>330</v>
      </c>
      <c r="H1080" s="15">
        <v>64</v>
      </c>
      <c r="I1080" s="1">
        <v>182</v>
      </c>
      <c r="J1080" s="1">
        <v>47</v>
      </c>
      <c r="K1080" s="1">
        <v>3</v>
      </c>
      <c r="L1080" s="1">
        <v>24</v>
      </c>
      <c r="M1080" s="18">
        <v>10</v>
      </c>
    </row>
    <row r="1081" spans="3:13" ht="25.2" x14ac:dyDescent="0.25">
      <c r="C1081" s="102" t="s">
        <v>33</v>
      </c>
      <c r="D1081" s="102" t="s">
        <v>25</v>
      </c>
      <c r="E1081" s="10" t="s">
        <v>34</v>
      </c>
      <c r="F1081" s="9"/>
      <c r="G1081" s="13">
        <v>75</v>
      </c>
      <c r="H1081" s="22">
        <v>3</v>
      </c>
      <c r="I1081" s="3">
        <v>13</v>
      </c>
      <c r="J1081" s="3">
        <v>6</v>
      </c>
      <c r="K1081" s="3">
        <v>3</v>
      </c>
      <c r="L1081" s="3">
        <v>43</v>
      </c>
      <c r="M1081" s="24">
        <v>7</v>
      </c>
    </row>
    <row r="1082" spans="3:13" ht="25.2" x14ac:dyDescent="0.25">
      <c r="C1082" s="106"/>
      <c r="D1082" s="103"/>
      <c r="E1082" s="11" t="s">
        <v>35</v>
      </c>
      <c r="F1082" s="8"/>
      <c r="G1082" s="7">
        <v>1042</v>
      </c>
      <c r="H1082" s="15">
        <v>138</v>
      </c>
      <c r="I1082" s="1">
        <v>689</v>
      </c>
      <c r="J1082" s="1">
        <v>132</v>
      </c>
      <c r="K1082" s="1">
        <v>2</v>
      </c>
      <c r="L1082" s="1">
        <v>57</v>
      </c>
      <c r="M1082" s="18">
        <v>24</v>
      </c>
    </row>
    <row r="1083" spans="3:13" ht="25.2" x14ac:dyDescent="0.25">
      <c r="C1083" s="106"/>
      <c r="D1083" s="103"/>
      <c r="E1083" s="11" t="s">
        <v>36</v>
      </c>
      <c r="F1083" s="8"/>
      <c r="G1083" s="7">
        <v>122</v>
      </c>
      <c r="H1083" s="15">
        <v>12</v>
      </c>
      <c r="I1083" s="1">
        <v>60</v>
      </c>
      <c r="J1083" s="1">
        <v>17</v>
      </c>
      <c r="K1083" s="1">
        <v>8</v>
      </c>
      <c r="L1083" s="1">
        <v>20</v>
      </c>
      <c r="M1083" s="18">
        <v>5</v>
      </c>
    </row>
    <row r="1084" spans="3:13" ht="25.2" x14ac:dyDescent="0.25">
      <c r="C1084" s="106"/>
      <c r="D1084" s="103"/>
      <c r="E1084" s="11" t="s">
        <v>37</v>
      </c>
      <c r="F1084" s="8"/>
      <c r="G1084" s="7">
        <v>251</v>
      </c>
      <c r="H1084" s="15">
        <v>58</v>
      </c>
      <c r="I1084" s="1">
        <v>124</v>
      </c>
      <c r="J1084" s="1">
        <v>37</v>
      </c>
      <c r="K1084" s="1">
        <v>4</v>
      </c>
      <c r="L1084" s="1">
        <v>23</v>
      </c>
      <c r="M1084" s="18">
        <v>5</v>
      </c>
    </row>
    <row r="1085" spans="3:13" x14ac:dyDescent="0.25">
      <c r="C1085" s="106"/>
      <c r="D1085" s="103"/>
      <c r="E1085" s="11" t="s">
        <v>38</v>
      </c>
      <c r="F1085" s="8"/>
      <c r="G1085" s="14">
        <v>34</v>
      </c>
      <c r="H1085" s="27">
        <v>2</v>
      </c>
      <c r="I1085" s="5">
        <v>23</v>
      </c>
      <c r="J1085" s="5">
        <v>2</v>
      </c>
      <c r="K1085" s="5">
        <v>0</v>
      </c>
      <c r="L1085" s="5">
        <v>6</v>
      </c>
      <c r="M1085" s="28">
        <v>1</v>
      </c>
    </row>
    <row r="1086" spans="3:13" ht="25.2" x14ac:dyDescent="0.25">
      <c r="C1086" s="106"/>
      <c r="D1086" s="102" t="s">
        <v>22</v>
      </c>
      <c r="E1086" s="10" t="s">
        <v>34</v>
      </c>
      <c r="F1086" s="9"/>
      <c r="G1086" s="13">
        <v>53</v>
      </c>
      <c r="H1086" s="22">
        <v>3</v>
      </c>
      <c r="I1086" s="3">
        <v>5</v>
      </c>
      <c r="J1086" s="3">
        <v>3</v>
      </c>
      <c r="K1086" s="3">
        <v>3</v>
      </c>
      <c r="L1086" s="3">
        <v>33</v>
      </c>
      <c r="M1086" s="24">
        <v>6</v>
      </c>
    </row>
    <row r="1087" spans="3:13" ht="25.2" x14ac:dyDescent="0.25">
      <c r="C1087" s="106"/>
      <c r="D1087" s="103"/>
      <c r="E1087" s="11" t="s">
        <v>35</v>
      </c>
      <c r="F1087" s="8"/>
      <c r="G1087" s="7">
        <v>595</v>
      </c>
      <c r="H1087" s="15">
        <v>90</v>
      </c>
      <c r="I1087" s="1">
        <v>360</v>
      </c>
      <c r="J1087" s="1">
        <v>88</v>
      </c>
      <c r="K1087" s="1">
        <v>1</v>
      </c>
      <c r="L1087" s="1">
        <v>41</v>
      </c>
      <c r="M1087" s="18">
        <v>15</v>
      </c>
    </row>
    <row r="1088" spans="3:13" ht="25.2" x14ac:dyDescent="0.25">
      <c r="C1088" s="106"/>
      <c r="D1088" s="103"/>
      <c r="E1088" s="11" t="s">
        <v>36</v>
      </c>
      <c r="F1088" s="8"/>
      <c r="G1088" s="7">
        <v>56</v>
      </c>
      <c r="H1088" s="15">
        <v>5</v>
      </c>
      <c r="I1088" s="1">
        <v>20</v>
      </c>
      <c r="J1088" s="1">
        <v>11</v>
      </c>
      <c r="K1088" s="1">
        <v>5</v>
      </c>
      <c r="L1088" s="1">
        <v>15</v>
      </c>
      <c r="M1088" s="18">
        <v>0</v>
      </c>
    </row>
    <row r="1089" spans="3:13" ht="25.2" x14ac:dyDescent="0.25">
      <c r="C1089" s="106"/>
      <c r="D1089" s="103"/>
      <c r="E1089" s="11" t="s">
        <v>37</v>
      </c>
      <c r="F1089" s="8"/>
      <c r="G1089" s="7">
        <v>54</v>
      </c>
      <c r="H1089" s="15">
        <v>7</v>
      </c>
      <c r="I1089" s="1">
        <v>28</v>
      </c>
      <c r="J1089" s="1">
        <v>11</v>
      </c>
      <c r="K1089" s="1">
        <v>2</v>
      </c>
      <c r="L1089" s="1">
        <v>5</v>
      </c>
      <c r="M1089" s="18">
        <v>1</v>
      </c>
    </row>
    <row r="1090" spans="3:13" x14ac:dyDescent="0.25">
      <c r="C1090" s="106"/>
      <c r="D1090" s="103"/>
      <c r="E1090" s="11" t="s">
        <v>38</v>
      </c>
      <c r="F1090" s="8"/>
      <c r="G1090" s="14">
        <v>22</v>
      </c>
      <c r="H1090" s="27">
        <v>1</v>
      </c>
      <c r="I1090" s="5">
        <v>15</v>
      </c>
      <c r="J1090" s="5">
        <v>2</v>
      </c>
      <c r="K1090" s="5">
        <v>0</v>
      </c>
      <c r="L1090" s="5">
        <v>4</v>
      </c>
      <c r="M1090" s="28">
        <v>0</v>
      </c>
    </row>
    <row r="1091" spans="3:13" ht="25.2" x14ac:dyDescent="0.25">
      <c r="C1091" s="106"/>
      <c r="D1091" s="102" t="s">
        <v>23</v>
      </c>
      <c r="E1091" s="10" t="s">
        <v>34</v>
      </c>
      <c r="F1091" s="9"/>
      <c r="G1091" s="41">
        <v>22</v>
      </c>
      <c r="H1091" s="58">
        <v>0</v>
      </c>
      <c r="I1091" s="26">
        <v>8</v>
      </c>
      <c r="J1091" s="26">
        <v>3</v>
      </c>
      <c r="K1091" s="26">
        <v>0</v>
      </c>
      <c r="L1091" s="26">
        <v>10</v>
      </c>
      <c r="M1091" s="60">
        <v>1</v>
      </c>
    </row>
    <row r="1092" spans="3:13" ht="25.2" x14ac:dyDescent="0.25">
      <c r="C1092" s="106"/>
      <c r="D1092" s="103"/>
      <c r="E1092" s="11" t="s">
        <v>35</v>
      </c>
      <c r="F1092" s="8"/>
      <c r="G1092" s="7">
        <v>447</v>
      </c>
      <c r="H1092" s="15">
        <v>48</v>
      </c>
      <c r="I1092" s="1">
        <v>329</v>
      </c>
      <c r="J1092" s="1">
        <v>44</v>
      </c>
      <c r="K1092" s="1">
        <v>1</v>
      </c>
      <c r="L1092" s="1">
        <v>16</v>
      </c>
      <c r="M1092" s="18">
        <v>9</v>
      </c>
    </row>
    <row r="1093" spans="3:13" ht="25.2" x14ac:dyDescent="0.25">
      <c r="C1093" s="106"/>
      <c r="D1093" s="103"/>
      <c r="E1093" s="11" t="s">
        <v>36</v>
      </c>
      <c r="F1093" s="8"/>
      <c r="G1093" s="7">
        <v>66</v>
      </c>
      <c r="H1093" s="15">
        <v>7</v>
      </c>
      <c r="I1093" s="1">
        <v>40</v>
      </c>
      <c r="J1093" s="1">
        <v>6</v>
      </c>
      <c r="K1093" s="1">
        <v>3</v>
      </c>
      <c r="L1093" s="1">
        <v>5</v>
      </c>
      <c r="M1093" s="18">
        <v>5</v>
      </c>
    </row>
    <row r="1094" spans="3:13" ht="25.2" x14ac:dyDescent="0.25">
      <c r="C1094" s="106"/>
      <c r="D1094" s="103"/>
      <c r="E1094" s="11" t="s">
        <v>37</v>
      </c>
      <c r="F1094" s="8"/>
      <c r="G1094" s="7">
        <v>197</v>
      </c>
      <c r="H1094" s="15">
        <v>51</v>
      </c>
      <c r="I1094" s="1">
        <v>96</v>
      </c>
      <c r="J1094" s="1">
        <v>26</v>
      </c>
      <c r="K1094" s="1">
        <v>2</v>
      </c>
      <c r="L1094" s="1">
        <v>18</v>
      </c>
      <c r="M1094" s="18">
        <v>4</v>
      </c>
    </row>
    <row r="1095" spans="3:13" x14ac:dyDescent="0.25">
      <c r="C1095" s="106"/>
      <c r="D1095" s="103"/>
      <c r="E1095" s="11" t="s">
        <v>38</v>
      </c>
      <c r="F1095" s="8"/>
      <c r="G1095" s="14">
        <v>12</v>
      </c>
      <c r="H1095" s="27">
        <v>1</v>
      </c>
      <c r="I1095" s="5">
        <v>8</v>
      </c>
      <c r="J1095" s="5">
        <v>0</v>
      </c>
      <c r="K1095" s="5">
        <v>0</v>
      </c>
      <c r="L1095" s="5">
        <v>2</v>
      </c>
      <c r="M1095" s="28">
        <v>1</v>
      </c>
    </row>
    <row r="1096" spans="3:13" ht="25.2" x14ac:dyDescent="0.25">
      <c r="C1096" s="102" t="s">
        <v>39</v>
      </c>
      <c r="D1096" s="102" t="s">
        <v>25</v>
      </c>
      <c r="E1096" s="10" t="s">
        <v>40</v>
      </c>
      <c r="F1096" s="9"/>
      <c r="G1096" s="13">
        <v>263</v>
      </c>
      <c r="H1096" s="22">
        <v>14</v>
      </c>
      <c r="I1096" s="3">
        <v>134</v>
      </c>
      <c r="J1096" s="3">
        <v>36</v>
      </c>
      <c r="K1096" s="3">
        <v>11</v>
      </c>
      <c r="L1096" s="3">
        <v>55</v>
      </c>
      <c r="M1096" s="24">
        <v>13</v>
      </c>
    </row>
    <row r="1097" spans="3:13" ht="25.2" x14ac:dyDescent="0.25">
      <c r="C1097" s="106"/>
      <c r="D1097" s="103"/>
      <c r="E1097" s="11" t="s">
        <v>41</v>
      </c>
      <c r="F1097" s="8"/>
      <c r="G1097" s="7">
        <v>906</v>
      </c>
      <c r="H1097" s="15">
        <v>106</v>
      </c>
      <c r="I1097" s="1">
        <v>617</v>
      </c>
      <c r="J1097" s="1">
        <v>113</v>
      </c>
      <c r="K1097" s="1">
        <v>2</v>
      </c>
      <c r="L1097" s="1">
        <v>46</v>
      </c>
      <c r="M1097" s="18">
        <v>22</v>
      </c>
    </row>
    <row r="1098" spans="3:13" x14ac:dyDescent="0.25">
      <c r="C1098" s="106"/>
      <c r="D1098" s="103"/>
      <c r="E1098" s="11" t="s">
        <v>42</v>
      </c>
      <c r="F1098" s="8"/>
      <c r="G1098" s="7">
        <v>61</v>
      </c>
      <c r="H1098" s="15">
        <v>9</v>
      </c>
      <c r="I1098" s="1">
        <v>34</v>
      </c>
      <c r="J1098" s="1">
        <v>6</v>
      </c>
      <c r="K1098" s="1">
        <v>0</v>
      </c>
      <c r="L1098" s="1">
        <v>12</v>
      </c>
      <c r="M1098" s="18">
        <v>0</v>
      </c>
    </row>
    <row r="1099" spans="3:13" x14ac:dyDescent="0.25">
      <c r="C1099" s="106"/>
      <c r="D1099" s="103"/>
      <c r="E1099" s="11" t="s">
        <v>43</v>
      </c>
      <c r="F1099" s="8"/>
      <c r="G1099" s="7">
        <v>450</v>
      </c>
      <c r="H1099" s="15">
        <v>147</v>
      </c>
      <c r="I1099" s="1">
        <v>223</v>
      </c>
      <c r="J1099" s="1">
        <v>52</v>
      </c>
      <c r="K1099" s="1">
        <v>2</v>
      </c>
      <c r="L1099" s="1">
        <v>22</v>
      </c>
      <c r="M1099" s="18">
        <v>4</v>
      </c>
    </row>
    <row r="1100" spans="3:13" x14ac:dyDescent="0.25">
      <c r="C1100" s="106"/>
      <c r="D1100" s="103"/>
      <c r="E1100" s="11" t="s">
        <v>44</v>
      </c>
      <c r="F1100" s="8"/>
      <c r="G1100" s="7">
        <v>93</v>
      </c>
      <c r="H1100" s="15">
        <v>57</v>
      </c>
      <c r="I1100" s="1">
        <v>26</v>
      </c>
      <c r="J1100" s="1">
        <v>6</v>
      </c>
      <c r="K1100" s="1">
        <v>0</v>
      </c>
      <c r="L1100" s="1">
        <v>4</v>
      </c>
      <c r="M1100" s="18">
        <v>0</v>
      </c>
    </row>
    <row r="1101" spans="3:13" ht="25.2" x14ac:dyDescent="0.25">
      <c r="C1101" s="106"/>
      <c r="D1101" s="103"/>
      <c r="E1101" s="11" t="s">
        <v>45</v>
      </c>
      <c r="F1101" s="8"/>
      <c r="G1101" s="14">
        <v>41</v>
      </c>
      <c r="H1101" s="27">
        <v>7</v>
      </c>
      <c r="I1101" s="5">
        <v>10</v>
      </c>
      <c r="J1101" s="5">
        <v>6</v>
      </c>
      <c r="K1101" s="5">
        <v>1</v>
      </c>
      <c r="L1101" s="5">
        <v>16</v>
      </c>
      <c r="M1101" s="28">
        <v>1</v>
      </c>
    </row>
    <row r="1102" spans="3:13" x14ac:dyDescent="0.25">
      <c r="C1102" s="106"/>
      <c r="D1102" s="103"/>
      <c r="E1102" s="11" t="s">
        <v>38</v>
      </c>
      <c r="F1102" s="8"/>
      <c r="G1102" s="7">
        <v>141</v>
      </c>
      <c r="H1102" s="15">
        <v>22</v>
      </c>
      <c r="I1102" s="1">
        <v>81</v>
      </c>
      <c r="J1102" s="1">
        <v>19</v>
      </c>
      <c r="K1102" s="1">
        <v>1</v>
      </c>
      <c r="L1102" s="1">
        <v>14</v>
      </c>
      <c r="M1102" s="18">
        <v>4</v>
      </c>
    </row>
    <row r="1103" spans="3:13" ht="25.2" x14ac:dyDescent="0.25">
      <c r="C1103" s="106"/>
      <c r="D1103" s="102" t="s">
        <v>22</v>
      </c>
      <c r="E1103" s="10" t="s">
        <v>40</v>
      </c>
      <c r="F1103" s="9"/>
      <c r="G1103" s="13">
        <v>123</v>
      </c>
      <c r="H1103" s="22">
        <v>8</v>
      </c>
      <c r="I1103" s="3">
        <v>48</v>
      </c>
      <c r="J1103" s="3">
        <v>16</v>
      </c>
      <c r="K1103" s="3">
        <v>7</v>
      </c>
      <c r="L1103" s="3">
        <v>38</v>
      </c>
      <c r="M1103" s="24">
        <v>6</v>
      </c>
    </row>
    <row r="1104" spans="3:13" ht="25.2" x14ac:dyDescent="0.25">
      <c r="C1104" s="106"/>
      <c r="D1104" s="103"/>
      <c r="E1104" s="11" t="s">
        <v>41</v>
      </c>
      <c r="F1104" s="8"/>
      <c r="G1104" s="7">
        <v>511</v>
      </c>
      <c r="H1104" s="15">
        <v>69</v>
      </c>
      <c r="I1104" s="1">
        <v>316</v>
      </c>
      <c r="J1104" s="1">
        <v>77</v>
      </c>
      <c r="K1104" s="1">
        <v>1</v>
      </c>
      <c r="L1104" s="1">
        <v>35</v>
      </c>
      <c r="M1104" s="18">
        <v>13</v>
      </c>
    </row>
    <row r="1105" spans="3:13" x14ac:dyDescent="0.25">
      <c r="C1105" s="106"/>
      <c r="D1105" s="103"/>
      <c r="E1105" s="11" t="s">
        <v>42</v>
      </c>
      <c r="F1105" s="8"/>
      <c r="G1105" s="14">
        <v>36</v>
      </c>
      <c r="H1105" s="27">
        <v>7</v>
      </c>
      <c r="I1105" s="5">
        <v>16</v>
      </c>
      <c r="J1105" s="5">
        <v>4</v>
      </c>
      <c r="K1105" s="5">
        <v>0</v>
      </c>
      <c r="L1105" s="5">
        <v>9</v>
      </c>
      <c r="M1105" s="28">
        <v>0</v>
      </c>
    </row>
    <row r="1106" spans="3:13" x14ac:dyDescent="0.25">
      <c r="C1106" s="106"/>
      <c r="D1106" s="103"/>
      <c r="E1106" s="11" t="s">
        <v>43</v>
      </c>
      <c r="F1106" s="8"/>
      <c r="G1106" s="7">
        <v>224</v>
      </c>
      <c r="H1106" s="15">
        <v>73</v>
      </c>
      <c r="I1106" s="1">
        <v>108</v>
      </c>
      <c r="J1106" s="1">
        <v>30</v>
      </c>
      <c r="K1106" s="1">
        <v>1</v>
      </c>
      <c r="L1106" s="1">
        <v>12</v>
      </c>
      <c r="M1106" s="18">
        <v>0</v>
      </c>
    </row>
    <row r="1107" spans="3:13" x14ac:dyDescent="0.25">
      <c r="C1107" s="106"/>
      <c r="D1107" s="103"/>
      <c r="E1107" s="11" t="s">
        <v>44</v>
      </c>
      <c r="F1107" s="8"/>
      <c r="G1107" s="14">
        <v>46</v>
      </c>
      <c r="H1107" s="27">
        <v>27</v>
      </c>
      <c r="I1107" s="5">
        <v>12</v>
      </c>
      <c r="J1107" s="5">
        <v>4</v>
      </c>
      <c r="K1107" s="5">
        <v>0</v>
      </c>
      <c r="L1107" s="5">
        <v>3</v>
      </c>
      <c r="M1107" s="28">
        <v>0</v>
      </c>
    </row>
    <row r="1108" spans="3:13" ht="25.2" x14ac:dyDescent="0.25">
      <c r="C1108" s="106"/>
      <c r="D1108" s="103"/>
      <c r="E1108" s="11" t="s">
        <v>45</v>
      </c>
      <c r="F1108" s="8"/>
      <c r="G1108" s="14">
        <v>18</v>
      </c>
      <c r="H1108" s="27">
        <v>1</v>
      </c>
      <c r="I1108" s="5">
        <v>4</v>
      </c>
      <c r="J1108" s="5">
        <v>5</v>
      </c>
      <c r="K1108" s="5">
        <v>1</v>
      </c>
      <c r="L1108" s="5">
        <v>7</v>
      </c>
      <c r="M1108" s="28">
        <v>0</v>
      </c>
    </row>
    <row r="1109" spans="3:13" x14ac:dyDescent="0.25">
      <c r="C1109" s="106"/>
      <c r="D1109" s="103"/>
      <c r="E1109" s="11" t="s">
        <v>38</v>
      </c>
      <c r="F1109" s="8"/>
      <c r="G1109" s="7">
        <v>80</v>
      </c>
      <c r="H1109" s="15">
        <v>9</v>
      </c>
      <c r="I1109" s="1">
        <v>47</v>
      </c>
      <c r="J1109" s="1">
        <v>11</v>
      </c>
      <c r="K1109" s="1">
        <v>1</v>
      </c>
      <c r="L1109" s="1">
        <v>9</v>
      </c>
      <c r="M1109" s="18">
        <v>3</v>
      </c>
    </row>
    <row r="1110" spans="3:13" ht="25.2" x14ac:dyDescent="0.25">
      <c r="C1110" s="106"/>
      <c r="D1110" s="102" t="s">
        <v>23</v>
      </c>
      <c r="E1110" s="10" t="s">
        <v>40</v>
      </c>
      <c r="F1110" s="9"/>
      <c r="G1110" s="13">
        <v>140</v>
      </c>
      <c r="H1110" s="22">
        <v>6</v>
      </c>
      <c r="I1110" s="3">
        <v>86</v>
      </c>
      <c r="J1110" s="3">
        <v>20</v>
      </c>
      <c r="K1110" s="3">
        <v>4</v>
      </c>
      <c r="L1110" s="3">
        <v>17</v>
      </c>
      <c r="M1110" s="24">
        <v>7</v>
      </c>
    </row>
    <row r="1111" spans="3:13" ht="25.2" x14ac:dyDescent="0.25">
      <c r="C1111" s="106"/>
      <c r="D1111" s="103"/>
      <c r="E1111" s="11" t="s">
        <v>41</v>
      </c>
      <c r="F1111" s="8"/>
      <c r="G1111" s="7">
        <v>395</v>
      </c>
      <c r="H1111" s="15">
        <v>37</v>
      </c>
      <c r="I1111" s="1">
        <v>301</v>
      </c>
      <c r="J1111" s="1">
        <v>36</v>
      </c>
      <c r="K1111" s="1">
        <v>1</v>
      </c>
      <c r="L1111" s="1">
        <v>11</v>
      </c>
      <c r="M1111" s="18">
        <v>9</v>
      </c>
    </row>
    <row r="1112" spans="3:13" x14ac:dyDescent="0.25">
      <c r="C1112" s="106"/>
      <c r="D1112" s="103"/>
      <c r="E1112" s="11" t="s">
        <v>42</v>
      </c>
      <c r="F1112" s="8"/>
      <c r="G1112" s="14">
        <v>25</v>
      </c>
      <c r="H1112" s="27">
        <v>2</v>
      </c>
      <c r="I1112" s="5">
        <v>18</v>
      </c>
      <c r="J1112" s="5">
        <v>2</v>
      </c>
      <c r="K1112" s="5">
        <v>0</v>
      </c>
      <c r="L1112" s="5">
        <v>3</v>
      </c>
      <c r="M1112" s="28">
        <v>0</v>
      </c>
    </row>
    <row r="1113" spans="3:13" x14ac:dyDescent="0.25">
      <c r="C1113" s="106"/>
      <c r="D1113" s="103"/>
      <c r="E1113" s="11" t="s">
        <v>43</v>
      </c>
      <c r="F1113" s="8"/>
      <c r="G1113" s="7">
        <v>226</v>
      </c>
      <c r="H1113" s="15">
        <v>74</v>
      </c>
      <c r="I1113" s="1">
        <v>115</v>
      </c>
      <c r="J1113" s="1">
        <v>22</v>
      </c>
      <c r="K1113" s="1">
        <v>1</v>
      </c>
      <c r="L1113" s="1">
        <v>10</v>
      </c>
      <c r="M1113" s="18">
        <v>4</v>
      </c>
    </row>
    <row r="1114" spans="3:13" x14ac:dyDescent="0.25">
      <c r="C1114" s="106"/>
      <c r="D1114" s="103"/>
      <c r="E1114" s="11" t="s">
        <v>44</v>
      </c>
      <c r="F1114" s="8"/>
      <c r="G1114" s="14">
        <v>47</v>
      </c>
      <c r="H1114" s="27">
        <v>30</v>
      </c>
      <c r="I1114" s="5">
        <v>14</v>
      </c>
      <c r="J1114" s="5">
        <v>2</v>
      </c>
      <c r="K1114" s="5">
        <v>0</v>
      </c>
      <c r="L1114" s="5">
        <v>1</v>
      </c>
      <c r="M1114" s="28">
        <v>0</v>
      </c>
    </row>
    <row r="1115" spans="3:13" ht="25.2" x14ac:dyDescent="0.25">
      <c r="C1115" s="106"/>
      <c r="D1115" s="103"/>
      <c r="E1115" s="11" t="s">
        <v>45</v>
      </c>
      <c r="F1115" s="8"/>
      <c r="G1115" s="14">
        <v>23</v>
      </c>
      <c r="H1115" s="27">
        <v>6</v>
      </c>
      <c r="I1115" s="5">
        <v>6</v>
      </c>
      <c r="J1115" s="5">
        <v>1</v>
      </c>
      <c r="K1115" s="5">
        <v>0</v>
      </c>
      <c r="L1115" s="5">
        <v>9</v>
      </c>
      <c r="M1115" s="28">
        <v>1</v>
      </c>
    </row>
    <row r="1116" spans="3:13" x14ac:dyDescent="0.25">
      <c r="C1116" s="106"/>
      <c r="D1116" s="103"/>
      <c r="E1116" s="11" t="s">
        <v>38</v>
      </c>
      <c r="F1116" s="8"/>
      <c r="G1116" s="7">
        <v>61</v>
      </c>
      <c r="H1116" s="15">
        <v>13</v>
      </c>
      <c r="I1116" s="1">
        <v>34</v>
      </c>
      <c r="J1116" s="1">
        <v>8</v>
      </c>
      <c r="K1116" s="1">
        <v>0</v>
      </c>
      <c r="L1116" s="1">
        <v>5</v>
      </c>
      <c r="M1116" s="18">
        <v>1</v>
      </c>
    </row>
    <row r="1117" spans="3:13" x14ac:dyDescent="0.25">
      <c r="C1117" s="102" t="s">
        <v>46</v>
      </c>
      <c r="D1117" s="100" t="s">
        <v>21</v>
      </c>
      <c r="E1117" s="10" t="s">
        <v>47</v>
      </c>
      <c r="F1117" s="9"/>
      <c r="G1117" s="13">
        <v>1103</v>
      </c>
      <c r="H1117" s="22">
        <v>181</v>
      </c>
      <c r="I1117" s="3">
        <v>669</v>
      </c>
      <c r="J1117" s="3">
        <v>134</v>
      </c>
      <c r="K1117" s="3">
        <v>4</v>
      </c>
      <c r="L1117" s="3">
        <v>97</v>
      </c>
      <c r="M1117" s="24">
        <v>18</v>
      </c>
    </row>
    <row r="1118" spans="3:13" ht="25.2" x14ac:dyDescent="0.25">
      <c r="C1118" s="106"/>
      <c r="D1118" s="101"/>
      <c r="E1118" s="11" t="s">
        <v>48</v>
      </c>
      <c r="F1118" s="8"/>
      <c r="G1118" s="7">
        <v>173</v>
      </c>
      <c r="H1118" s="15">
        <v>14</v>
      </c>
      <c r="I1118" s="1">
        <v>116</v>
      </c>
      <c r="J1118" s="1">
        <v>20</v>
      </c>
      <c r="K1118" s="1">
        <v>2</v>
      </c>
      <c r="L1118" s="1">
        <v>14</v>
      </c>
      <c r="M1118" s="18">
        <v>7</v>
      </c>
    </row>
    <row r="1119" spans="3:13" x14ac:dyDescent="0.25">
      <c r="C1119" s="106"/>
      <c r="D1119" s="101"/>
      <c r="E1119" s="11" t="s">
        <v>49</v>
      </c>
      <c r="F1119" s="8"/>
      <c r="G1119" s="14">
        <v>29</v>
      </c>
      <c r="H1119" s="27">
        <v>1</v>
      </c>
      <c r="I1119" s="5">
        <v>17</v>
      </c>
      <c r="J1119" s="5">
        <v>4</v>
      </c>
      <c r="K1119" s="5">
        <v>2</v>
      </c>
      <c r="L1119" s="5">
        <v>3</v>
      </c>
      <c r="M1119" s="28">
        <v>2</v>
      </c>
    </row>
    <row r="1120" spans="3:13" ht="25.2" x14ac:dyDescent="0.25">
      <c r="C1120" s="106"/>
      <c r="D1120" s="101"/>
      <c r="E1120" s="11" t="s">
        <v>50</v>
      </c>
      <c r="F1120" s="8"/>
      <c r="G1120" s="7">
        <v>102</v>
      </c>
      <c r="H1120" s="15">
        <v>8</v>
      </c>
      <c r="I1120" s="1">
        <v>50</v>
      </c>
      <c r="J1120" s="1">
        <v>15</v>
      </c>
      <c r="K1120" s="1">
        <v>6</v>
      </c>
      <c r="L1120" s="1">
        <v>15</v>
      </c>
      <c r="M1120" s="18">
        <v>8</v>
      </c>
    </row>
    <row r="1121" spans="3:13" ht="25.2" x14ac:dyDescent="0.25">
      <c r="C1121" s="106"/>
      <c r="D1121" s="101"/>
      <c r="E1121" s="11" t="s">
        <v>51</v>
      </c>
      <c r="F1121" s="8"/>
      <c r="G1121" s="14">
        <v>46</v>
      </c>
      <c r="H1121" s="27">
        <v>2</v>
      </c>
      <c r="I1121" s="5">
        <v>21</v>
      </c>
      <c r="J1121" s="5">
        <v>12</v>
      </c>
      <c r="K1121" s="5">
        <v>2</v>
      </c>
      <c r="L1121" s="5">
        <v>7</v>
      </c>
      <c r="M1121" s="28">
        <v>2</v>
      </c>
    </row>
    <row r="1122" spans="3:13" x14ac:dyDescent="0.25">
      <c r="C1122" s="106"/>
      <c r="D1122" s="101"/>
      <c r="E1122" s="11" t="s">
        <v>52</v>
      </c>
      <c r="F1122" s="8"/>
      <c r="G1122" s="14">
        <v>20</v>
      </c>
      <c r="H1122" s="27">
        <v>2</v>
      </c>
      <c r="I1122" s="5">
        <v>9</v>
      </c>
      <c r="J1122" s="5">
        <v>5</v>
      </c>
      <c r="K1122" s="5">
        <v>1</v>
      </c>
      <c r="L1122" s="5">
        <v>3</v>
      </c>
      <c r="M1122" s="28">
        <v>0</v>
      </c>
    </row>
    <row r="1123" spans="3:13" x14ac:dyDescent="0.25">
      <c r="C1123" s="106"/>
      <c r="D1123" s="101"/>
      <c r="E1123" s="11" t="s">
        <v>53</v>
      </c>
      <c r="F1123" s="8"/>
      <c r="G1123" s="14">
        <v>19</v>
      </c>
      <c r="H1123" s="27">
        <v>4</v>
      </c>
      <c r="I1123" s="5">
        <v>8</v>
      </c>
      <c r="J1123" s="5">
        <v>2</v>
      </c>
      <c r="K1123" s="5">
        <v>0</v>
      </c>
      <c r="L1123" s="5">
        <v>4</v>
      </c>
      <c r="M1123" s="28">
        <v>1</v>
      </c>
    </row>
    <row r="1124" spans="3:13" x14ac:dyDescent="0.25">
      <c r="C1124" s="106"/>
      <c r="D1124" s="101"/>
      <c r="E1124" s="11" t="s">
        <v>38</v>
      </c>
      <c r="F1124" s="8"/>
      <c r="G1124" s="14">
        <v>32</v>
      </c>
      <c r="H1124" s="27">
        <v>1</v>
      </c>
      <c r="I1124" s="5">
        <v>19</v>
      </c>
      <c r="J1124" s="5">
        <v>2</v>
      </c>
      <c r="K1124" s="5">
        <v>0</v>
      </c>
      <c r="L1124" s="5">
        <v>6</v>
      </c>
      <c r="M1124" s="28">
        <v>4</v>
      </c>
    </row>
    <row r="1125" spans="3:13" x14ac:dyDescent="0.25">
      <c r="C1125" s="106"/>
      <c r="D1125" s="101"/>
      <c r="E1125" s="11" t="s">
        <v>54</v>
      </c>
      <c r="F1125" s="8"/>
      <c r="G1125" s="7">
        <v>1276</v>
      </c>
      <c r="H1125" s="15">
        <v>195</v>
      </c>
      <c r="I1125" s="1">
        <v>785</v>
      </c>
      <c r="J1125" s="1">
        <v>154</v>
      </c>
      <c r="K1125" s="1">
        <v>6</v>
      </c>
      <c r="L1125" s="1">
        <v>111</v>
      </c>
      <c r="M1125" s="18">
        <v>25</v>
      </c>
    </row>
    <row r="1126" spans="3:13" x14ac:dyDescent="0.25">
      <c r="C1126" s="106"/>
      <c r="D1126" s="101"/>
      <c r="E1126" s="11" t="s">
        <v>55</v>
      </c>
      <c r="F1126" s="8"/>
      <c r="G1126" s="7">
        <v>177</v>
      </c>
      <c r="H1126" s="15">
        <v>11</v>
      </c>
      <c r="I1126" s="1">
        <v>88</v>
      </c>
      <c r="J1126" s="1">
        <v>31</v>
      </c>
      <c r="K1126" s="1">
        <v>10</v>
      </c>
      <c r="L1126" s="1">
        <v>25</v>
      </c>
      <c r="M1126" s="18">
        <v>12</v>
      </c>
    </row>
    <row r="1127" spans="3:13" ht="25.2" x14ac:dyDescent="0.25">
      <c r="C1127" s="102" t="s">
        <v>56</v>
      </c>
      <c r="D1127" s="100" t="s">
        <v>21</v>
      </c>
      <c r="E1127" s="10" t="s">
        <v>57</v>
      </c>
      <c r="F1127" s="9"/>
      <c r="G1127" s="13">
        <v>393</v>
      </c>
      <c r="H1127" s="22">
        <v>45</v>
      </c>
      <c r="I1127" s="3">
        <v>246</v>
      </c>
      <c r="J1127" s="3">
        <v>45</v>
      </c>
      <c r="K1127" s="3">
        <v>8</v>
      </c>
      <c r="L1127" s="3">
        <v>37</v>
      </c>
      <c r="M1127" s="24">
        <v>12</v>
      </c>
    </row>
    <row r="1128" spans="3:13" ht="25.2" x14ac:dyDescent="0.25">
      <c r="C1128" s="106"/>
      <c r="D1128" s="101"/>
      <c r="E1128" s="11" t="s">
        <v>58</v>
      </c>
      <c r="F1128" s="8"/>
      <c r="G1128" s="7">
        <v>615</v>
      </c>
      <c r="H1128" s="15">
        <v>69</v>
      </c>
      <c r="I1128" s="1">
        <v>378</v>
      </c>
      <c r="J1128" s="1">
        <v>85</v>
      </c>
      <c r="K1128" s="1">
        <v>7</v>
      </c>
      <c r="L1128" s="1">
        <v>54</v>
      </c>
      <c r="M1128" s="18">
        <v>22</v>
      </c>
    </row>
    <row r="1129" spans="3:13" ht="25.2" x14ac:dyDescent="0.25">
      <c r="C1129" s="106"/>
      <c r="D1129" s="101"/>
      <c r="E1129" s="11" t="s">
        <v>59</v>
      </c>
      <c r="F1129" s="8"/>
      <c r="G1129" s="7">
        <v>364</v>
      </c>
      <c r="H1129" s="15">
        <v>75</v>
      </c>
      <c r="I1129" s="1">
        <v>198</v>
      </c>
      <c r="J1129" s="1">
        <v>49</v>
      </c>
      <c r="K1129" s="1">
        <v>0</v>
      </c>
      <c r="L1129" s="1">
        <v>36</v>
      </c>
      <c r="M1129" s="18">
        <v>6</v>
      </c>
    </row>
    <row r="1130" spans="3:13" x14ac:dyDescent="0.25">
      <c r="C1130" s="106"/>
      <c r="D1130" s="101"/>
      <c r="E1130" s="11" t="s">
        <v>60</v>
      </c>
      <c r="F1130" s="8"/>
      <c r="G1130" s="7">
        <v>152</v>
      </c>
      <c r="H1130" s="15">
        <v>24</v>
      </c>
      <c r="I1130" s="1">
        <v>87</v>
      </c>
      <c r="J1130" s="1">
        <v>15</v>
      </c>
      <c r="K1130" s="1">
        <v>2</v>
      </c>
      <c r="L1130" s="1">
        <v>22</v>
      </c>
      <c r="M1130" s="18">
        <v>2</v>
      </c>
    </row>
    <row r="1131" spans="3:13" x14ac:dyDescent="0.25">
      <c r="C1131" s="102" t="s">
        <v>61</v>
      </c>
      <c r="D1131" s="100" t="s">
        <v>21</v>
      </c>
      <c r="E1131" s="10" t="s">
        <v>62</v>
      </c>
      <c r="F1131" s="9"/>
      <c r="G1131" s="13">
        <v>197</v>
      </c>
      <c r="H1131" s="22">
        <v>29</v>
      </c>
      <c r="I1131" s="3">
        <v>112</v>
      </c>
      <c r="J1131" s="3">
        <v>30</v>
      </c>
      <c r="K1131" s="3">
        <v>2</v>
      </c>
      <c r="L1131" s="3">
        <v>19</v>
      </c>
      <c r="M1131" s="24">
        <v>5</v>
      </c>
    </row>
    <row r="1132" spans="3:13" x14ac:dyDescent="0.25">
      <c r="C1132" s="103"/>
      <c r="D1132" s="101"/>
      <c r="E1132" s="11" t="s">
        <v>63</v>
      </c>
      <c r="F1132" s="8"/>
      <c r="G1132" s="7">
        <v>460</v>
      </c>
      <c r="H1132" s="15">
        <v>62</v>
      </c>
      <c r="I1132" s="1">
        <v>275</v>
      </c>
      <c r="J1132" s="1">
        <v>52</v>
      </c>
      <c r="K1132" s="1">
        <v>6</v>
      </c>
      <c r="L1132" s="1">
        <v>50</v>
      </c>
      <c r="M1132" s="18">
        <v>15</v>
      </c>
    </row>
    <row r="1133" spans="3:13" ht="25.2" x14ac:dyDescent="0.25">
      <c r="C1133" s="103"/>
      <c r="D1133" s="101"/>
      <c r="E1133" s="11" t="s">
        <v>64</v>
      </c>
      <c r="F1133" s="8"/>
      <c r="G1133" s="7">
        <v>286</v>
      </c>
      <c r="H1133" s="15">
        <v>53</v>
      </c>
      <c r="I1133" s="1">
        <v>167</v>
      </c>
      <c r="J1133" s="1">
        <v>33</v>
      </c>
      <c r="K1133" s="1">
        <v>1</v>
      </c>
      <c r="L1133" s="1">
        <v>26</v>
      </c>
      <c r="M1133" s="18">
        <v>6</v>
      </c>
    </row>
    <row r="1134" spans="3:13" x14ac:dyDescent="0.25">
      <c r="C1134" s="103"/>
      <c r="D1134" s="101"/>
      <c r="E1134" s="11" t="s">
        <v>65</v>
      </c>
      <c r="F1134" s="8"/>
      <c r="G1134" s="7">
        <v>249</v>
      </c>
      <c r="H1134" s="15">
        <v>18</v>
      </c>
      <c r="I1134" s="1">
        <v>160</v>
      </c>
      <c r="J1134" s="1">
        <v>40</v>
      </c>
      <c r="K1134" s="1">
        <v>3</v>
      </c>
      <c r="L1134" s="1">
        <v>19</v>
      </c>
      <c r="M1134" s="18">
        <v>9</v>
      </c>
    </row>
    <row r="1135" spans="3:13" x14ac:dyDescent="0.25">
      <c r="C1135" s="103"/>
      <c r="D1135" s="101"/>
      <c r="E1135" s="11" t="s">
        <v>66</v>
      </c>
      <c r="F1135" s="8"/>
      <c r="G1135" s="7">
        <v>145</v>
      </c>
      <c r="H1135" s="15">
        <v>24</v>
      </c>
      <c r="I1135" s="1">
        <v>86</v>
      </c>
      <c r="J1135" s="1">
        <v>15</v>
      </c>
      <c r="K1135" s="1">
        <v>1</v>
      </c>
      <c r="L1135" s="1">
        <v>15</v>
      </c>
      <c r="M1135" s="18">
        <v>4</v>
      </c>
    </row>
    <row r="1136" spans="3:13" x14ac:dyDescent="0.25">
      <c r="C1136" s="107"/>
      <c r="D1136" s="104"/>
      <c r="E1136" s="44" t="s">
        <v>67</v>
      </c>
      <c r="F1136" s="45"/>
      <c r="G1136" s="56">
        <v>187</v>
      </c>
      <c r="H1136" s="64">
        <v>27</v>
      </c>
      <c r="I1136" s="34">
        <v>109</v>
      </c>
      <c r="J1136" s="34">
        <v>24</v>
      </c>
      <c r="K1136" s="34">
        <v>4</v>
      </c>
      <c r="L1136" s="34">
        <v>20</v>
      </c>
      <c r="M1136" s="69">
        <v>3</v>
      </c>
    </row>
    <row r="1138" spans="2:15" x14ac:dyDescent="0.25">
      <c r="B1138" s="42" t="str">
        <f xml:space="preserve"> HYPERLINK("#'目次'!B20", "[14]")</f>
        <v>[14]</v>
      </c>
      <c r="C1138" s="37" t="s">
        <v>195</v>
      </c>
    </row>
    <row r="1141" spans="2:15" x14ac:dyDescent="0.25">
      <c r="C1141" s="37" t="s">
        <v>14</v>
      </c>
    </row>
    <row r="1142" spans="2:15" ht="37.799999999999997" x14ac:dyDescent="0.25">
      <c r="C1142" s="96"/>
      <c r="D1142" s="97"/>
      <c r="E1142" s="97"/>
      <c r="F1142" s="97"/>
      <c r="G1142" s="52" t="s">
        <v>15</v>
      </c>
      <c r="H1142" s="48" t="s">
        <v>196</v>
      </c>
      <c r="I1142" s="20" t="s">
        <v>197</v>
      </c>
      <c r="J1142" s="20" t="s">
        <v>198</v>
      </c>
      <c r="K1142" s="20" t="s">
        <v>199</v>
      </c>
      <c r="L1142" s="20" t="s">
        <v>200</v>
      </c>
      <c r="M1142" s="20" t="s">
        <v>38</v>
      </c>
      <c r="N1142" s="20" t="s">
        <v>201</v>
      </c>
      <c r="O1142" s="51" t="s">
        <v>202</v>
      </c>
    </row>
    <row r="1143" spans="2:15" x14ac:dyDescent="0.25">
      <c r="C1143" s="98"/>
      <c r="D1143" s="99"/>
      <c r="E1143" s="99"/>
      <c r="F1143" s="99"/>
      <c r="G1143" s="47"/>
      <c r="H1143" s="55"/>
      <c r="I1143" s="21"/>
      <c r="J1143" s="21"/>
      <c r="K1143" s="21"/>
      <c r="L1143" s="21"/>
      <c r="M1143" s="21"/>
      <c r="N1143" s="21"/>
      <c r="O1143" s="54"/>
    </row>
    <row r="1144" spans="2:15" x14ac:dyDescent="0.25">
      <c r="C1144" s="43"/>
      <c r="D1144" s="49"/>
      <c r="E1144" s="53" t="s">
        <v>15</v>
      </c>
      <c r="F1144" s="46"/>
      <c r="G1144" s="50">
        <v>1524</v>
      </c>
      <c r="H1144" s="30">
        <v>272</v>
      </c>
      <c r="I1144" s="30">
        <v>216</v>
      </c>
      <c r="J1144" s="30">
        <v>708</v>
      </c>
      <c r="K1144" s="30">
        <v>240</v>
      </c>
      <c r="L1144" s="30">
        <v>69</v>
      </c>
      <c r="M1144" s="30">
        <v>19</v>
      </c>
      <c r="N1144" s="30">
        <v>488</v>
      </c>
      <c r="O1144" s="68">
        <v>309</v>
      </c>
    </row>
    <row r="1145" spans="2:15" x14ac:dyDescent="0.25">
      <c r="C1145" s="105" t="s">
        <v>20</v>
      </c>
      <c r="D1145" s="100" t="s">
        <v>21</v>
      </c>
      <c r="E1145" s="10" t="s">
        <v>22</v>
      </c>
      <c r="F1145" s="9"/>
      <c r="G1145" s="13">
        <v>780</v>
      </c>
      <c r="H1145" s="22">
        <v>127</v>
      </c>
      <c r="I1145" s="3">
        <v>126</v>
      </c>
      <c r="J1145" s="3">
        <v>345</v>
      </c>
      <c r="K1145" s="3">
        <v>135</v>
      </c>
      <c r="L1145" s="3">
        <v>37</v>
      </c>
      <c r="M1145" s="3">
        <v>10</v>
      </c>
      <c r="N1145" s="3">
        <v>253</v>
      </c>
      <c r="O1145" s="24">
        <v>172</v>
      </c>
    </row>
    <row r="1146" spans="2:15" x14ac:dyDescent="0.25">
      <c r="C1146" s="106"/>
      <c r="D1146" s="101"/>
      <c r="E1146" s="11" t="s">
        <v>23</v>
      </c>
      <c r="F1146" s="8"/>
      <c r="G1146" s="7">
        <v>744</v>
      </c>
      <c r="H1146" s="15">
        <v>145</v>
      </c>
      <c r="I1146" s="1">
        <v>90</v>
      </c>
      <c r="J1146" s="1">
        <v>363</v>
      </c>
      <c r="K1146" s="1">
        <v>105</v>
      </c>
      <c r="L1146" s="1">
        <v>32</v>
      </c>
      <c r="M1146" s="1">
        <v>9</v>
      </c>
      <c r="N1146" s="1">
        <v>235</v>
      </c>
      <c r="O1146" s="18">
        <v>137</v>
      </c>
    </row>
    <row r="1147" spans="2:15" x14ac:dyDescent="0.25">
      <c r="C1147" s="102" t="s">
        <v>24</v>
      </c>
      <c r="D1147" s="102" t="s">
        <v>25</v>
      </c>
      <c r="E1147" s="10" t="s">
        <v>26</v>
      </c>
      <c r="F1147" s="9"/>
      <c r="G1147" s="13">
        <v>257</v>
      </c>
      <c r="H1147" s="22">
        <v>55</v>
      </c>
      <c r="I1147" s="3">
        <v>45</v>
      </c>
      <c r="J1147" s="3">
        <v>117</v>
      </c>
      <c r="K1147" s="3">
        <v>30</v>
      </c>
      <c r="L1147" s="3">
        <v>7</v>
      </c>
      <c r="M1147" s="3">
        <v>3</v>
      </c>
      <c r="N1147" s="3">
        <v>100</v>
      </c>
      <c r="O1147" s="24">
        <v>37</v>
      </c>
    </row>
    <row r="1148" spans="2:15" x14ac:dyDescent="0.25">
      <c r="C1148" s="106"/>
      <c r="D1148" s="103"/>
      <c r="E1148" s="11" t="s">
        <v>27</v>
      </c>
      <c r="F1148" s="8"/>
      <c r="G1148" s="7">
        <v>297</v>
      </c>
      <c r="H1148" s="15">
        <v>66</v>
      </c>
      <c r="I1148" s="1">
        <v>50</v>
      </c>
      <c r="J1148" s="1">
        <v>131</v>
      </c>
      <c r="K1148" s="1">
        <v>38</v>
      </c>
      <c r="L1148" s="1">
        <v>9</v>
      </c>
      <c r="M1148" s="1">
        <v>3</v>
      </c>
      <c r="N1148" s="1">
        <v>116</v>
      </c>
      <c r="O1148" s="18">
        <v>47</v>
      </c>
    </row>
    <row r="1149" spans="2:15" x14ac:dyDescent="0.25">
      <c r="C1149" s="106"/>
      <c r="D1149" s="103"/>
      <c r="E1149" s="11" t="s">
        <v>28</v>
      </c>
      <c r="F1149" s="8"/>
      <c r="G1149" s="7">
        <v>316</v>
      </c>
      <c r="H1149" s="15">
        <v>65</v>
      </c>
      <c r="I1149" s="1">
        <v>43</v>
      </c>
      <c r="J1149" s="1">
        <v>153</v>
      </c>
      <c r="K1149" s="1">
        <v>39</v>
      </c>
      <c r="L1149" s="1">
        <v>12</v>
      </c>
      <c r="M1149" s="1">
        <v>4</v>
      </c>
      <c r="N1149" s="1">
        <v>108</v>
      </c>
      <c r="O1149" s="18">
        <v>51</v>
      </c>
    </row>
    <row r="1150" spans="2:15" x14ac:dyDescent="0.25">
      <c r="C1150" s="106"/>
      <c r="D1150" s="103"/>
      <c r="E1150" s="11" t="s">
        <v>29</v>
      </c>
      <c r="F1150" s="8"/>
      <c r="G1150" s="7">
        <v>335</v>
      </c>
      <c r="H1150" s="15">
        <v>60</v>
      </c>
      <c r="I1150" s="1">
        <v>36</v>
      </c>
      <c r="J1150" s="1">
        <v>167</v>
      </c>
      <c r="K1150" s="1">
        <v>51</v>
      </c>
      <c r="L1150" s="1">
        <v>19</v>
      </c>
      <c r="M1150" s="1">
        <v>2</v>
      </c>
      <c r="N1150" s="1">
        <v>96</v>
      </c>
      <c r="O1150" s="18">
        <v>70</v>
      </c>
    </row>
    <row r="1151" spans="2:15" x14ac:dyDescent="0.25">
      <c r="C1151" s="106"/>
      <c r="D1151" s="103"/>
      <c r="E1151" s="11" t="s">
        <v>30</v>
      </c>
      <c r="F1151" s="8"/>
      <c r="G1151" s="7">
        <v>319</v>
      </c>
      <c r="H1151" s="15">
        <v>26</v>
      </c>
      <c r="I1151" s="1">
        <v>42</v>
      </c>
      <c r="J1151" s="1">
        <v>140</v>
      </c>
      <c r="K1151" s="1">
        <v>82</v>
      </c>
      <c r="L1151" s="1">
        <v>22</v>
      </c>
      <c r="M1151" s="1">
        <v>7</v>
      </c>
      <c r="N1151" s="1">
        <v>68</v>
      </c>
      <c r="O1151" s="18">
        <v>104</v>
      </c>
    </row>
    <row r="1152" spans="2:15" x14ac:dyDescent="0.25">
      <c r="C1152" s="106"/>
      <c r="D1152" s="103"/>
      <c r="E1152" s="11" t="s">
        <v>31</v>
      </c>
      <c r="F1152" s="8"/>
      <c r="G1152" s="7">
        <v>1267</v>
      </c>
      <c r="H1152" s="15">
        <v>217</v>
      </c>
      <c r="I1152" s="1">
        <v>171</v>
      </c>
      <c r="J1152" s="1">
        <v>591</v>
      </c>
      <c r="K1152" s="1">
        <v>210</v>
      </c>
      <c r="L1152" s="1">
        <v>62</v>
      </c>
      <c r="M1152" s="1">
        <v>16</v>
      </c>
      <c r="N1152" s="1">
        <v>388</v>
      </c>
      <c r="O1152" s="18">
        <v>272</v>
      </c>
    </row>
    <row r="1153" spans="3:15" x14ac:dyDescent="0.25">
      <c r="C1153" s="106"/>
      <c r="D1153" s="103"/>
      <c r="E1153" s="11" t="s">
        <v>32</v>
      </c>
      <c r="F1153" s="8"/>
      <c r="G1153" s="7">
        <v>654</v>
      </c>
      <c r="H1153" s="15">
        <v>86</v>
      </c>
      <c r="I1153" s="1">
        <v>78</v>
      </c>
      <c r="J1153" s="1">
        <v>307</v>
      </c>
      <c r="K1153" s="1">
        <v>133</v>
      </c>
      <c r="L1153" s="1">
        <v>41</v>
      </c>
      <c r="M1153" s="1">
        <v>9</v>
      </c>
      <c r="N1153" s="1">
        <v>164</v>
      </c>
      <c r="O1153" s="18">
        <v>174</v>
      </c>
    </row>
    <row r="1154" spans="3:15" x14ac:dyDescent="0.25">
      <c r="C1154" s="106"/>
      <c r="D1154" s="102" t="s">
        <v>22</v>
      </c>
      <c r="E1154" s="10" t="s">
        <v>26</v>
      </c>
      <c r="F1154" s="9"/>
      <c r="G1154" s="13">
        <v>137</v>
      </c>
      <c r="H1154" s="22">
        <v>26</v>
      </c>
      <c r="I1154" s="3">
        <v>31</v>
      </c>
      <c r="J1154" s="3">
        <v>56</v>
      </c>
      <c r="K1154" s="3">
        <v>19</v>
      </c>
      <c r="L1154" s="3">
        <v>3</v>
      </c>
      <c r="M1154" s="3">
        <v>2</v>
      </c>
      <c r="N1154" s="3">
        <v>57</v>
      </c>
      <c r="O1154" s="24">
        <v>22</v>
      </c>
    </row>
    <row r="1155" spans="3:15" x14ac:dyDescent="0.25">
      <c r="C1155" s="106"/>
      <c r="D1155" s="103"/>
      <c r="E1155" s="11" t="s">
        <v>27</v>
      </c>
      <c r="F1155" s="8"/>
      <c r="G1155" s="7">
        <v>157</v>
      </c>
      <c r="H1155" s="15">
        <v>24</v>
      </c>
      <c r="I1155" s="1">
        <v>32</v>
      </c>
      <c r="J1155" s="1">
        <v>69</v>
      </c>
      <c r="K1155" s="1">
        <v>24</v>
      </c>
      <c r="L1155" s="1">
        <v>7</v>
      </c>
      <c r="M1155" s="1">
        <v>1</v>
      </c>
      <c r="N1155" s="1">
        <v>56</v>
      </c>
      <c r="O1155" s="18">
        <v>31</v>
      </c>
    </row>
    <row r="1156" spans="3:15" x14ac:dyDescent="0.25">
      <c r="C1156" s="106"/>
      <c r="D1156" s="103"/>
      <c r="E1156" s="11" t="s">
        <v>28</v>
      </c>
      <c r="F1156" s="8"/>
      <c r="G1156" s="7">
        <v>162</v>
      </c>
      <c r="H1156" s="15">
        <v>36</v>
      </c>
      <c r="I1156" s="1">
        <v>23</v>
      </c>
      <c r="J1156" s="1">
        <v>70</v>
      </c>
      <c r="K1156" s="1">
        <v>23</v>
      </c>
      <c r="L1156" s="1">
        <v>7</v>
      </c>
      <c r="M1156" s="1">
        <v>3</v>
      </c>
      <c r="N1156" s="1">
        <v>59</v>
      </c>
      <c r="O1156" s="18">
        <v>30</v>
      </c>
    </row>
    <row r="1157" spans="3:15" x14ac:dyDescent="0.25">
      <c r="C1157" s="106"/>
      <c r="D1157" s="103"/>
      <c r="E1157" s="11" t="s">
        <v>29</v>
      </c>
      <c r="F1157" s="8"/>
      <c r="G1157" s="7">
        <v>175</v>
      </c>
      <c r="H1157" s="15">
        <v>30</v>
      </c>
      <c r="I1157" s="1">
        <v>18</v>
      </c>
      <c r="J1157" s="1">
        <v>89</v>
      </c>
      <c r="K1157" s="1">
        <v>29</v>
      </c>
      <c r="L1157" s="1">
        <v>8</v>
      </c>
      <c r="M1157" s="1">
        <v>1</v>
      </c>
      <c r="N1157" s="1">
        <v>48</v>
      </c>
      <c r="O1157" s="18">
        <v>37</v>
      </c>
    </row>
    <row r="1158" spans="3:15" x14ac:dyDescent="0.25">
      <c r="C1158" s="106"/>
      <c r="D1158" s="103"/>
      <c r="E1158" s="11" t="s">
        <v>30</v>
      </c>
      <c r="F1158" s="8"/>
      <c r="G1158" s="7">
        <v>149</v>
      </c>
      <c r="H1158" s="15">
        <v>11</v>
      </c>
      <c r="I1158" s="1">
        <v>22</v>
      </c>
      <c r="J1158" s="1">
        <v>61</v>
      </c>
      <c r="K1158" s="1">
        <v>40</v>
      </c>
      <c r="L1158" s="1">
        <v>12</v>
      </c>
      <c r="M1158" s="1">
        <v>3</v>
      </c>
      <c r="N1158" s="1">
        <v>33</v>
      </c>
      <c r="O1158" s="18">
        <v>52</v>
      </c>
    </row>
    <row r="1159" spans="3:15" x14ac:dyDescent="0.25">
      <c r="C1159" s="106"/>
      <c r="D1159" s="103"/>
      <c r="E1159" s="11" t="s">
        <v>31</v>
      </c>
      <c r="F1159" s="8"/>
      <c r="G1159" s="7">
        <v>643</v>
      </c>
      <c r="H1159" s="15">
        <v>101</v>
      </c>
      <c r="I1159" s="1">
        <v>95</v>
      </c>
      <c r="J1159" s="1">
        <v>289</v>
      </c>
      <c r="K1159" s="1">
        <v>116</v>
      </c>
      <c r="L1159" s="1">
        <v>34</v>
      </c>
      <c r="M1159" s="1">
        <v>8</v>
      </c>
      <c r="N1159" s="1">
        <v>196</v>
      </c>
      <c r="O1159" s="18">
        <v>150</v>
      </c>
    </row>
    <row r="1160" spans="3:15" x14ac:dyDescent="0.25">
      <c r="C1160" s="106"/>
      <c r="D1160" s="103"/>
      <c r="E1160" s="11" t="s">
        <v>32</v>
      </c>
      <c r="F1160" s="8"/>
      <c r="G1160" s="7">
        <v>324</v>
      </c>
      <c r="H1160" s="15">
        <v>41</v>
      </c>
      <c r="I1160" s="1">
        <v>40</v>
      </c>
      <c r="J1160" s="1">
        <v>150</v>
      </c>
      <c r="K1160" s="1">
        <v>69</v>
      </c>
      <c r="L1160" s="1">
        <v>20</v>
      </c>
      <c r="M1160" s="1">
        <v>4</v>
      </c>
      <c r="N1160" s="1">
        <v>81</v>
      </c>
      <c r="O1160" s="18">
        <v>89</v>
      </c>
    </row>
    <row r="1161" spans="3:15" x14ac:dyDescent="0.25">
      <c r="C1161" s="106"/>
      <c r="D1161" s="102" t="s">
        <v>23</v>
      </c>
      <c r="E1161" s="10" t="s">
        <v>26</v>
      </c>
      <c r="F1161" s="9"/>
      <c r="G1161" s="13">
        <v>120</v>
      </c>
      <c r="H1161" s="22">
        <v>29</v>
      </c>
      <c r="I1161" s="3">
        <v>14</v>
      </c>
      <c r="J1161" s="3">
        <v>61</v>
      </c>
      <c r="K1161" s="3">
        <v>11</v>
      </c>
      <c r="L1161" s="3">
        <v>4</v>
      </c>
      <c r="M1161" s="3">
        <v>1</v>
      </c>
      <c r="N1161" s="3">
        <v>43</v>
      </c>
      <c r="O1161" s="24">
        <v>15</v>
      </c>
    </row>
    <row r="1162" spans="3:15" x14ac:dyDescent="0.25">
      <c r="C1162" s="106"/>
      <c r="D1162" s="103"/>
      <c r="E1162" s="11" t="s">
        <v>27</v>
      </c>
      <c r="F1162" s="8"/>
      <c r="G1162" s="7">
        <v>140</v>
      </c>
      <c r="H1162" s="15">
        <v>42</v>
      </c>
      <c r="I1162" s="1">
        <v>18</v>
      </c>
      <c r="J1162" s="1">
        <v>62</v>
      </c>
      <c r="K1162" s="1">
        <v>14</v>
      </c>
      <c r="L1162" s="1">
        <v>2</v>
      </c>
      <c r="M1162" s="1">
        <v>2</v>
      </c>
      <c r="N1162" s="1">
        <v>60</v>
      </c>
      <c r="O1162" s="18">
        <v>16</v>
      </c>
    </row>
    <row r="1163" spans="3:15" x14ac:dyDescent="0.25">
      <c r="C1163" s="106"/>
      <c r="D1163" s="103"/>
      <c r="E1163" s="11" t="s">
        <v>28</v>
      </c>
      <c r="F1163" s="8"/>
      <c r="G1163" s="7">
        <v>154</v>
      </c>
      <c r="H1163" s="15">
        <v>29</v>
      </c>
      <c r="I1163" s="1">
        <v>20</v>
      </c>
      <c r="J1163" s="1">
        <v>83</v>
      </c>
      <c r="K1163" s="1">
        <v>16</v>
      </c>
      <c r="L1163" s="1">
        <v>5</v>
      </c>
      <c r="M1163" s="1">
        <v>1</v>
      </c>
      <c r="N1163" s="1">
        <v>49</v>
      </c>
      <c r="O1163" s="18">
        <v>21</v>
      </c>
    </row>
    <row r="1164" spans="3:15" x14ac:dyDescent="0.25">
      <c r="C1164" s="106"/>
      <c r="D1164" s="103"/>
      <c r="E1164" s="11" t="s">
        <v>29</v>
      </c>
      <c r="F1164" s="8"/>
      <c r="G1164" s="7">
        <v>160</v>
      </c>
      <c r="H1164" s="15">
        <v>30</v>
      </c>
      <c r="I1164" s="1">
        <v>18</v>
      </c>
      <c r="J1164" s="1">
        <v>78</v>
      </c>
      <c r="K1164" s="1">
        <v>22</v>
      </c>
      <c r="L1164" s="1">
        <v>11</v>
      </c>
      <c r="M1164" s="1">
        <v>1</v>
      </c>
      <c r="N1164" s="1">
        <v>48</v>
      </c>
      <c r="O1164" s="18">
        <v>33</v>
      </c>
    </row>
    <row r="1165" spans="3:15" x14ac:dyDescent="0.25">
      <c r="C1165" s="106"/>
      <c r="D1165" s="103"/>
      <c r="E1165" s="11" t="s">
        <v>30</v>
      </c>
      <c r="F1165" s="8"/>
      <c r="G1165" s="7">
        <v>170</v>
      </c>
      <c r="H1165" s="15">
        <v>15</v>
      </c>
      <c r="I1165" s="1">
        <v>20</v>
      </c>
      <c r="J1165" s="1">
        <v>79</v>
      </c>
      <c r="K1165" s="1">
        <v>42</v>
      </c>
      <c r="L1165" s="1">
        <v>10</v>
      </c>
      <c r="M1165" s="1">
        <v>4</v>
      </c>
      <c r="N1165" s="1">
        <v>35</v>
      </c>
      <c r="O1165" s="18">
        <v>52</v>
      </c>
    </row>
    <row r="1166" spans="3:15" x14ac:dyDescent="0.25">
      <c r="C1166" s="106"/>
      <c r="D1166" s="103"/>
      <c r="E1166" s="11" t="s">
        <v>31</v>
      </c>
      <c r="F1166" s="8"/>
      <c r="G1166" s="7">
        <v>624</v>
      </c>
      <c r="H1166" s="15">
        <v>116</v>
      </c>
      <c r="I1166" s="1">
        <v>76</v>
      </c>
      <c r="J1166" s="1">
        <v>302</v>
      </c>
      <c r="K1166" s="1">
        <v>94</v>
      </c>
      <c r="L1166" s="1">
        <v>28</v>
      </c>
      <c r="M1166" s="1">
        <v>8</v>
      </c>
      <c r="N1166" s="1">
        <v>192</v>
      </c>
      <c r="O1166" s="18">
        <v>122</v>
      </c>
    </row>
    <row r="1167" spans="3:15" x14ac:dyDescent="0.25">
      <c r="C1167" s="106"/>
      <c r="D1167" s="103"/>
      <c r="E1167" s="11" t="s">
        <v>32</v>
      </c>
      <c r="F1167" s="8"/>
      <c r="G1167" s="7">
        <v>330</v>
      </c>
      <c r="H1167" s="15">
        <v>45</v>
      </c>
      <c r="I1167" s="1">
        <v>38</v>
      </c>
      <c r="J1167" s="1">
        <v>157</v>
      </c>
      <c r="K1167" s="1">
        <v>64</v>
      </c>
      <c r="L1167" s="1">
        <v>21</v>
      </c>
      <c r="M1167" s="1">
        <v>5</v>
      </c>
      <c r="N1167" s="1">
        <v>83</v>
      </c>
      <c r="O1167" s="18">
        <v>85</v>
      </c>
    </row>
    <row r="1168" spans="3:15" ht="25.2" x14ac:dyDescent="0.25">
      <c r="C1168" s="102" t="s">
        <v>33</v>
      </c>
      <c r="D1168" s="102" t="s">
        <v>25</v>
      </c>
      <c r="E1168" s="10" t="s">
        <v>34</v>
      </c>
      <c r="F1168" s="9"/>
      <c r="G1168" s="13">
        <v>75</v>
      </c>
      <c r="H1168" s="22">
        <v>11</v>
      </c>
      <c r="I1168" s="3">
        <v>8</v>
      </c>
      <c r="J1168" s="3">
        <v>33</v>
      </c>
      <c r="K1168" s="3">
        <v>19</v>
      </c>
      <c r="L1168" s="3">
        <v>3</v>
      </c>
      <c r="M1168" s="3">
        <v>1</v>
      </c>
      <c r="N1168" s="3">
        <v>19</v>
      </c>
      <c r="O1168" s="24">
        <v>22</v>
      </c>
    </row>
    <row r="1169" spans="3:15" ht="25.2" x14ac:dyDescent="0.25">
      <c r="C1169" s="106"/>
      <c r="D1169" s="103"/>
      <c r="E1169" s="11" t="s">
        <v>35</v>
      </c>
      <c r="F1169" s="8"/>
      <c r="G1169" s="7">
        <v>1042</v>
      </c>
      <c r="H1169" s="15">
        <v>207</v>
      </c>
      <c r="I1169" s="1">
        <v>160</v>
      </c>
      <c r="J1169" s="1">
        <v>483</v>
      </c>
      <c r="K1169" s="1">
        <v>140</v>
      </c>
      <c r="L1169" s="1">
        <v>41</v>
      </c>
      <c r="M1169" s="1">
        <v>11</v>
      </c>
      <c r="N1169" s="1">
        <v>367</v>
      </c>
      <c r="O1169" s="18">
        <v>181</v>
      </c>
    </row>
    <row r="1170" spans="3:15" ht="25.2" x14ac:dyDescent="0.25">
      <c r="C1170" s="106"/>
      <c r="D1170" s="103"/>
      <c r="E1170" s="11" t="s">
        <v>36</v>
      </c>
      <c r="F1170" s="8"/>
      <c r="G1170" s="7">
        <v>122</v>
      </c>
      <c r="H1170" s="15">
        <v>18</v>
      </c>
      <c r="I1170" s="1">
        <v>13</v>
      </c>
      <c r="J1170" s="1">
        <v>52</v>
      </c>
      <c r="K1170" s="1">
        <v>29</v>
      </c>
      <c r="L1170" s="1">
        <v>9</v>
      </c>
      <c r="M1170" s="1">
        <v>1</v>
      </c>
      <c r="N1170" s="1">
        <v>31</v>
      </c>
      <c r="O1170" s="18">
        <v>38</v>
      </c>
    </row>
    <row r="1171" spans="3:15" ht="25.2" x14ac:dyDescent="0.25">
      <c r="C1171" s="106"/>
      <c r="D1171" s="103"/>
      <c r="E1171" s="11" t="s">
        <v>37</v>
      </c>
      <c r="F1171" s="8"/>
      <c r="G1171" s="7">
        <v>251</v>
      </c>
      <c r="H1171" s="15">
        <v>32</v>
      </c>
      <c r="I1171" s="1">
        <v>32</v>
      </c>
      <c r="J1171" s="1">
        <v>121</v>
      </c>
      <c r="K1171" s="1">
        <v>48</v>
      </c>
      <c r="L1171" s="1">
        <v>13</v>
      </c>
      <c r="M1171" s="1">
        <v>5</v>
      </c>
      <c r="N1171" s="1">
        <v>64</v>
      </c>
      <c r="O1171" s="18">
        <v>61</v>
      </c>
    </row>
    <row r="1172" spans="3:15" x14ac:dyDescent="0.25">
      <c r="C1172" s="106"/>
      <c r="D1172" s="103"/>
      <c r="E1172" s="11" t="s">
        <v>38</v>
      </c>
      <c r="F1172" s="8"/>
      <c r="G1172" s="14">
        <v>34</v>
      </c>
      <c r="H1172" s="27">
        <v>4</v>
      </c>
      <c r="I1172" s="5">
        <v>3</v>
      </c>
      <c r="J1172" s="5">
        <v>19</v>
      </c>
      <c r="K1172" s="5">
        <v>4</v>
      </c>
      <c r="L1172" s="5">
        <v>3</v>
      </c>
      <c r="M1172" s="5">
        <v>1</v>
      </c>
      <c r="N1172" s="5">
        <v>7</v>
      </c>
      <c r="O1172" s="28">
        <v>7</v>
      </c>
    </row>
    <row r="1173" spans="3:15" ht="25.2" x14ac:dyDescent="0.25">
      <c r="C1173" s="106"/>
      <c r="D1173" s="102" t="s">
        <v>22</v>
      </c>
      <c r="E1173" s="10" t="s">
        <v>34</v>
      </c>
      <c r="F1173" s="9"/>
      <c r="G1173" s="13">
        <v>53</v>
      </c>
      <c r="H1173" s="22">
        <v>7</v>
      </c>
      <c r="I1173" s="3">
        <v>5</v>
      </c>
      <c r="J1173" s="3">
        <v>22</v>
      </c>
      <c r="K1173" s="3">
        <v>15</v>
      </c>
      <c r="L1173" s="3">
        <v>3</v>
      </c>
      <c r="M1173" s="3">
        <v>1</v>
      </c>
      <c r="N1173" s="3">
        <v>12</v>
      </c>
      <c r="O1173" s="24">
        <v>18</v>
      </c>
    </row>
    <row r="1174" spans="3:15" ht="25.2" x14ac:dyDescent="0.25">
      <c r="C1174" s="106"/>
      <c r="D1174" s="103"/>
      <c r="E1174" s="11" t="s">
        <v>35</v>
      </c>
      <c r="F1174" s="8"/>
      <c r="G1174" s="7">
        <v>595</v>
      </c>
      <c r="H1174" s="15">
        <v>107</v>
      </c>
      <c r="I1174" s="1">
        <v>102</v>
      </c>
      <c r="J1174" s="1">
        <v>267</v>
      </c>
      <c r="K1174" s="1">
        <v>87</v>
      </c>
      <c r="L1174" s="1">
        <v>25</v>
      </c>
      <c r="M1174" s="1">
        <v>7</v>
      </c>
      <c r="N1174" s="1">
        <v>209</v>
      </c>
      <c r="O1174" s="18">
        <v>112</v>
      </c>
    </row>
    <row r="1175" spans="3:15" ht="25.2" x14ac:dyDescent="0.25">
      <c r="C1175" s="106"/>
      <c r="D1175" s="103"/>
      <c r="E1175" s="11" t="s">
        <v>36</v>
      </c>
      <c r="F1175" s="8"/>
      <c r="G1175" s="7">
        <v>56</v>
      </c>
      <c r="H1175" s="15">
        <v>8</v>
      </c>
      <c r="I1175" s="1">
        <v>8</v>
      </c>
      <c r="J1175" s="1">
        <v>20</v>
      </c>
      <c r="K1175" s="1">
        <v>18</v>
      </c>
      <c r="L1175" s="1">
        <v>2</v>
      </c>
      <c r="M1175" s="1">
        <v>0</v>
      </c>
      <c r="N1175" s="1">
        <v>16</v>
      </c>
      <c r="O1175" s="18">
        <v>20</v>
      </c>
    </row>
    <row r="1176" spans="3:15" ht="25.2" x14ac:dyDescent="0.25">
      <c r="C1176" s="106"/>
      <c r="D1176" s="103"/>
      <c r="E1176" s="11" t="s">
        <v>37</v>
      </c>
      <c r="F1176" s="8"/>
      <c r="G1176" s="7">
        <v>54</v>
      </c>
      <c r="H1176" s="15">
        <v>3</v>
      </c>
      <c r="I1176" s="1">
        <v>9</v>
      </c>
      <c r="J1176" s="1">
        <v>24</v>
      </c>
      <c r="K1176" s="1">
        <v>11</v>
      </c>
      <c r="L1176" s="1">
        <v>5</v>
      </c>
      <c r="M1176" s="1">
        <v>2</v>
      </c>
      <c r="N1176" s="1">
        <v>12</v>
      </c>
      <c r="O1176" s="18">
        <v>16</v>
      </c>
    </row>
    <row r="1177" spans="3:15" x14ac:dyDescent="0.25">
      <c r="C1177" s="106"/>
      <c r="D1177" s="103"/>
      <c r="E1177" s="11" t="s">
        <v>38</v>
      </c>
      <c r="F1177" s="8"/>
      <c r="G1177" s="14">
        <v>22</v>
      </c>
      <c r="H1177" s="27">
        <v>2</v>
      </c>
      <c r="I1177" s="5">
        <v>2</v>
      </c>
      <c r="J1177" s="5">
        <v>12</v>
      </c>
      <c r="K1177" s="5">
        <v>4</v>
      </c>
      <c r="L1177" s="5">
        <v>2</v>
      </c>
      <c r="M1177" s="5">
        <v>0</v>
      </c>
      <c r="N1177" s="5">
        <v>4</v>
      </c>
      <c r="O1177" s="28">
        <v>6</v>
      </c>
    </row>
    <row r="1178" spans="3:15" ht="25.2" x14ac:dyDescent="0.25">
      <c r="C1178" s="106"/>
      <c r="D1178" s="102" t="s">
        <v>23</v>
      </c>
      <c r="E1178" s="10" t="s">
        <v>34</v>
      </c>
      <c r="F1178" s="9"/>
      <c r="G1178" s="41">
        <v>22</v>
      </c>
      <c r="H1178" s="58">
        <v>4</v>
      </c>
      <c r="I1178" s="26">
        <v>3</v>
      </c>
      <c r="J1178" s="26">
        <v>11</v>
      </c>
      <c r="K1178" s="26">
        <v>4</v>
      </c>
      <c r="L1178" s="26">
        <v>0</v>
      </c>
      <c r="M1178" s="26">
        <v>0</v>
      </c>
      <c r="N1178" s="26">
        <v>7</v>
      </c>
      <c r="O1178" s="60">
        <v>4</v>
      </c>
    </row>
    <row r="1179" spans="3:15" ht="25.2" x14ac:dyDescent="0.25">
      <c r="C1179" s="106"/>
      <c r="D1179" s="103"/>
      <c r="E1179" s="11" t="s">
        <v>35</v>
      </c>
      <c r="F1179" s="8"/>
      <c r="G1179" s="7">
        <v>447</v>
      </c>
      <c r="H1179" s="15">
        <v>100</v>
      </c>
      <c r="I1179" s="1">
        <v>58</v>
      </c>
      <c r="J1179" s="1">
        <v>216</v>
      </c>
      <c r="K1179" s="1">
        <v>53</v>
      </c>
      <c r="L1179" s="1">
        <v>16</v>
      </c>
      <c r="M1179" s="1">
        <v>4</v>
      </c>
      <c r="N1179" s="1">
        <v>158</v>
      </c>
      <c r="O1179" s="18">
        <v>69</v>
      </c>
    </row>
    <row r="1180" spans="3:15" ht="25.2" x14ac:dyDescent="0.25">
      <c r="C1180" s="106"/>
      <c r="D1180" s="103"/>
      <c r="E1180" s="11" t="s">
        <v>36</v>
      </c>
      <c r="F1180" s="8"/>
      <c r="G1180" s="7">
        <v>66</v>
      </c>
      <c r="H1180" s="15">
        <v>10</v>
      </c>
      <c r="I1180" s="1">
        <v>5</v>
      </c>
      <c r="J1180" s="1">
        <v>32</v>
      </c>
      <c r="K1180" s="1">
        <v>11</v>
      </c>
      <c r="L1180" s="1">
        <v>7</v>
      </c>
      <c r="M1180" s="1">
        <v>1</v>
      </c>
      <c r="N1180" s="1">
        <v>15</v>
      </c>
      <c r="O1180" s="18">
        <v>18</v>
      </c>
    </row>
    <row r="1181" spans="3:15" ht="25.2" x14ac:dyDescent="0.25">
      <c r="C1181" s="106"/>
      <c r="D1181" s="103"/>
      <c r="E1181" s="11" t="s">
        <v>37</v>
      </c>
      <c r="F1181" s="8"/>
      <c r="G1181" s="7">
        <v>197</v>
      </c>
      <c r="H1181" s="15">
        <v>29</v>
      </c>
      <c r="I1181" s="1">
        <v>23</v>
      </c>
      <c r="J1181" s="1">
        <v>97</v>
      </c>
      <c r="K1181" s="1">
        <v>37</v>
      </c>
      <c r="L1181" s="1">
        <v>8</v>
      </c>
      <c r="M1181" s="1">
        <v>3</v>
      </c>
      <c r="N1181" s="1">
        <v>52</v>
      </c>
      <c r="O1181" s="18">
        <v>45</v>
      </c>
    </row>
    <row r="1182" spans="3:15" x14ac:dyDescent="0.25">
      <c r="C1182" s="106"/>
      <c r="D1182" s="103"/>
      <c r="E1182" s="11" t="s">
        <v>38</v>
      </c>
      <c r="F1182" s="8"/>
      <c r="G1182" s="14">
        <v>12</v>
      </c>
      <c r="H1182" s="27">
        <v>2</v>
      </c>
      <c r="I1182" s="5">
        <v>1</v>
      </c>
      <c r="J1182" s="5">
        <v>7</v>
      </c>
      <c r="K1182" s="5">
        <v>0</v>
      </c>
      <c r="L1182" s="5">
        <v>1</v>
      </c>
      <c r="M1182" s="5">
        <v>1</v>
      </c>
      <c r="N1182" s="5">
        <v>3</v>
      </c>
      <c r="O1182" s="28">
        <v>1</v>
      </c>
    </row>
    <row r="1183" spans="3:15" ht="25.2" x14ac:dyDescent="0.25">
      <c r="C1183" s="102" t="s">
        <v>39</v>
      </c>
      <c r="D1183" s="102" t="s">
        <v>25</v>
      </c>
      <c r="E1183" s="10" t="s">
        <v>40</v>
      </c>
      <c r="F1183" s="9"/>
      <c r="G1183" s="13">
        <v>263</v>
      </c>
      <c r="H1183" s="22">
        <v>41</v>
      </c>
      <c r="I1183" s="3">
        <v>32</v>
      </c>
      <c r="J1183" s="3">
        <v>116</v>
      </c>
      <c r="K1183" s="3">
        <v>56</v>
      </c>
      <c r="L1183" s="3">
        <v>13</v>
      </c>
      <c r="M1183" s="3">
        <v>5</v>
      </c>
      <c r="N1183" s="3">
        <v>73</v>
      </c>
      <c r="O1183" s="24">
        <v>69</v>
      </c>
    </row>
    <row r="1184" spans="3:15" ht="25.2" x14ac:dyDescent="0.25">
      <c r="C1184" s="106"/>
      <c r="D1184" s="103"/>
      <c r="E1184" s="11" t="s">
        <v>41</v>
      </c>
      <c r="F1184" s="8"/>
      <c r="G1184" s="7">
        <v>906</v>
      </c>
      <c r="H1184" s="15">
        <v>185</v>
      </c>
      <c r="I1184" s="1">
        <v>142</v>
      </c>
      <c r="J1184" s="1">
        <v>421</v>
      </c>
      <c r="K1184" s="1">
        <v>118</v>
      </c>
      <c r="L1184" s="1">
        <v>33</v>
      </c>
      <c r="M1184" s="1">
        <v>7</v>
      </c>
      <c r="N1184" s="1">
        <v>327</v>
      </c>
      <c r="O1184" s="18">
        <v>151</v>
      </c>
    </row>
    <row r="1185" spans="3:15" x14ac:dyDescent="0.25">
      <c r="C1185" s="106"/>
      <c r="D1185" s="103"/>
      <c r="E1185" s="11" t="s">
        <v>42</v>
      </c>
      <c r="F1185" s="8"/>
      <c r="G1185" s="7">
        <v>61</v>
      </c>
      <c r="H1185" s="15">
        <v>15</v>
      </c>
      <c r="I1185" s="1">
        <v>11</v>
      </c>
      <c r="J1185" s="1">
        <v>31</v>
      </c>
      <c r="K1185" s="1">
        <v>4</v>
      </c>
      <c r="L1185" s="1">
        <v>0</v>
      </c>
      <c r="M1185" s="1">
        <v>0</v>
      </c>
      <c r="N1185" s="1">
        <v>26</v>
      </c>
      <c r="O1185" s="18">
        <v>4</v>
      </c>
    </row>
    <row r="1186" spans="3:15" x14ac:dyDescent="0.25">
      <c r="C1186" s="106"/>
      <c r="D1186" s="103"/>
      <c r="E1186" s="11" t="s">
        <v>43</v>
      </c>
      <c r="F1186" s="8"/>
      <c r="G1186" s="7">
        <v>450</v>
      </c>
      <c r="H1186" s="15">
        <v>80</v>
      </c>
      <c r="I1186" s="1">
        <v>68</v>
      </c>
      <c r="J1186" s="1">
        <v>209</v>
      </c>
      <c r="K1186" s="1">
        <v>72</v>
      </c>
      <c r="L1186" s="1">
        <v>17</v>
      </c>
      <c r="M1186" s="1">
        <v>4</v>
      </c>
      <c r="N1186" s="1">
        <v>148</v>
      </c>
      <c r="O1186" s="18">
        <v>89</v>
      </c>
    </row>
    <row r="1187" spans="3:15" x14ac:dyDescent="0.25">
      <c r="C1187" s="106"/>
      <c r="D1187" s="103"/>
      <c r="E1187" s="11" t="s">
        <v>44</v>
      </c>
      <c r="F1187" s="8"/>
      <c r="G1187" s="7">
        <v>93</v>
      </c>
      <c r="H1187" s="15">
        <v>13</v>
      </c>
      <c r="I1187" s="1">
        <v>15</v>
      </c>
      <c r="J1187" s="1">
        <v>47</v>
      </c>
      <c r="K1187" s="1">
        <v>15</v>
      </c>
      <c r="L1187" s="1">
        <v>2</v>
      </c>
      <c r="M1187" s="1">
        <v>1</v>
      </c>
      <c r="N1187" s="1">
        <v>28</v>
      </c>
      <c r="O1187" s="18">
        <v>17</v>
      </c>
    </row>
    <row r="1188" spans="3:15" ht="25.2" x14ac:dyDescent="0.25">
      <c r="C1188" s="106"/>
      <c r="D1188" s="103"/>
      <c r="E1188" s="11" t="s">
        <v>45</v>
      </c>
      <c r="F1188" s="8"/>
      <c r="G1188" s="14">
        <v>41</v>
      </c>
      <c r="H1188" s="27">
        <v>2</v>
      </c>
      <c r="I1188" s="5">
        <v>2</v>
      </c>
      <c r="J1188" s="5">
        <v>23</v>
      </c>
      <c r="K1188" s="5">
        <v>7</v>
      </c>
      <c r="L1188" s="5">
        <v>6</v>
      </c>
      <c r="M1188" s="5">
        <v>1</v>
      </c>
      <c r="N1188" s="5">
        <v>4</v>
      </c>
      <c r="O1188" s="28">
        <v>13</v>
      </c>
    </row>
    <row r="1189" spans="3:15" x14ac:dyDescent="0.25">
      <c r="C1189" s="106"/>
      <c r="D1189" s="103"/>
      <c r="E1189" s="11" t="s">
        <v>38</v>
      </c>
      <c r="F1189" s="8"/>
      <c r="G1189" s="7">
        <v>141</v>
      </c>
      <c r="H1189" s="15">
        <v>18</v>
      </c>
      <c r="I1189" s="1">
        <v>17</v>
      </c>
      <c r="J1189" s="1">
        <v>70</v>
      </c>
      <c r="K1189" s="1">
        <v>24</v>
      </c>
      <c r="L1189" s="1">
        <v>9</v>
      </c>
      <c r="M1189" s="1">
        <v>3</v>
      </c>
      <c r="N1189" s="1">
        <v>35</v>
      </c>
      <c r="O1189" s="18">
        <v>33</v>
      </c>
    </row>
    <row r="1190" spans="3:15" ht="25.2" x14ac:dyDescent="0.25">
      <c r="C1190" s="106"/>
      <c r="D1190" s="102" t="s">
        <v>22</v>
      </c>
      <c r="E1190" s="10" t="s">
        <v>40</v>
      </c>
      <c r="F1190" s="9"/>
      <c r="G1190" s="13">
        <v>123</v>
      </c>
      <c r="H1190" s="22">
        <v>16</v>
      </c>
      <c r="I1190" s="3">
        <v>17</v>
      </c>
      <c r="J1190" s="3">
        <v>50</v>
      </c>
      <c r="K1190" s="3">
        <v>34</v>
      </c>
      <c r="L1190" s="3">
        <v>4</v>
      </c>
      <c r="M1190" s="3">
        <v>2</v>
      </c>
      <c r="N1190" s="3">
        <v>33</v>
      </c>
      <c r="O1190" s="24">
        <v>38</v>
      </c>
    </row>
    <row r="1191" spans="3:15" ht="25.2" x14ac:dyDescent="0.25">
      <c r="C1191" s="106"/>
      <c r="D1191" s="103"/>
      <c r="E1191" s="11" t="s">
        <v>41</v>
      </c>
      <c r="F1191" s="8"/>
      <c r="G1191" s="7">
        <v>511</v>
      </c>
      <c r="H1191" s="15">
        <v>94</v>
      </c>
      <c r="I1191" s="1">
        <v>92</v>
      </c>
      <c r="J1191" s="1">
        <v>226</v>
      </c>
      <c r="K1191" s="1">
        <v>73</v>
      </c>
      <c r="L1191" s="1">
        <v>22</v>
      </c>
      <c r="M1191" s="1">
        <v>4</v>
      </c>
      <c r="N1191" s="1">
        <v>186</v>
      </c>
      <c r="O1191" s="18">
        <v>95</v>
      </c>
    </row>
    <row r="1192" spans="3:15" x14ac:dyDescent="0.25">
      <c r="C1192" s="106"/>
      <c r="D1192" s="103"/>
      <c r="E1192" s="11" t="s">
        <v>42</v>
      </c>
      <c r="F1192" s="8"/>
      <c r="G1192" s="14">
        <v>36</v>
      </c>
      <c r="H1192" s="27">
        <v>9</v>
      </c>
      <c r="I1192" s="5">
        <v>7</v>
      </c>
      <c r="J1192" s="5">
        <v>16</v>
      </c>
      <c r="K1192" s="5">
        <v>4</v>
      </c>
      <c r="L1192" s="5">
        <v>0</v>
      </c>
      <c r="M1192" s="5">
        <v>0</v>
      </c>
      <c r="N1192" s="5">
        <v>16</v>
      </c>
      <c r="O1192" s="28">
        <v>4</v>
      </c>
    </row>
    <row r="1193" spans="3:15" x14ac:dyDescent="0.25">
      <c r="C1193" s="106"/>
      <c r="D1193" s="103"/>
      <c r="E1193" s="11" t="s">
        <v>43</v>
      </c>
      <c r="F1193" s="8"/>
      <c r="G1193" s="7">
        <v>224</v>
      </c>
      <c r="H1193" s="15">
        <v>36</v>
      </c>
      <c r="I1193" s="1">
        <v>44</v>
      </c>
      <c r="J1193" s="1">
        <v>92</v>
      </c>
      <c r="K1193" s="1">
        <v>38</v>
      </c>
      <c r="L1193" s="1">
        <v>12</v>
      </c>
      <c r="M1193" s="1">
        <v>2</v>
      </c>
      <c r="N1193" s="1">
        <v>80</v>
      </c>
      <c r="O1193" s="18">
        <v>50</v>
      </c>
    </row>
    <row r="1194" spans="3:15" x14ac:dyDescent="0.25">
      <c r="C1194" s="106"/>
      <c r="D1194" s="103"/>
      <c r="E1194" s="11" t="s">
        <v>44</v>
      </c>
      <c r="F1194" s="8"/>
      <c r="G1194" s="14">
        <v>46</v>
      </c>
      <c r="H1194" s="27">
        <v>8</v>
      </c>
      <c r="I1194" s="5">
        <v>9</v>
      </c>
      <c r="J1194" s="5">
        <v>19</v>
      </c>
      <c r="K1194" s="5">
        <v>7</v>
      </c>
      <c r="L1194" s="5">
        <v>2</v>
      </c>
      <c r="M1194" s="5">
        <v>1</v>
      </c>
      <c r="N1194" s="5">
        <v>17</v>
      </c>
      <c r="O1194" s="28">
        <v>9</v>
      </c>
    </row>
    <row r="1195" spans="3:15" ht="25.2" x14ac:dyDescent="0.25">
      <c r="C1195" s="106"/>
      <c r="D1195" s="103"/>
      <c r="E1195" s="11" t="s">
        <v>45</v>
      </c>
      <c r="F1195" s="8"/>
      <c r="G1195" s="14">
        <v>18</v>
      </c>
      <c r="H1195" s="27">
        <v>1</v>
      </c>
      <c r="I1195" s="5">
        <v>2</v>
      </c>
      <c r="J1195" s="5">
        <v>9</v>
      </c>
      <c r="K1195" s="5">
        <v>2</v>
      </c>
      <c r="L1195" s="5">
        <v>3</v>
      </c>
      <c r="M1195" s="5">
        <v>1</v>
      </c>
      <c r="N1195" s="5">
        <v>3</v>
      </c>
      <c r="O1195" s="28">
        <v>5</v>
      </c>
    </row>
    <row r="1196" spans="3:15" x14ac:dyDescent="0.25">
      <c r="C1196" s="106"/>
      <c r="D1196" s="103"/>
      <c r="E1196" s="11" t="s">
        <v>38</v>
      </c>
      <c r="F1196" s="8"/>
      <c r="G1196" s="7">
        <v>80</v>
      </c>
      <c r="H1196" s="15">
        <v>8</v>
      </c>
      <c r="I1196" s="1">
        <v>10</v>
      </c>
      <c r="J1196" s="1">
        <v>43</v>
      </c>
      <c r="K1196" s="1">
        <v>14</v>
      </c>
      <c r="L1196" s="1">
        <v>4</v>
      </c>
      <c r="M1196" s="1">
        <v>1</v>
      </c>
      <c r="N1196" s="1">
        <v>18</v>
      </c>
      <c r="O1196" s="18">
        <v>18</v>
      </c>
    </row>
    <row r="1197" spans="3:15" ht="25.2" x14ac:dyDescent="0.25">
      <c r="C1197" s="106"/>
      <c r="D1197" s="102" t="s">
        <v>23</v>
      </c>
      <c r="E1197" s="10" t="s">
        <v>40</v>
      </c>
      <c r="F1197" s="9"/>
      <c r="G1197" s="13">
        <v>140</v>
      </c>
      <c r="H1197" s="22">
        <v>25</v>
      </c>
      <c r="I1197" s="3">
        <v>15</v>
      </c>
      <c r="J1197" s="3">
        <v>66</v>
      </c>
      <c r="K1197" s="3">
        <v>22</v>
      </c>
      <c r="L1197" s="3">
        <v>9</v>
      </c>
      <c r="M1197" s="3">
        <v>3</v>
      </c>
      <c r="N1197" s="3">
        <v>40</v>
      </c>
      <c r="O1197" s="24">
        <v>31</v>
      </c>
    </row>
    <row r="1198" spans="3:15" ht="25.2" x14ac:dyDescent="0.25">
      <c r="C1198" s="106"/>
      <c r="D1198" s="103"/>
      <c r="E1198" s="11" t="s">
        <v>41</v>
      </c>
      <c r="F1198" s="8"/>
      <c r="G1198" s="7">
        <v>395</v>
      </c>
      <c r="H1198" s="15">
        <v>91</v>
      </c>
      <c r="I1198" s="1">
        <v>50</v>
      </c>
      <c r="J1198" s="1">
        <v>195</v>
      </c>
      <c r="K1198" s="1">
        <v>45</v>
      </c>
      <c r="L1198" s="1">
        <v>11</v>
      </c>
      <c r="M1198" s="1">
        <v>3</v>
      </c>
      <c r="N1198" s="1">
        <v>141</v>
      </c>
      <c r="O1198" s="18">
        <v>56</v>
      </c>
    </row>
    <row r="1199" spans="3:15" x14ac:dyDescent="0.25">
      <c r="C1199" s="106"/>
      <c r="D1199" s="103"/>
      <c r="E1199" s="11" t="s">
        <v>42</v>
      </c>
      <c r="F1199" s="8"/>
      <c r="G1199" s="14">
        <v>25</v>
      </c>
      <c r="H1199" s="27">
        <v>6</v>
      </c>
      <c r="I1199" s="5">
        <v>4</v>
      </c>
      <c r="J1199" s="5">
        <v>15</v>
      </c>
      <c r="K1199" s="5">
        <v>0</v>
      </c>
      <c r="L1199" s="5">
        <v>0</v>
      </c>
      <c r="M1199" s="5">
        <v>0</v>
      </c>
      <c r="N1199" s="5">
        <v>10</v>
      </c>
      <c r="O1199" s="28">
        <v>0</v>
      </c>
    </row>
    <row r="1200" spans="3:15" x14ac:dyDescent="0.25">
      <c r="C1200" s="106"/>
      <c r="D1200" s="103"/>
      <c r="E1200" s="11" t="s">
        <v>43</v>
      </c>
      <c r="F1200" s="8"/>
      <c r="G1200" s="7">
        <v>226</v>
      </c>
      <c r="H1200" s="15">
        <v>44</v>
      </c>
      <c r="I1200" s="1">
        <v>24</v>
      </c>
      <c r="J1200" s="1">
        <v>117</v>
      </c>
      <c r="K1200" s="1">
        <v>34</v>
      </c>
      <c r="L1200" s="1">
        <v>5</v>
      </c>
      <c r="M1200" s="1">
        <v>2</v>
      </c>
      <c r="N1200" s="1">
        <v>68</v>
      </c>
      <c r="O1200" s="18">
        <v>39</v>
      </c>
    </row>
    <row r="1201" spans="3:15" x14ac:dyDescent="0.25">
      <c r="C1201" s="106"/>
      <c r="D1201" s="103"/>
      <c r="E1201" s="11" t="s">
        <v>44</v>
      </c>
      <c r="F1201" s="8"/>
      <c r="G1201" s="14">
        <v>47</v>
      </c>
      <c r="H1201" s="27">
        <v>5</v>
      </c>
      <c r="I1201" s="5">
        <v>6</v>
      </c>
      <c r="J1201" s="5">
        <v>28</v>
      </c>
      <c r="K1201" s="5">
        <v>8</v>
      </c>
      <c r="L1201" s="5">
        <v>0</v>
      </c>
      <c r="M1201" s="5">
        <v>0</v>
      </c>
      <c r="N1201" s="5">
        <v>11</v>
      </c>
      <c r="O1201" s="28">
        <v>8</v>
      </c>
    </row>
    <row r="1202" spans="3:15" ht="25.2" x14ac:dyDescent="0.25">
      <c r="C1202" s="106"/>
      <c r="D1202" s="103"/>
      <c r="E1202" s="11" t="s">
        <v>45</v>
      </c>
      <c r="F1202" s="8"/>
      <c r="G1202" s="14">
        <v>23</v>
      </c>
      <c r="H1202" s="27">
        <v>1</v>
      </c>
      <c r="I1202" s="5">
        <v>0</v>
      </c>
      <c r="J1202" s="5">
        <v>14</v>
      </c>
      <c r="K1202" s="5">
        <v>5</v>
      </c>
      <c r="L1202" s="5">
        <v>3</v>
      </c>
      <c r="M1202" s="5">
        <v>0</v>
      </c>
      <c r="N1202" s="5">
        <v>1</v>
      </c>
      <c r="O1202" s="28">
        <v>8</v>
      </c>
    </row>
    <row r="1203" spans="3:15" x14ac:dyDescent="0.25">
      <c r="C1203" s="106"/>
      <c r="D1203" s="103"/>
      <c r="E1203" s="11" t="s">
        <v>38</v>
      </c>
      <c r="F1203" s="8"/>
      <c r="G1203" s="7">
        <v>61</v>
      </c>
      <c r="H1203" s="15">
        <v>10</v>
      </c>
      <c r="I1203" s="1">
        <v>7</v>
      </c>
      <c r="J1203" s="1">
        <v>27</v>
      </c>
      <c r="K1203" s="1">
        <v>10</v>
      </c>
      <c r="L1203" s="1">
        <v>5</v>
      </c>
      <c r="M1203" s="1">
        <v>2</v>
      </c>
      <c r="N1203" s="1">
        <v>17</v>
      </c>
      <c r="O1203" s="18">
        <v>15</v>
      </c>
    </row>
    <row r="1204" spans="3:15" x14ac:dyDescent="0.25">
      <c r="C1204" s="102" t="s">
        <v>46</v>
      </c>
      <c r="D1204" s="100" t="s">
        <v>21</v>
      </c>
      <c r="E1204" s="10" t="s">
        <v>47</v>
      </c>
      <c r="F1204" s="9"/>
      <c r="G1204" s="13">
        <v>1103</v>
      </c>
      <c r="H1204" s="22">
        <v>199</v>
      </c>
      <c r="I1204" s="3">
        <v>160</v>
      </c>
      <c r="J1204" s="3">
        <v>536</v>
      </c>
      <c r="K1204" s="3">
        <v>159</v>
      </c>
      <c r="L1204" s="3">
        <v>42</v>
      </c>
      <c r="M1204" s="3">
        <v>7</v>
      </c>
      <c r="N1204" s="3">
        <v>359</v>
      </c>
      <c r="O1204" s="24">
        <v>201</v>
      </c>
    </row>
    <row r="1205" spans="3:15" ht="25.2" x14ac:dyDescent="0.25">
      <c r="C1205" s="106"/>
      <c r="D1205" s="101"/>
      <c r="E1205" s="11" t="s">
        <v>48</v>
      </c>
      <c r="F1205" s="8"/>
      <c r="G1205" s="7">
        <v>173</v>
      </c>
      <c r="H1205" s="15">
        <v>37</v>
      </c>
      <c r="I1205" s="1">
        <v>22</v>
      </c>
      <c r="J1205" s="1">
        <v>74</v>
      </c>
      <c r="K1205" s="1">
        <v>29</v>
      </c>
      <c r="L1205" s="1">
        <v>7</v>
      </c>
      <c r="M1205" s="1">
        <v>4</v>
      </c>
      <c r="N1205" s="1">
        <v>59</v>
      </c>
      <c r="O1205" s="18">
        <v>36</v>
      </c>
    </row>
    <row r="1206" spans="3:15" x14ac:dyDescent="0.25">
      <c r="C1206" s="106"/>
      <c r="D1206" s="101"/>
      <c r="E1206" s="11" t="s">
        <v>49</v>
      </c>
      <c r="F1206" s="8"/>
      <c r="G1206" s="14">
        <v>29</v>
      </c>
      <c r="H1206" s="27">
        <v>4</v>
      </c>
      <c r="I1206" s="5">
        <v>8</v>
      </c>
      <c r="J1206" s="5">
        <v>11</v>
      </c>
      <c r="K1206" s="5">
        <v>2</v>
      </c>
      <c r="L1206" s="5">
        <v>2</v>
      </c>
      <c r="M1206" s="5">
        <v>2</v>
      </c>
      <c r="N1206" s="5">
        <v>12</v>
      </c>
      <c r="O1206" s="28">
        <v>4</v>
      </c>
    </row>
    <row r="1207" spans="3:15" ht="25.2" x14ac:dyDescent="0.25">
      <c r="C1207" s="106"/>
      <c r="D1207" s="101"/>
      <c r="E1207" s="11" t="s">
        <v>50</v>
      </c>
      <c r="F1207" s="8"/>
      <c r="G1207" s="7">
        <v>102</v>
      </c>
      <c r="H1207" s="15">
        <v>19</v>
      </c>
      <c r="I1207" s="1">
        <v>10</v>
      </c>
      <c r="J1207" s="1">
        <v>37</v>
      </c>
      <c r="K1207" s="1">
        <v>27</v>
      </c>
      <c r="L1207" s="1">
        <v>8</v>
      </c>
      <c r="M1207" s="1">
        <v>1</v>
      </c>
      <c r="N1207" s="1">
        <v>29</v>
      </c>
      <c r="O1207" s="18">
        <v>35</v>
      </c>
    </row>
    <row r="1208" spans="3:15" ht="25.2" x14ac:dyDescent="0.25">
      <c r="C1208" s="106"/>
      <c r="D1208" s="101"/>
      <c r="E1208" s="11" t="s">
        <v>51</v>
      </c>
      <c r="F1208" s="8"/>
      <c r="G1208" s="14">
        <v>46</v>
      </c>
      <c r="H1208" s="27">
        <v>6</v>
      </c>
      <c r="I1208" s="5">
        <v>9</v>
      </c>
      <c r="J1208" s="5">
        <v>16</v>
      </c>
      <c r="K1208" s="5">
        <v>12</v>
      </c>
      <c r="L1208" s="5">
        <v>3</v>
      </c>
      <c r="M1208" s="5">
        <v>0</v>
      </c>
      <c r="N1208" s="5">
        <v>15</v>
      </c>
      <c r="O1208" s="28">
        <v>15</v>
      </c>
    </row>
    <row r="1209" spans="3:15" x14ac:dyDescent="0.25">
      <c r="C1209" s="106"/>
      <c r="D1209" s="101"/>
      <c r="E1209" s="11" t="s">
        <v>52</v>
      </c>
      <c r="F1209" s="8"/>
      <c r="G1209" s="14">
        <v>20</v>
      </c>
      <c r="H1209" s="27">
        <v>1</v>
      </c>
      <c r="I1209" s="5">
        <v>0</v>
      </c>
      <c r="J1209" s="5">
        <v>11</v>
      </c>
      <c r="K1209" s="5">
        <v>6</v>
      </c>
      <c r="L1209" s="5">
        <v>2</v>
      </c>
      <c r="M1209" s="5">
        <v>0</v>
      </c>
      <c r="N1209" s="5">
        <v>1</v>
      </c>
      <c r="O1209" s="28">
        <v>8</v>
      </c>
    </row>
    <row r="1210" spans="3:15" x14ac:dyDescent="0.25">
      <c r="C1210" s="106"/>
      <c r="D1210" s="101"/>
      <c r="E1210" s="11" t="s">
        <v>53</v>
      </c>
      <c r="F1210" s="8"/>
      <c r="G1210" s="14">
        <v>19</v>
      </c>
      <c r="H1210" s="27">
        <v>2</v>
      </c>
      <c r="I1210" s="5">
        <v>2</v>
      </c>
      <c r="J1210" s="5">
        <v>10</v>
      </c>
      <c r="K1210" s="5">
        <v>1</v>
      </c>
      <c r="L1210" s="5">
        <v>3</v>
      </c>
      <c r="M1210" s="5">
        <v>1</v>
      </c>
      <c r="N1210" s="5">
        <v>4</v>
      </c>
      <c r="O1210" s="28">
        <v>4</v>
      </c>
    </row>
    <row r="1211" spans="3:15" x14ac:dyDescent="0.25">
      <c r="C1211" s="106"/>
      <c r="D1211" s="101"/>
      <c r="E1211" s="11" t="s">
        <v>38</v>
      </c>
      <c r="F1211" s="8"/>
      <c r="G1211" s="14">
        <v>32</v>
      </c>
      <c r="H1211" s="27">
        <v>4</v>
      </c>
      <c r="I1211" s="5">
        <v>5</v>
      </c>
      <c r="J1211" s="5">
        <v>13</v>
      </c>
      <c r="K1211" s="5">
        <v>4</v>
      </c>
      <c r="L1211" s="5">
        <v>2</v>
      </c>
      <c r="M1211" s="5">
        <v>4</v>
      </c>
      <c r="N1211" s="5">
        <v>9</v>
      </c>
      <c r="O1211" s="28">
        <v>6</v>
      </c>
    </row>
    <row r="1212" spans="3:15" x14ac:dyDescent="0.25">
      <c r="C1212" s="106"/>
      <c r="D1212" s="101"/>
      <c r="E1212" s="11" t="s">
        <v>54</v>
      </c>
      <c r="F1212" s="8"/>
      <c r="G1212" s="7">
        <v>1276</v>
      </c>
      <c r="H1212" s="15">
        <v>236</v>
      </c>
      <c r="I1212" s="1">
        <v>182</v>
      </c>
      <c r="J1212" s="1">
        <v>610</v>
      </c>
      <c r="K1212" s="1">
        <v>188</v>
      </c>
      <c r="L1212" s="1">
        <v>49</v>
      </c>
      <c r="M1212" s="1">
        <v>11</v>
      </c>
      <c r="N1212" s="1">
        <v>418</v>
      </c>
      <c r="O1212" s="18">
        <v>237</v>
      </c>
    </row>
    <row r="1213" spans="3:15" x14ac:dyDescent="0.25">
      <c r="C1213" s="106"/>
      <c r="D1213" s="101"/>
      <c r="E1213" s="11" t="s">
        <v>55</v>
      </c>
      <c r="F1213" s="8"/>
      <c r="G1213" s="7">
        <v>177</v>
      </c>
      <c r="H1213" s="15">
        <v>29</v>
      </c>
      <c r="I1213" s="1">
        <v>27</v>
      </c>
      <c r="J1213" s="1">
        <v>64</v>
      </c>
      <c r="K1213" s="1">
        <v>41</v>
      </c>
      <c r="L1213" s="1">
        <v>13</v>
      </c>
      <c r="M1213" s="1">
        <v>3</v>
      </c>
      <c r="N1213" s="1">
        <v>56</v>
      </c>
      <c r="O1213" s="18">
        <v>54</v>
      </c>
    </row>
    <row r="1214" spans="3:15" ht="25.2" x14ac:dyDescent="0.25">
      <c r="C1214" s="102" t="s">
        <v>56</v>
      </c>
      <c r="D1214" s="100" t="s">
        <v>21</v>
      </c>
      <c r="E1214" s="10" t="s">
        <v>57</v>
      </c>
      <c r="F1214" s="9"/>
      <c r="G1214" s="13">
        <v>393</v>
      </c>
      <c r="H1214" s="22">
        <v>72</v>
      </c>
      <c r="I1214" s="3">
        <v>56</v>
      </c>
      <c r="J1214" s="3">
        <v>184</v>
      </c>
      <c r="K1214" s="3">
        <v>54</v>
      </c>
      <c r="L1214" s="3">
        <v>17</v>
      </c>
      <c r="M1214" s="3">
        <v>10</v>
      </c>
      <c r="N1214" s="3">
        <v>128</v>
      </c>
      <c r="O1214" s="24">
        <v>71</v>
      </c>
    </row>
    <row r="1215" spans="3:15" ht="25.2" x14ac:dyDescent="0.25">
      <c r="C1215" s="106"/>
      <c r="D1215" s="101"/>
      <c r="E1215" s="11" t="s">
        <v>58</v>
      </c>
      <c r="F1215" s="8"/>
      <c r="G1215" s="7">
        <v>615</v>
      </c>
      <c r="H1215" s="15">
        <v>110</v>
      </c>
      <c r="I1215" s="1">
        <v>97</v>
      </c>
      <c r="J1215" s="1">
        <v>275</v>
      </c>
      <c r="K1215" s="1">
        <v>102</v>
      </c>
      <c r="L1215" s="1">
        <v>27</v>
      </c>
      <c r="M1215" s="1">
        <v>4</v>
      </c>
      <c r="N1215" s="1">
        <v>207</v>
      </c>
      <c r="O1215" s="18">
        <v>129</v>
      </c>
    </row>
    <row r="1216" spans="3:15" ht="25.2" x14ac:dyDescent="0.25">
      <c r="C1216" s="106"/>
      <c r="D1216" s="101"/>
      <c r="E1216" s="11" t="s">
        <v>59</v>
      </c>
      <c r="F1216" s="8"/>
      <c r="G1216" s="7">
        <v>364</v>
      </c>
      <c r="H1216" s="15">
        <v>66</v>
      </c>
      <c r="I1216" s="1">
        <v>45</v>
      </c>
      <c r="J1216" s="1">
        <v>173</v>
      </c>
      <c r="K1216" s="1">
        <v>59</v>
      </c>
      <c r="L1216" s="1">
        <v>17</v>
      </c>
      <c r="M1216" s="1">
        <v>4</v>
      </c>
      <c r="N1216" s="1">
        <v>111</v>
      </c>
      <c r="O1216" s="18">
        <v>76</v>
      </c>
    </row>
    <row r="1217" spans="2:18" x14ac:dyDescent="0.25">
      <c r="C1217" s="106"/>
      <c r="D1217" s="101"/>
      <c r="E1217" s="11" t="s">
        <v>60</v>
      </c>
      <c r="F1217" s="8"/>
      <c r="G1217" s="7">
        <v>152</v>
      </c>
      <c r="H1217" s="15">
        <v>24</v>
      </c>
      <c r="I1217" s="1">
        <v>18</v>
      </c>
      <c r="J1217" s="1">
        <v>76</v>
      </c>
      <c r="K1217" s="1">
        <v>25</v>
      </c>
      <c r="L1217" s="1">
        <v>8</v>
      </c>
      <c r="M1217" s="1">
        <v>1</v>
      </c>
      <c r="N1217" s="1">
        <v>42</v>
      </c>
      <c r="O1217" s="18">
        <v>33</v>
      </c>
    </row>
    <row r="1218" spans="2:18" x14ac:dyDescent="0.25">
      <c r="C1218" s="102" t="s">
        <v>61</v>
      </c>
      <c r="D1218" s="100" t="s">
        <v>21</v>
      </c>
      <c r="E1218" s="10" t="s">
        <v>62</v>
      </c>
      <c r="F1218" s="9"/>
      <c r="G1218" s="13">
        <v>197</v>
      </c>
      <c r="H1218" s="22">
        <v>33</v>
      </c>
      <c r="I1218" s="3">
        <v>28</v>
      </c>
      <c r="J1218" s="3">
        <v>92</v>
      </c>
      <c r="K1218" s="3">
        <v>30</v>
      </c>
      <c r="L1218" s="3">
        <v>11</v>
      </c>
      <c r="M1218" s="3">
        <v>3</v>
      </c>
      <c r="N1218" s="3">
        <v>61</v>
      </c>
      <c r="O1218" s="24">
        <v>41</v>
      </c>
    </row>
    <row r="1219" spans="2:18" x14ac:dyDescent="0.25">
      <c r="C1219" s="103"/>
      <c r="D1219" s="101"/>
      <c r="E1219" s="11" t="s">
        <v>63</v>
      </c>
      <c r="F1219" s="8"/>
      <c r="G1219" s="7">
        <v>460</v>
      </c>
      <c r="H1219" s="15">
        <v>114</v>
      </c>
      <c r="I1219" s="1">
        <v>59</v>
      </c>
      <c r="J1219" s="1">
        <v>210</v>
      </c>
      <c r="K1219" s="1">
        <v>55</v>
      </c>
      <c r="L1219" s="1">
        <v>16</v>
      </c>
      <c r="M1219" s="1">
        <v>6</v>
      </c>
      <c r="N1219" s="1">
        <v>173</v>
      </c>
      <c r="O1219" s="18">
        <v>71</v>
      </c>
    </row>
    <row r="1220" spans="2:18" ht="25.2" x14ac:dyDescent="0.25">
      <c r="C1220" s="103"/>
      <c r="D1220" s="101"/>
      <c r="E1220" s="11" t="s">
        <v>64</v>
      </c>
      <c r="F1220" s="8"/>
      <c r="G1220" s="7">
        <v>286</v>
      </c>
      <c r="H1220" s="15">
        <v>36</v>
      </c>
      <c r="I1220" s="1">
        <v>42</v>
      </c>
      <c r="J1220" s="1">
        <v>151</v>
      </c>
      <c r="K1220" s="1">
        <v>43</v>
      </c>
      <c r="L1220" s="1">
        <v>13</v>
      </c>
      <c r="M1220" s="1">
        <v>1</v>
      </c>
      <c r="N1220" s="1">
        <v>78</v>
      </c>
      <c r="O1220" s="18">
        <v>56</v>
      </c>
    </row>
    <row r="1221" spans="2:18" x14ac:dyDescent="0.25">
      <c r="C1221" s="103"/>
      <c r="D1221" s="101"/>
      <c r="E1221" s="11" t="s">
        <v>65</v>
      </c>
      <c r="F1221" s="8"/>
      <c r="G1221" s="7">
        <v>249</v>
      </c>
      <c r="H1221" s="15">
        <v>42</v>
      </c>
      <c r="I1221" s="1">
        <v>37</v>
      </c>
      <c r="J1221" s="1">
        <v>96</v>
      </c>
      <c r="K1221" s="1">
        <v>53</v>
      </c>
      <c r="L1221" s="1">
        <v>16</v>
      </c>
      <c r="M1221" s="1">
        <v>5</v>
      </c>
      <c r="N1221" s="1">
        <v>79</v>
      </c>
      <c r="O1221" s="18">
        <v>69</v>
      </c>
    </row>
    <row r="1222" spans="2:18" x14ac:dyDescent="0.25">
      <c r="C1222" s="103"/>
      <c r="D1222" s="101"/>
      <c r="E1222" s="11" t="s">
        <v>66</v>
      </c>
      <c r="F1222" s="8"/>
      <c r="G1222" s="7">
        <v>145</v>
      </c>
      <c r="H1222" s="15">
        <v>20</v>
      </c>
      <c r="I1222" s="1">
        <v>24</v>
      </c>
      <c r="J1222" s="1">
        <v>69</v>
      </c>
      <c r="K1222" s="1">
        <v>22</v>
      </c>
      <c r="L1222" s="1">
        <v>6</v>
      </c>
      <c r="M1222" s="1">
        <v>4</v>
      </c>
      <c r="N1222" s="1">
        <v>44</v>
      </c>
      <c r="O1222" s="18">
        <v>28</v>
      </c>
    </row>
    <row r="1223" spans="2:18" x14ac:dyDescent="0.25">
      <c r="C1223" s="107"/>
      <c r="D1223" s="104"/>
      <c r="E1223" s="44" t="s">
        <v>67</v>
      </c>
      <c r="F1223" s="45"/>
      <c r="G1223" s="56">
        <v>187</v>
      </c>
      <c r="H1223" s="64">
        <v>27</v>
      </c>
      <c r="I1223" s="34">
        <v>26</v>
      </c>
      <c r="J1223" s="34">
        <v>90</v>
      </c>
      <c r="K1223" s="34">
        <v>37</v>
      </c>
      <c r="L1223" s="34">
        <v>7</v>
      </c>
      <c r="M1223" s="34">
        <v>0</v>
      </c>
      <c r="N1223" s="34">
        <v>53</v>
      </c>
      <c r="O1223" s="69">
        <v>44</v>
      </c>
    </row>
    <row r="1225" spans="2:18" x14ac:dyDescent="0.25">
      <c r="B1225" s="42" t="str">
        <f xml:space="preserve"> HYPERLINK("#'目次'!B21", "[15]")</f>
        <v>[15]</v>
      </c>
      <c r="C1225" s="37" t="s">
        <v>205</v>
      </c>
    </row>
    <row r="1228" spans="2:18" x14ac:dyDescent="0.25">
      <c r="C1228" s="37" t="s">
        <v>14</v>
      </c>
    </row>
    <row r="1229" spans="2:18" ht="63" x14ac:dyDescent="0.25">
      <c r="C1229" s="96"/>
      <c r="D1229" s="97"/>
      <c r="E1229" s="97"/>
      <c r="F1229" s="97"/>
      <c r="G1229" s="52" t="s">
        <v>15</v>
      </c>
      <c r="H1229" s="48" t="s">
        <v>206</v>
      </c>
      <c r="I1229" s="20" t="s">
        <v>207</v>
      </c>
      <c r="J1229" s="20" t="s">
        <v>208</v>
      </c>
      <c r="K1229" s="20" t="s">
        <v>209</v>
      </c>
      <c r="L1229" s="20" t="s">
        <v>210</v>
      </c>
      <c r="M1229" s="20" t="s">
        <v>211</v>
      </c>
      <c r="N1229" s="20" t="s">
        <v>212</v>
      </c>
      <c r="O1229" s="20" t="s">
        <v>213</v>
      </c>
      <c r="P1229" s="20" t="s">
        <v>214</v>
      </c>
      <c r="Q1229" s="20" t="s">
        <v>38</v>
      </c>
      <c r="R1229" s="51" t="s">
        <v>215</v>
      </c>
    </row>
    <row r="1230" spans="2:18" x14ac:dyDescent="0.25">
      <c r="C1230" s="98"/>
      <c r="D1230" s="99"/>
      <c r="E1230" s="99"/>
      <c r="F1230" s="99"/>
      <c r="G1230" s="47"/>
      <c r="H1230" s="55"/>
      <c r="I1230" s="21"/>
      <c r="J1230" s="21"/>
      <c r="K1230" s="21"/>
      <c r="L1230" s="21"/>
      <c r="M1230" s="21"/>
      <c r="N1230" s="21"/>
      <c r="O1230" s="21"/>
      <c r="P1230" s="21"/>
      <c r="Q1230" s="21"/>
      <c r="R1230" s="54"/>
    </row>
    <row r="1231" spans="2:18" x14ac:dyDescent="0.25">
      <c r="C1231" s="43"/>
      <c r="D1231" s="49"/>
      <c r="E1231" s="53" t="s">
        <v>15</v>
      </c>
      <c r="F1231" s="46"/>
      <c r="G1231" s="50">
        <v>1524</v>
      </c>
      <c r="H1231" s="30">
        <v>270</v>
      </c>
      <c r="I1231" s="30">
        <v>153</v>
      </c>
      <c r="J1231" s="30">
        <v>155</v>
      </c>
      <c r="K1231" s="30">
        <v>137</v>
      </c>
      <c r="L1231" s="30">
        <v>120</v>
      </c>
      <c r="M1231" s="30">
        <v>111</v>
      </c>
      <c r="N1231" s="30">
        <v>97</v>
      </c>
      <c r="O1231" s="30">
        <v>102</v>
      </c>
      <c r="P1231" s="30">
        <v>1123</v>
      </c>
      <c r="Q1231" s="30">
        <v>38</v>
      </c>
      <c r="R1231" s="68">
        <v>363</v>
      </c>
    </row>
    <row r="1232" spans="2:18" x14ac:dyDescent="0.25">
      <c r="C1232" s="105" t="s">
        <v>20</v>
      </c>
      <c r="D1232" s="100" t="s">
        <v>21</v>
      </c>
      <c r="E1232" s="10" t="s">
        <v>22</v>
      </c>
      <c r="F1232" s="9"/>
      <c r="G1232" s="13">
        <v>780</v>
      </c>
      <c r="H1232" s="22">
        <v>110</v>
      </c>
      <c r="I1232" s="3">
        <v>71</v>
      </c>
      <c r="J1232" s="3">
        <v>73</v>
      </c>
      <c r="K1232" s="3">
        <v>47</v>
      </c>
      <c r="L1232" s="3">
        <v>50</v>
      </c>
      <c r="M1232" s="3">
        <v>64</v>
      </c>
      <c r="N1232" s="3">
        <v>43</v>
      </c>
      <c r="O1232" s="3">
        <v>47</v>
      </c>
      <c r="P1232" s="3">
        <v>596</v>
      </c>
      <c r="Q1232" s="3">
        <v>19</v>
      </c>
      <c r="R1232" s="24">
        <v>165</v>
      </c>
    </row>
    <row r="1233" spans="3:18" x14ac:dyDescent="0.25">
      <c r="C1233" s="106"/>
      <c r="D1233" s="101"/>
      <c r="E1233" s="11" t="s">
        <v>23</v>
      </c>
      <c r="F1233" s="8"/>
      <c r="G1233" s="7">
        <v>744</v>
      </c>
      <c r="H1233" s="15">
        <v>160</v>
      </c>
      <c r="I1233" s="1">
        <v>82</v>
      </c>
      <c r="J1233" s="1">
        <v>82</v>
      </c>
      <c r="K1233" s="1">
        <v>90</v>
      </c>
      <c r="L1233" s="1">
        <v>70</v>
      </c>
      <c r="M1233" s="1">
        <v>47</v>
      </c>
      <c r="N1233" s="1">
        <v>54</v>
      </c>
      <c r="O1233" s="1">
        <v>55</v>
      </c>
      <c r="P1233" s="1">
        <v>527</v>
      </c>
      <c r="Q1233" s="1">
        <v>19</v>
      </c>
      <c r="R1233" s="18">
        <v>198</v>
      </c>
    </row>
    <row r="1234" spans="3:18" x14ac:dyDescent="0.25">
      <c r="C1234" s="102" t="s">
        <v>24</v>
      </c>
      <c r="D1234" s="102" t="s">
        <v>25</v>
      </c>
      <c r="E1234" s="10" t="s">
        <v>26</v>
      </c>
      <c r="F1234" s="9"/>
      <c r="G1234" s="13">
        <v>257</v>
      </c>
      <c r="H1234" s="22">
        <v>12</v>
      </c>
      <c r="I1234" s="3">
        <v>7</v>
      </c>
      <c r="J1234" s="3">
        <v>4</v>
      </c>
      <c r="K1234" s="3">
        <v>3</v>
      </c>
      <c r="L1234" s="3">
        <v>2</v>
      </c>
      <c r="M1234" s="3">
        <v>4</v>
      </c>
      <c r="N1234" s="3">
        <v>2</v>
      </c>
      <c r="O1234" s="3">
        <v>2</v>
      </c>
      <c r="P1234" s="3">
        <v>234</v>
      </c>
      <c r="Q1234" s="3">
        <v>7</v>
      </c>
      <c r="R1234" s="24">
        <v>16</v>
      </c>
    </row>
    <row r="1235" spans="3:18" x14ac:dyDescent="0.25">
      <c r="C1235" s="106"/>
      <c r="D1235" s="103"/>
      <c r="E1235" s="11" t="s">
        <v>27</v>
      </c>
      <c r="F1235" s="8"/>
      <c r="G1235" s="7">
        <v>297</v>
      </c>
      <c r="H1235" s="15">
        <v>23</v>
      </c>
      <c r="I1235" s="1">
        <v>12</v>
      </c>
      <c r="J1235" s="1">
        <v>13</v>
      </c>
      <c r="K1235" s="1">
        <v>7</v>
      </c>
      <c r="L1235" s="1">
        <v>7</v>
      </c>
      <c r="M1235" s="1">
        <v>6</v>
      </c>
      <c r="N1235" s="1">
        <v>5</v>
      </c>
      <c r="O1235" s="1">
        <v>3</v>
      </c>
      <c r="P1235" s="1">
        <v>257</v>
      </c>
      <c r="Q1235" s="1">
        <v>8</v>
      </c>
      <c r="R1235" s="18">
        <v>32</v>
      </c>
    </row>
    <row r="1236" spans="3:18" x14ac:dyDescent="0.25">
      <c r="C1236" s="106"/>
      <c r="D1236" s="103"/>
      <c r="E1236" s="11" t="s">
        <v>28</v>
      </c>
      <c r="F1236" s="8"/>
      <c r="G1236" s="7">
        <v>316</v>
      </c>
      <c r="H1236" s="15">
        <v>38</v>
      </c>
      <c r="I1236" s="1">
        <v>12</v>
      </c>
      <c r="J1236" s="1">
        <v>26</v>
      </c>
      <c r="K1236" s="1">
        <v>10</v>
      </c>
      <c r="L1236" s="1">
        <v>9</v>
      </c>
      <c r="M1236" s="1">
        <v>9</v>
      </c>
      <c r="N1236" s="1">
        <v>13</v>
      </c>
      <c r="O1236" s="1">
        <v>12</v>
      </c>
      <c r="P1236" s="1">
        <v>255</v>
      </c>
      <c r="Q1236" s="1">
        <v>5</v>
      </c>
      <c r="R1236" s="18">
        <v>56</v>
      </c>
    </row>
    <row r="1237" spans="3:18" x14ac:dyDescent="0.25">
      <c r="C1237" s="106"/>
      <c r="D1237" s="103"/>
      <c r="E1237" s="11" t="s">
        <v>29</v>
      </c>
      <c r="F1237" s="8"/>
      <c r="G1237" s="7">
        <v>335</v>
      </c>
      <c r="H1237" s="15">
        <v>69</v>
      </c>
      <c r="I1237" s="1">
        <v>34</v>
      </c>
      <c r="J1237" s="1">
        <v>31</v>
      </c>
      <c r="K1237" s="1">
        <v>24</v>
      </c>
      <c r="L1237" s="1">
        <v>23</v>
      </c>
      <c r="M1237" s="1">
        <v>26</v>
      </c>
      <c r="N1237" s="1">
        <v>16</v>
      </c>
      <c r="O1237" s="1">
        <v>20</v>
      </c>
      <c r="P1237" s="1">
        <v>235</v>
      </c>
      <c r="Q1237" s="1">
        <v>13</v>
      </c>
      <c r="R1237" s="18">
        <v>87</v>
      </c>
    </row>
    <row r="1238" spans="3:18" x14ac:dyDescent="0.25">
      <c r="C1238" s="106"/>
      <c r="D1238" s="103"/>
      <c r="E1238" s="11" t="s">
        <v>30</v>
      </c>
      <c r="F1238" s="8"/>
      <c r="G1238" s="7">
        <v>319</v>
      </c>
      <c r="H1238" s="15">
        <v>128</v>
      </c>
      <c r="I1238" s="1">
        <v>88</v>
      </c>
      <c r="J1238" s="1">
        <v>81</v>
      </c>
      <c r="K1238" s="1">
        <v>93</v>
      </c>
      <c r="L1238" s="1">
        <v>79</v>
      </c>
      <c r="M1238" s="1">
        <v>66</v>
      </c>
      <c r="N1238" s="1">
        <v>61</v>
      </c>
      <c r="O1238" s="1">
        <v>65</v>
      </c>
      <c r="P1238" s="1">
        <v>142</v>
      </c>
      <c r="Q1238" s="1">
        <v>5</v>
      </c>
      <c r="R1238" s="18">
        <v>172</v>
      </c>
    </row>
    <row r="1239" spans="3:18" x14ac:dyDescent="0.25">
      <c r="C1239" s="106"/>
      <c r="D1239" s="103"/>
      <c r="E1239" s="11" t="s">
        <v>31</v>
      </c>
      <c r="F1239" s="8"/>
      <c r="G1239" s="7">
        <v>1267</v>
      </c>
      <c r="H1239" s="15">
        <v>258</v>
      </c>
      <c r="I1239" s="1">
        <v>146</v>
      </c>
      <c r="J1239" s="1">
        <v>151</v>
      </c>
      <c r="K1239" s="1">
        <v>134</v>
      </c>
      <c r="L1239" s="1">
        <v>118</v>
      </c>
      <c r="M1239" s="1">
        <v>107</v>
      </c>
      <c r="N1239" s="1">
        <v>95</v>
      </c>
      <c r="O1239" s="1">
        <v>100</v>
      </c>
      <c r="P1239" s="1">
        <v>889</v>
      </c>
      <c r="Q1239" s="1">
        <v>31</v>
      </c>
      <c r="R1239" s="18">
        <v>347</v>
      </c>
    </row>
    <row r="1240" spans="3:18" x14ac:dyDescent="0.25">
      <c r="C1240" s="106"/>
      <c r="D1240" s="103"/>
      <c r="E1240" s="11" t="s">
        <v>32</v>
      </c>
      <c r="F1240" s="8"/>
      <c r="G1240" s="7">
        <v>654</v>
      </c>
      <c r="H1240" s="15">
        <v>197</v>
      </c>
      <c r="I1240" s="1">
        <v>122</v>
      </c>
      <c r="J1240" s="1">
        <v>112</v>
      </c>
      <c r="K1240" s="1">
        <v>117</v>
      </c>
      <c r="L1240" s="1">
        <v>102</v>
      </c>
      <c r="M1240" s="1">
        <v>92</v>
      </c>
      <c r="N1240" s="1">
        <v>77</v>
      </c>
      <c r="O1240" s="1">
        <v>85</v>
      </c>
      <c r="P1240" s="1">
        <v>377</v>
      </c>
      <c r="Q1240" s="1">
        <v>18</v>
      </c>
      <c r="R1240" s="18">
        <v>259</v>
      </c>
    </row>
    <row r="1241" spans="3:18" x14ac:dyDescent="0.25">
      <c r="C1241" s="106"/>
      <c r="D1241" s="102" t="s">
        <v>22</v>
      </c>
      <c r="E1241" s="10" t="s">
        <v>26</v>
      </c>
      <c r="F1241" s="9"/>
      <c r="G1241" s="13">
        <v>137</v>
      </c>
      <c r="H1241" s="22">
        <v>5</v>
      </c>
      <c r="I1241" s="3">
        <v>3</v>
      </c>
      <c r="J1241" s="3">
        <v>3</v>
      </c>
      <c r="K1241" s="3">
        <v>2</v>
      </c>
      <c r="L1241" s="3">
        <v>2</v>
      </c>
      <c r="M1241" s="3">
        <v>4</v>
      </c>
      <c r="N1241" s="3">
        <v>2</v>
      </c>
      <c r="O1241" s="3">
        <v>2</v>
      </c>
      <c r="P1241" s="3">
        <v>124</v>
      </c>
      <c r="Q1241" s="3">
        <v>4</v>
      </c>
      <c r="R1241" s="24">
        <v>9</v>
      </c>
    </row>
    <row r="1242" spans="3:18" x14ac:dyDescent="0.25">
      <c r="C1242" s="106"/>
      <c r="D1242" s="103"/>
      <c r="E1242" s="11" t="s">
        <v>27</v>
      </c>
      <c r="F1242" s="8"/>
      <c r="G1242" s="7">
        <v>157</v>
      </c>
      <c r="H1242" s="15">
        <v>10</v>
      </c>
      <c r="I1242" s="1">
        <v>6</v>
      </c>
      <c r="J1242" s="1">
        <v>6</v>
      </c>
      <c r="K1242" s="1">
        <v>2</v>
      </c>
      <c r="L1242" s="1">
        <v>2</v>
      </c>
      <c r="M1242" s="1">
        <v>4</v>
      </c>
      <c r="N1242" s="1">
        <v>0</v>
      </c>
      <c r="O1242" s="1">
        <v>0</v>
      </c>
      <c r="P1242" s="1">
        <v>140</v>
      </c>
      <c r="Q1242" s="1">
        <v>2</v>
      </c>
      <c r="R1242" s="18">
        <v>15</v>
      </c>
    </row>
    <row r="1243" spans="3:18" x14ac:dyDescent="0.25">
      <c r="C1243" s="106"/>
      <c r="D1243" s="103"/>
      <c r="E1243" s="11" t="s">
        <v>28</v>
      </c>
      <c r="F1243" s="8"/>
      <c r="G1243" s="7">
        <v>162</v>
      </c>
      <c r="H1243" s="15">
        <v>16</v>
      </c>
      <c r="I1243" s="1">
        <v>6</v>
      </c>
      <c r="J1243" s="1">
        <v>14</v>
      </c>
      <c r="K1243" s="1">
        <v>3</v>
      </c>
      <c r="L1243" s="1">
        <v>4</v>
      </c>
      <c r="M1243" s="1">
        <v>7</v>
      </c>
      <c r="N1243" s="1">
        <v>8</v>
      </c>
      <c r="O1243" s="1">
        <v>7</v>
      </c>
      <c r="P1243" s="1">
        <v>131</v>
      </c>
      <c r="Q1243" s="1">
        <v>3</v>
      </c>
      <c r="R1243" s="18">
        <v>28</v>
      </c>
    </row>
    <row r="1244" spans="3:18" x14ac:dyDescent="0.25">
      <c r="C1244" s="106"/>
      <c r="D1244" s="103"/>
      <c r="E1244" s="11" t="s">
        <v>29</v>
      </c>
      <c r="F1244" s="8"/>
      <c r="G1244" s="7">
        <v>175</v>
      </c>
      <c r="H1244" s="15">
        <v>27</v>
      </c>
      <c r="I1244" s="1">
        <v>16</v>
      </c>
      <c r="J1244" s="1">
        <v>14</v>
      </c>
      <c r="K1244" s="1">
        <v>6</v>
      </c>
      <c r="L1244" s="1">
        <v>8</v>
      </c>
      <c r="M1244" s="1">
        <v>13</v>
      </c>
      <c r="N1244" s="1">
        <v>6</v>
      </c>
      <c r="O1244" s="1">
        <v>8</v>
      </c>
      <c r="P1244" s="1">
        <v>128</v>
      </c>
      <c r="Q1244" s="1">
        <v>8</v>
      </c>
      <c r="R1244" s="18">
        <v>39</v>
      </c>
    </row>
    <row r="1245" spans="3:18" x14ac:dyDescent="0.25">
      <c r="C1245" s="106"/>
      <c r="D1245" s="103"/>
      <c r="E1245" s="11" t="s">
        <v>30</v>
      </c>
      <c r="F1245" s="8"/>
      <c r="G1245" s="7">
        <v>149</v>
      </c>
      <c r="H1245" s="15">
        <v>52</v>
      </c>
      <c r="I1245" s="1">
        <v>40</v>
      </c>
      <c r="J1245" s="1">
        <v>36</v>
      </c>
      <c r="K1245" s="1">
        <v>34</v>
      </c>
      <c r="L1245" s="1">
        <v>34</v>
      </c>
      <c r="M1245" s="1">
        <v>36</v>
      </c>
      <c r="N1245" s="1">
        <v>27</v>
      </c>
      <c r="O1245" s="1">
        <v>30</v>
      </c>
      <c r="P1245" s="1">
        <v>73</v>
      </c>
      <c r="Q1245" s="1">
        <v>2</v>
      </c>
      <c r="R1245" s="18">
        <v>74</v>
      </c>
    </row>
    <row r="1246" spans="3:18" x14ac:dyDescent="0.25">
      <c r="C1246" s="106"/>
      <c r="D1246" s="103"/>
      <c r="E1246" s="11" t="s">
        <v>31</v>
      </c>
      <c r="F1246" s="8"/>
      <c r="G1246" s="7">
        <v>643</v>
      </c>
      <c r="H1246" s="15">
        <v>105</v>
      </c>
      <c r="I1246" s="1">
        <v>68</v>
      </c>
      <c r="J1246" s="1">
        <v>70</v>
      </c>
      <c r="K1246" s="1">
        <v>45</v>
      </c>
      <c r="L1246" s="1">
        <v>48</v>
      </c>
      <c r="M1246" s="1">
        <v>60</v>
      </c>
      <c r="N1246" s="1">
        <v>41</v>
      </c>
      <c r="O1246" s="1">
        <v>45</v>
      </c>
      <c r="P1246" s="1">
        <v>472</v>
      </c>
      <c r="Q1246" s="1">
        <v>15</v>
      </c>
      <c r="R1246" s="18">
        <v>156</v>
      </c>
    </row>
    <row r="1247" spans="3:18" x14ac:dyDescent="0.25">
      <c r="C1247" s="106"/>
      <c r="D1247" s="103"/>
      <c r="E1247" s="11" t="s">
        <v>32</v>
      </c>
      <c r="F1247" s="8"/>
      <c r="G1247" s="7">
        <v>324</v>
      </c>
      <c r="H1247" s="15">
        <v>79</v>
      </c>
      <c r="I1247" s="1">
        <v>56</v>
      </c>
      <c r="J1247" s="1">
        <v>50</v>
      </c>
      <c r="K1247" s="1">
        <v>40</v>
      </c>
      <c r="L1247" s="1">
        <v>42</v>
      </c>
      <c r="M1247" s="1">
        <v>49</v>
      </c>
      <c r="N1247" s="1">
        <v>33</v>
      </c>
      <c r="O1247" s="1">
        <v>38</v>
      </c>
      <c r="P1247" s="1">
        <v>201</v>
      </c>
      <c r="Q1247" s="1">
        <v>10</v>
      </c>
      <c r="R1247" s="18">
        <v>113</v>
      </c>
    </row>
    <row r="1248" spans="3:18" x14ac:dyDescent="0.25">
      <c r="C1248" s="106"/>
      <c r="D1248" s="102" t="s">
        <v>23</v>
      </c>
      <c r="E1248" s="10" t="s">
        <v>26</v>
      </c>
      <c r="F1248" s="9"/>
      <c r="G1248" s="13">
        <v>120</v>
      </c>
      <c r="H1248" s="22">
        <v>7</v>
      </c>
      <c r="I1248" s="3">
        <v>4</v>
      </c>
      <c r="J1248" s="3">
        <v>1</v>
      </c>
      <c r="K1248" s="3">
        <v>1</v>
      </c>
      <c r="L1248" s="3">
        <v>0</v>
      </c>
      <c r="M1248" s="3">
        <v>0</v>
      </c>
      <c r="N1248" s="3">
        <v>0</v>
      </c>
      <c r="O1248" s="3">
        <v>0</v>
      </c>
      <c r="P1248" s="3">
        <v>110</v>
      </c>
      <c r="Q1248" s="3">
        <v>3</v>
      </c>
      <c r="R1248" s="24">
        <v>7</v>
      </c>
    </row>
    <row r="1249" spans="3:18" x14ac:dyDescent="0.25">
      <c r="C1249" s="106"/>
      <c r="D1249" s="103"/>
      <c r="E1249" s="11" t="s">
        <v>27</v>
      </c>
      <c r="F1249" s="8"/>
      <c r="G1249" s="7">
        <v>140</v>
      </c>
      <c r="H1249" s="15">
        <v>13</v>
      </c>
      <c r="I1249" s="1">
        <v>6</v>
      </c>
      <c r="J1249" s="1">
        <v>7</v>
      </c>
      <c r="K1249" s="1">
        <v>5</v>
      </c>
      <c r="L1249" s="1">
        <v>5</v>
      </c>
      <c r="M1249" s="1">
        <v>2</v>
      </c>
      <c r="N1249" s="1">
        <v>5</v>
      </c>
      <c r="O1249" s="1">
        <v>3</v>
      </c>
      <c r="P1249" s="1">
        <v>117</v>
      </c>
      <c r="Q1249" s="1">
        <v>6</v>
      </c>
      <c r="R1249" s="18">
        <v>17</v>
      </c>
    </row>
    <row r="1250" spans="3:18" x14ac:dyDescent="0.25">
      <c r="C1250" s="106"/>
      <c r="D1250" s="103"/>
      <c r="E1250" s="11" t="s">
        <v>28</v>
      </c>
      <c r="F1250" s="8"/>
      <c r="G1250" s="7">
        <v>154</v>
      </c>
      <c r="H1250" s="15">
        <v>22</v>
      </c>
      <c r="I1250" s="1">
        <v>6</v>
      </c>
      <c r="J1250" s="1">
        <v>12</v>
      </c>
      <c r="K1250" s="1">
        <v>7</v>
      </c>
      <c r="L1250" s="1">
        <v>5</v>
      </c>
      <c r="M1250" s="1">
        <v>2</v>
      </c>
      <c r="N1250" s="1">
        <v>5</v>
      </c>
      <c r="O1250" s="1">
        <v>5</v>
      </c>
      <c r="P1250" s="1">
        <v>124</v>
      </c>
      <c r="Q1250" s="1">
        <v>2</v>
      </c>
      <c r="R1250" s="18">
        <v>28</v>
      </c>
    </row>
    <row r="1251" spans="3:18" x14ac:dyDescent="0.25">
      <c r="C1251" s="106"/>
      <c r="D1251" s="103"/>
      <c r="E1251" s="11" t="s">
        <v>29</v>
      </c>
      <c r="F1251" s="8"/>
      <c r="G1251" s="7">
        <v>160</v>
      </c>
      <c r="H1251" s="15">
        <v>42</v>
      </c>
      <c r="I1251" s="1">
        <v>18</v>
      </c>
      <c r="J1251" s="1">
        <v>17</v>
      </c>
      <c r="K1251" s="1">
        <v>18</v>
      </c>
      <c r="L1251" s="1">
        <v>15</v>
      </c>
      <c r="M1251" s="1">
        <v>13</v>
      </c>
      <c r="N1251" s="1">
        <v>10</v>
      </c>
      <c r="O1251" s="1">
        <v>12</v>
      </c>
      <c r="P1251" s="1">
        <v>107</v>
      </c>
      <c r="Q1251" s="1">
        <v>5</v>
      </c>
      <c r="R1251" s="18">
        <v>48</v>
      </c>
    </row>
    <row r="1252" spans="3:18" x14ac:dyDescent="0.25">
      <c r="C1252" s="106"/>
      <c r="D1252" s="103"/>
      <c r="E1252" s="11" t="s">
        <v>30</v>
      </c>
      <c r="F1252" s="8"/>
      <c r="G1252" s="7">
        <v>170</v>
      </c>
      <c r="H1252" s="15">
        <v>76</v>
      </c>
      <c r="I1252" s="1">
        <v>48</v>
      </c>
      <c r="J1252" s="1">
        <v>45</v>
      </c>
      <c r="K1252" s="1">
        <v>59</v>
      </c>
      <c r="L1252" s="1">
        <v>45</v>
      </c>
      <c r="M1252" s="1">
        <v>30</v>
      </c>
      <c r="N1252" s="1">
        <v>34</v>
      </c>
      <c r="O1252" s="1">
        <v>35</v>
      </c>
      <c r="P1252" s="1">
        <v>69</v>
      </c>
      <c r="Q1252" s="1">
        <v>3</v>
      </c>
      <c r="R1252" s="18">
        <v>98</v>
      </c>
    </row>
    <row r="1253" spans="3:18" x14ac:dyDescent="0.25">
      <c r="C1253" s="106"/>
      <c r="D1253" s="103"/>
      <c r="E1253" s="11" t="s">
        <v>31</v>
      </c>
      <c r="F1253" s="8"/>
      <c r="G1253" s="7">
        <v>624</v>
      </c>
      <c r="H1253" s="15">
        <v>153</v>
      </c>
      <c r="I1253" s="1">
        <v>78</v>
      </c>
      <c r="J1253" s="1">
        <v>81</v>
      </c>
      <c r="K1253" s="1">
        <v>89</v>
      </c>
      <c r="L1253" s="1">
        <v>70</v>
      </c>
      <c r="M1253" s="1">
        <v>47</v>
      </c>
      <c r="N1253" s="1">
        <v>54</v>
      </c>
      <c r="O1253" s="1">
        <v>55</v>
      </c>
      <c r="P1253" s="1">
        <v>417</v>
      </c>
      <c r="Q1253" s="1">
        <v>16</v>
      </c>
      <c r="R1253" s="18">
        <v>191</v>
      </c>
    </row>
    <row r="1254" spans="3:18" x14ac:dyDescent="0.25">
      <c r="C1254" s="106"/>
      <c r="D1254" s="103"/>
      <c r="E1254" s="11" t="s">
        <v>32</v>
      </c>
      <c r="F1254" s="8"/>
      <c r="G1254" s="7">
        <v>330</v>
      </c>
      <c r="H1254" s="15">
        <v>118</v>
      </c>
      <c r="I1254" s="1">
        <v>66</v>
      </c>
      <c r="J1254" s="1">
        <v>62</v>
      </c>
      <c r="K1254" s="1">
        <v>77</v>
      </c>
      <c r="L1254" s="1">
        <v>60</v>
      </c>
      <c r="M1254" s="1">
        <v>43</v>
      </c>
      <c r="N1254" s="1">
        <v>44</v>
      </c>
      <c r="O1254" s="1">
        <v>47</v>
      </c>
      <c r="P1254" s="1">
        <v>176</v>
      </c>
      <c r="Q1254" s="1">
        <v>8</v>
      </c>
      <c r="R1254" s="18">
        <v>146</v>
      </c>
    </row>
    <row r="1255" spans="3:18" ht="25.2" x14ac:dyDescent="0.25">
      <c r="C1255" s="102" t="s">
        <v>33</v>
      </c>
      <c r="D1255" s="102" t="s">
        <v>25</v>
      </c>
      <c r="E1255" s="10" t="s">
        <v>34</v>
      </c>
      <c r="F1255" s="9"/>
      <c r="G1255" s="13">
        <v>75</v>
      </c>
      <c r="H1255" s="22">
        <v>10</v>
      </c>
      <c r="I1255" s="3">
        <v>2</v>
      </c>
      <c r="J1255" s="3">
        <v>7</v>
      </c>
      <c r="K1255" s="3">
        <v>2</v>
      </c>
      <c r="L1255" s="3">
        <v>1</v>
      </c>
      <c r="M1255" s="3">
        <v>3</v>
      </c>
      <c r="N1255" s="3">
        <v>1</v>
      </c>
      <c r="O1255" s="3">
        <v>1</v>
      </c>
      <c r="P1255" s="3">
        <v>62</v>
      </c>
      <c r="Q1255" s="3">
        <v>1</v>
      </c>
      <c r="R1255" s="24">
        <v>12</v>
      </c>
    </row>
    <row r="1256" spans="3:18" ht="25.2" x14ac:dyDescent="0.25">
      <c r="C1256" s="106"/>
      <c r="D1256" s="103"/>
      <c r="E1256" s="11" t="s">
        <v>35</v>
      </c>
      <c r="F1256" s="8"/>
      <c r="G1256" s="7">
        <v>1042</v>
      </c>
      <c r="H1256" s="15">
        <v>150</v>
      </c>
      <c r="I1256" s="1">
        <v>91</v>
      </c>
      <c r="J1256" s="1">
        <v>81</v>
      </c>
      <c r="K1256" s="1">
        <v>66</v>
      </c>
      <c r="L1256" s="1">
        <v>63</v>
      </c>
      <c r="M1256" s="1">
        <v>64</v>
      </c>
      <c r="N1256" s="1">
        <v>52</v>
      </c>
      <c r="O1256" s="1">
        <v>56</v>
      </c>
      <c r="P1256" s="1">
        <v>804</v>
      </c>
      <c r="Q1256" s="1">
        <v>24</v>
      </c>
      <c r="R1256" s="18">
        <v>214</v>
      </c>
    </row>
    <row r="1257" spans="3:18" ht="25.2" x14ac:dyDescent="0.25">
      <c r="C1257" s="106"/>
      <c r="D1257" s="103"/>
      <c r="E1257" s="11" t="s">
        <v>36</v>
      </c>
      <c r="F1257" s="8"/>
      <c r="G1257" s="7">
        <v>122</v>
      </c>
      <c r="H1257" s="15">
        <v>23</v>
      </c>
      <c r="I1257" s="1">
        <v>8</v>
      </c>
      <c r="J1257" s="1">
        <v>9</v>
      </c>
      <c r="K1257" s="1">
        <v>6</v>
      </c>
      <c r="L1257" s="1">
        <v>6</v>
      </c>
      <c r="M1257" s="1">
        <v>7</v>
      </c>
      <c r="N1257" s="1">
        <v>5</v>
      </c>
      <c r="O1257" s="1">
        <v>5</v>
      </c>
      <c r="P1257" s="1">
        <v>93</v>
      </c>
      <c r="Q1257" s="1">
        <v>1</v>
      </c>
      <c r="R1257" s="18">
        <v>28</v>
      </c>
    </row>
    <row r="1258" spans="3:18" ht="25.2" x14ac:dyDescent="0.25">
      <c r="C1258" s="106"/>
      <c r="D1258" s="103"/>
      <c r="E1258" s="11" t="s">
        <v>37</v>
      </c>
      <c r="F1258" s="8"/>
      <c r="G1258" s="7">
        <v>251</v>
      </c>
      <c r="H1258" s="15">
        <v>80</v>
      </c>
      <c r="I1258" s="1">
        <v>49</v>
      </c>
      <c r="J1258" s="1">
        <v>54</v>
      </c>
      <c r="K1258" s="1">
        <v>60</v>
      </c>
      <c r="L1258" s="1">
        <v>47</v>
      </c>
      <c r="M1258" s="1">
        <v>35</v>
      </c>
      <c r="N1258" s="1">
        <v>38</v>
      </c>
      <c r="O1258" s="1">
        <v>38</v>
      </c>
      <c r="P1258" s="1">
        <v>141</v>
      </c>
      <c r="Q1258" s="1">
        <v>10</v>
      </c>
      <c r="R1258" s="18">
        <v>100</v>
      </c>
    </row>
    <row r="1259" spans="3:18" x14ac:dyDescent="0.25">
      <c r="C1259" s="106"/>
      <c r="D1259" s="103"/>
      <c r="E1259" s="11" t="s">
        <v>38</v>
      </c>
      <c r="F1259" s="8"/>
      <c r="G1259" s="14">
        <v>34</v>
      </c>
      <c r="H1259" s="27">
        <v>7</v>
      </c>
      <c r="I1259" s="5">
        <v>3</v>
      </c>
      <c r="J1259" s="5">
        <v>4</v>
      </c>
      <c r="K1259" s="5">
        <v>3</v>
      </c>
      <c r="L1259" s="5">
        <v>3</v>
      </c>
      <c r="M1259" s="5">
        <v>2</v>
      </c>
      <c r="N1259" s="5">
        <v>1</v>
      </c>
      <c r="O1259" s="5">
        <v>2</v>
      </c>
      <c r="P1259" s="5">
        <v>23</v>
      </c>
      <c r="Q1259" s="5">
        <v>2</v>
      </c>
      <c r="R1259" s="28">
        <v>9</v>
      </c>
    </row>
    <row r="1260" spans="3:18" ht="25.2" x14ac:dyDescent="0.25">
      <c r="C1260" s="106"/>
      <c r="D1260" s="102" t="s">
        <v>22</v>
      </c>
      <c r="E1260" s="10" t="s">
        <v>34</v>
      </c>
      <c r="F1260" s="9"/>
      <c r="G1260" s="13">
        <v>53</v>
      </c>
      <c r="H1260" s="22">
        <v>7</v>
      </c>
      <c r="I1260" s="3">
        <v>2</v>
      </c>
      <c r="J1260" s="3">
        <v>6</v>
      </c>
      <c r="K1260" s="3">
        <v>1</v>
      </c>
      <c r="L1260" s="3">
        <v>1</v>
      </c>
      <c r="M1260" s="3">
        <v>3</v>
      </c>
      <c r="N1260" s="3">
        <v>1</v>
      </c>
      <c r="O1260" s="3">
        <v>1</v>
      </c>
      <c r="P1260" s="3">
        <v>43</v>
      </c>
      <c r="Q1260" s="3">
        <v>1</v>
      </c>
      <c r="R1260" s="24">
        <v>9</v>
      </c>
    </row>
    <row r="1261" spans="3:18" ht="25.2" x14ac:dyDescent="0.25">
      <c r="C1261" s="106"/>
      <c r="D1261" s="103"/>
      <c r="E1261" s="11" t="s">
        <v>35</v>
      </c>
      <c r="F1261" s="8"/>
      <c r="G1261" s="7">
        <v>595</v>
      </c>
      <c r="H1261" s="15">
        <v>77</v>
      </c>
      <c r="I1261" s="1">
        <v>54</v>
      </c>
      <c r="J1261" s="1">
        <v>48</v>
      </c>
      <c r="K1261" s="1">
        <v>34</v>
      </c>
      <c r="L1261" s="1">
        <v>36</v>
      </c>
      <c r="M1261" s="1">
        <v>50</v>
      </c>
      <c r="N1261" s="1">
        <v>32</v>
      </c>
      <c r="O1261" s="1">
        <v>36</v>
      </c>
      <c r="P1261" s="1">
        <v>458</v>
      </c>
      <c r="Q1261" s="1">
        <v>16</v>
      </c>
      <c r="R1261" s="18">
        <v>121</v>
      </c>
    </row>
    <row r="1262" spans="3:18" ht="25.2" x14ac:dyDescent="0.25">
      <c r="C1262" s="106"/>
      <c r="D1262" s="103"/>
      <c r="E1262" s="11" t="s">
        <v>36</v>
      </c>
      <c r="F1262" s="8"/>
      <c r="G1262" s="7">
        <v>56</v>
      </c>
      <c r="H1262" s="15">
        <v>9</v>
      </c>
      <c r="I1262" s="1">
        <v>3</v>
      </c>
      <c r="J1262" s="1">
        <v>3</v>
      </c>
      <c r="K1262" s="1">
        <v>2</v>
      </c>
      <c r="L1262" s="1">
        <v>3</v>
      </c>
      <c r="M1262" s="1">
        <v>2</v>
      </c>
      <c r="N1262" s="1">
        <v>2</v>
      </c>
      <c r="O1262" s="1">
        <v>2</v>
      </c>
      <c r="P1262" s="1">
        <v>43</v>
      </c>
      <c r="Q1262" s="1">
        <v>0</v>
      </c>
      <c r="R1262" s="18">
        <v>13</v>
      </c>
    </row>
    <row r="1263" spans="3:18" ht="25.2" x14ac:dyDescent="0.25">
      <c r="C1263" s="106"/>
      <c r="D1263" s="103"/>
      <c r="E1263" s="11" t="s">
        <v>37</v>
      </c>
      <c r="F1263" s="8"/>
      <c r="G1263" s="7">
        <v>54</v>
      </c>
      <c r="H1263" s="15">
        <v>12</v>
      </c>
      <c r="I1263" s="1">
        <v>9</v>
      </c>
      <c r="J1263" s="1">
        <v>13</v>
      </c>
      <c r="K1263" s="1">
        <v>9</v>
      </c>
      <c r="L1263" s="1">
        <v>8</v>
      </c>
      <c r="M1263" s="1">
        <v>8</v>
      </c>
      <c r="N1263" s="1">
        <v>8</v>
      </c>
      <c r="O1263" s="1">
        <v>7</v>
      </c>
      <c r="P1263" s="1">
        <v>36</v>
      </c>
      <c r="Q1263" s="1">
        <v>2</v>
      </c>
      <c r="R1263" s="18">
        <v>16</v>
      </c>
    </row>
    <row r="1264" spans="3:18" x14ac:dyDescent="0.25">
      <c r="C1264" s="106"/>
      <c r="D1264" s="103"/>
      <c r="E1264" s="11" t="s">
        <v>38</v>
      </c>
      <c r="F1264" s="8"/>
      <c r="G1264" s="14">
        <v>22</v>
      </c>
      <c r="H1264" s="27">
        <v>5</v>
      </c>
      <c r="I1264" s="5">
        <v>3</v>
      </c>
      <c r="J1264" s="5">
        <v>3</v>
      </c>
      <c r="K1264" s="5">
        <v>1</v>
      </c>
      <c r="L1264" s="5">
        <v>2</v>
      </c>
      <c r="M1264" s="5">
        <v>1</v>
      </c>
      <c r="N1264" s="5">
        <v>0</v>
      </c>
      <c r="O1264" s="5">
        <v>1</v>
      </c>
      <c r="P1264" s="5">
        <v>16</v>
      </c>
      <c r="Q1264" s="5">
        <v>0</v>
      </c>
      <c r="R1264" s="28">
        <v>6</v>
      </c>
    </row>
    <row r="1265" spans="3:18" ht="25.2" x14ac:dyDescent="0.25">
      <c r="C1265" s="106"/>
      <c r="D1265" s="102" t="s">
        <v>23</v>
      </c>
      <c r="E1265" s="10" t="s">
        <v>34</v>
      </c>
      <c r="F1265" s="9"/>
      <c r="G1265" s="41">
        <v>22</v>
      </c>
      <c r="H1265" s="58">
        <v>3</v>
      </c>
      <c r="I1265" s="26">
        <v>0</v>
      </c>
      <c r="J1265" s="26">
        <v>1</v>
      </c>
      <c r="K1265" s="26">
        <v>1</v>
      </c>
      <c r="L1265" s="26">
        <v>0</v>
      </c>
      <c r="M1265" s="26">
        <v>0</v>
      </c>
      <c r="N1265" s="26">
        <v>0</v>
      </c>
      <c r="O1265" s="26">
        <v>0</v>
      </c>
      <c r="P1265" s="26">
        <v>19</v>
      </c>
      <c r="Q1265" s="26">
        <v>0</v>
      </c>
      <c r="R1265" s="60">
        <v>3</v>
      </c>
    </row>
    <row r="1266" spans="3:18" ht="25.2" x14ac:dyDescent="0.25">
      <c r="C1266" s="106"/>
      <c r="D1266" s="103"/>
      <c r="E1266" s="11" t="s">
        <v>35</v>
      </c>
      <c r="F1266" s="8"/>
      <c r="G1266" s="7">
        <v>447</v>
      </c>
      <c r="H1266" s="15">
        <v>73</v>
      </c>
      <c r="I1266" s="1">
        <v>37</v>
      </c>
      <c r="J1266" s="1">
        <v>33</v>
      </c>
      <c r="K1266" s="1">
        <v>32</v>
      </c>
      <c r="L1266" s="1">
        <v>27</v>
      </c>
      <c r="M1266" s="1">
        <v>14</v>
      </c>
      <c r="N1266" s="1">
        <v>20</v>
      </c>
      <c r="O1266" s="1">
        <v>20</v>
      </c>
      <c r="P1266" s="1">
        <v>346</v>
      </c>
      <c r="Q1266" s="1">
        <v>8</v>
      </c>
      <c r="R1266" s="18">
        <v>93</v>
      </c>
    </row>
    <row r="1267" spans="3:18" ht="25.2" x14ac:dyDescent="0.25">
      <c r="C1267" s="106"/>
      <c r="D1267" s="103"/>
      <c r="E1267" s="11" t="s">
        <v>36</v>
      </c>
      <c r="F1267" s="8"/>
      <c r="G1267" s="7">
        <v>66</v>
      </c>
      <c r="H1267" s="15">
        <v>14</v>
      </c>
      <c r="I1267" s="1">
        <v>5</v>
      </c>
      <c r="J1267" s="1">
        <v>6</v>
      </c>
      <c r="K1267" s="1">
        <v>4</v>
      </c>
      <c r="L1267" s="1">
        <v>3</v>
      </c>
      <c r="M1267" s="1">
        <v>5</v>
      </c>
      <c r="N1267" s="1">
        <v>3</v>
      </c>
      <c r="O1267" s="1">
        <v>3</v>
      </c>
      <c r="P1267" s="1">
        <v>50</v>
      </c>
      <c r="Q1267" s="1">
        <v>1</v>
      </c>
      <c r="R1267" s="18">
        <v>15</v>
      </c>
    </row>
    <row r="1268" spans="3:18" ht="25.2" x14ac:dyDescent="0.25">
      <c r="C1268" s="106"/>
      <c r="D1268" s="103"/>
      <c r="E1268" s="11" t="s">
        <v>37</v>
      </c>
      <c r="F1268" s="8"/>
      <c r="G1268" s="7">
        <v>197</v>
      </c>
      <c r="H1268" s="15">
        <v>68</v>
      </c>
      <c r="I1268" s="1">
        <v>40</v>
      </c>
      <c r="J1268" s="1">
        <v>41</v>
      </c>
      <c r="K1268" s="1">
        <v>51</v>
      </c>
      <c r="L1268" s="1">
        <v>39</v>
      </c>
      <c r="M1268" s="1">
        <v>27</v>
      </c>
      <c r="N1268" s="1">
        <v>30</v>
      </c>
      <c r="O1268" s="1">
        <v>31</v>
      </c>
      <c r="P1268" s="1">
        <v>105</v>
      </c>
      <c r="Q1268" s="1">
        <v>8</v>
      </c>
      <c r="R1268" s="18">
        <v>84</v>
      </c>
    </row>
    <row r="1269" spans="3:18" x14ac:dyDescent="0.25">
      <c r="C1269" s="106"/>
      <c r="D1269" s="103"/>
      <c r="E1269" s="11" t="s">
        <v>38</v>
      </c>
      <c r="F1269" s="8"/>
      <c r="G1269" s="14">
        <v>12</v>
      </c>
      <c r="H1269" s="27">
        <v>2</v>
      </c>
      <c r="I1269" s="5">
        <v>0</v>
      </c>
      <c r="J1269" s="5">
        <v>1</v>
      </c>
      <c r="K1269" s="5">
        <v>2</v>
      </c>
      <c r="L1269" s="5">
        <v>1</v>
      </c>
      <c r="M1269" s="5">
        <v>1</v>
      </c>
      <c r="N1269" s="5">
        <v>1</v>
      </c>
      <c r="O1269" s="5">
        <v>1</v>
      </c>
      <c r="P1269" s="5">
        <v>7</v>
      </c>
      <c r="Q1269" s="5">
        <v>2</v>
      </c>
      <c r="R1269" s="28">
        <v>3</v>
      </c>
    </row>
    <row r="1270" spans="3:18" ht="25.2" x14ac:dyDescent="0.25">
      <c r="C1270" s="102" t="s">
        <v>39</v>
      </c>
      <c r="D1270" s="102" t="s">
        <v>25</v>
      </c>
      <c r="E1270" s="10" t="s">
        <v>40</v>
      </c>
      <c r="F1270" s="9"/>
      <c r="G1270" s="13">
        <v>263</v>
      </c>
      <c r="H1270" s="22">
        <v>55</v>
      </c>
      <c r="I1270" s="3">
        <v>34</v>
      </c>
      <c r="J1270" s="3">
        <v>33</v>
      </c>
      <c r="K1270" s="3">
        <v>32</v>
      </c>
      <c r="L1270" s="3">
        <v>23</v>
      </c>
      <c r="M1270" s="3">
        <v>21</v>
      </c>
      <c r="N1270" s="3">
        <v>19</v>
      </c>
      <c r="O1270" s="3">
        <v>20</v>
      </c>
      <c r="P1270" s="3">
        <v>188</v>
      </c>
      <c r="Q1270" s="3">
        <v>7</v>
      </c>
      <c r="R1270" s="24">
        <v>68</v>
      </c>
    </row>
    <row r="1271" spans="3:18" ht="25.2" x14ac:dyDescent="0.25">
      <c r="C1271" s="106"/>
      <c r="D1271" s="103"/>
      <c r="E1271" s="11" t="s">
        <v>41</v>
      </c>
      <c r="F1271" s="8"/>
      <c r="G1271" s="7">
        <v>906</v>
      </c>
      <c r="H1271" s="15">
        <v>110</v>
      </c>
      <c r="I1271" s="1">
        <v>65</v>
      </c>
      <c r="J1271" s="1">
        <v>59</v>
      </c>
      <c r="K1271" s="1">
        <v>45</v>
      </c>
      <c r="L1271" s="1">
        <v>43</v>
      </c>
      <c r="M1271" s="1">
        <v>46</v>
      </c>
      <c r="N1271" s="1">
        <v>37</v>
      </c>
      <c r="O1271" s="1">
        <v>40</v>
      </c>
      <c r="P1271" s="1">
        <v>723</v>
      </c>
      <c r="Q1271" s="1">
        <v>20</v>
      </c>
      <c r="R1271" s="18">
        <v>163</v>
      </c>
    </row>
    <row r="1272" spans="3:18" x14ac:dyDescent="0.25">
      <c r="C1272" s="106"/>
      <c r="D1272" s="103"/>
      <c r="E1272" s="11" t="s">
        <v>42</v>
      </c>
      <c r="F1272" s="8"/>
      <c r="G1272" s="7">
        <v>61</v>
      </c>
      <c r="H1272" s="15">
        <v>0</v>
      </c>
      <c r="I1272" s="1">
        <v>1</v>
      </c>
      <c r="J1272" s="1">
        <v>0</v>
      </c>
      <c r="K1272" s="1">
        <v>0</v>
      </c>
      <c r="L1272" s="1">
        <v>0</v>
      </c>
      <c r="M1272" s="1">
        <v>0</v>
      </c>
      <c r="N1272" s="1">
        <v>2</v>
      </c>
      <c r="O1272" s="1">
        <v>1</v>
      </c>
      <c r="P1272" s="1">
        <v>59</v>
      </c>
      <c r="Q1272" s="1">
        <v>0</v>
      </c>
      <c r="R1272" s="18">
        <v>2</v>
      </c>
    </row>
    <row r="1273" spans="3:18" x14ac:dyDescent="0.25">
      <c r="C1273" s="106"/>
      <c r="D1273" s="103"/>
      <c r="E1273" s="11" t="s">
        <v>43</v>
      </c>
      <c r="F1273" s="8"/>
      <c r="G1273" s="7">
        <v>450</v>
      </c>
      <c r="H1273" s="15">
        <v>84</v>
      </c>
      <c r="I1273" s="1">
        <v>45</v>
      </c>
      <c r="J1273" s="1">
        <v>51</v>
      </c>
      <c r="K1273" s="1">
        <v>45</v>
      </c>
      <c r="L1273" s="1">
        <v>39</v>
      </c>
      <c r="M1273" s="1">
        <v>38</v>
      </c>
      <c r="N1273" s="1">
        <v>34</v>
      </c>
      <c r="O1273" s="1">
        <v>38</v>
      </c>
      <c r="P1273" s="1">
        <v>323</v>
      </c>
      <c r="Q1273" s="1">
        <v>14</v>
      </c>
      <c r="R1273" s="18">
        <v>113</v>
      </c>
    </row>
    <row r="1274" spans="3:18" x14ac:dyDescent="0.25">
      <c r="C1274" s="106"/>
      <c r="D1274" s="103"/>
      <c r="E1274" s="11" t="s">
        <v>44</v>
      </c>
      <c r="F1274" s="8"/>
      <c r="G1274" s="7">
        <v>93</v>
      </c>
      <c r="H1274" s="15">
        <v>20</v>
      </c>
      <c r="I1274" s="1">
        <v>6</v>
      </c>
      <c r="J1274" s="1">
        <v>10</v>
      </c>
      <c r="K1274" s="1">
        <v>8</v>
      </c>
      <c r="L1274" s="1">
        <v>6</v>
      </c>
      <c r="M1274" s="1">
        <v>4</v>
      </c>
      <c r="N1274" s="1">
        <v>5</v>
      </c>
      <c r="O1274" s="1">
        <v>6</v>
      </c>
      <c r="P1274" s="1">
        <v>65</v>
      </c>
      <c r="Q1274" s="1">
        <v>3</v>
      </c>
      <c r="R1274" s="18">
        <v>25</v>
      </c>
    </row>
    <row r="1275" spans="3:18" ht="25.2" x14ac:dyDescent="0.25">
      <c r="C1275" s="106"/>
      <c r="D1275" s="103"/>
      <c r="E1275" s="11" t="s">
        <v>45</v>
      </c>
      <c r="F1275" s="8"/>
      <c r="G1275" s="14">
        <v>41</v>
      </c>
      <c r="H1275" s="27">
        <v>14</v>
      </c>
      <c r="I1275" s="5">
        <v>6</v>
      </c>
      <c r="J1275" s="5">
        <v>11</v>
      </c>
      <c r="K1275" s="5">
        <v>9</v>
      </c>
      <c r="L1275" s="5">
        <v>9</v>
      </c>
      <c r="M1275" s="5">
        <v>8</v>
      </c>
      <c r="N1275" s="5">
        <v>6</v>
      </c>
      <c r="O1275" s="5">
        <v>6</v>
      </c>
      <c r="P1275" s="5">
        <v>26</v>
      </c>
      <c r="Q1275" s="5">
        <v>0</v>
      </c>
      <c r="R1275" s="28">
        <v>15</v>
      </c>
    </row>
    <row r="1276" spans="3:18" x14ac:dyDescent="0.25">
      <c r="C1276" s="106"/>
      <c r="D1276" s="103"/>
      <c r="E1276" s="11" t="s">
        <v>38</v>
      </c>
      <c r="F1276" s="8"/>
      <c r="G1276" s="7">
        <v>141</v>
      </c>
      <c r="H1276" s="15">
        <v>42</v>
      </c>
      <c r="I1276" s="1">
        <v>24</v>
      </c>
      <c r="J1276" s="1">
        <v>23</v>
      </c>
      <c r="K1276" s="1">
        <v>21</v>
      </c>
      <c r="L1276" s="1">
        <v>21</v>
      </c>
      <c r="M1276" s="1">
        <v>15</v>
      </c>
      <c r="N1276" s="1">
        <v>13</v>
      </c>
      <c r="O1276" s="1">
        <v>15</v>
      </c>
      <c r="P1276" s="1">
        <v>82</v>
      </c>
      <c r="Q1276" s="1">
        <v>6</v>
      </c>
      <c r="R1276" s="18">
        <v>53</v>
      </c>
    </row>
    <row r="1277" spans="3:18" ht="25.2" x14ac:dyDescent="0.25">
      <c r="C1277" s="106"/>
      <c r="D1277" s="102" t="s">
        <v>22</v>
      </c>
      <c r="E1277" s="10" t="s">
        <v>40</v>
      </c>
      <c r="F1277" s="9"/>
      <c r="G1277" s="13">
        <v>123</v>
      </c>
      <c r="H1277" s="22">
        <v>18</v>
      </c>
      <c r="I1277" s="3">
        <v>10</v>
      </c>
      <c r="J1277" s="3">
        <v>14</v>
      </c>
      <c r="K1277" s="3">
        <v>9</v>
      </c>
      <c r="L1277" s="3">
        <v>7</v>
      </c>
      <c r="M1277" s="3">
        <v>10</v>
      </c>
      <c r="N1277" s="3">
        <v>8</v>
      </c>
      <c r="O1277" s="3">
        <v>8</v>
      </c>
      <c r="P1277" s="3">
        <v>97</v>
      </c>
      <c r="Q1277" s="3">
        <v>2</v>
      </c>
      <c r="R1277" s="24">
        <v>24</v>
      </c>
    </row>
    <row r="1278" spans="3:18" ht="25.2" x14ac:dyDescent="0.25">
      <c r="C1278" s="106"/>
      <c r="D1278" s="103"/>
      <c r="E1278" s="11" t="s">
        <v>41</v>
      </c>
      <c r="F1278" s="8"/>
      <c r="G1278" s="7">
        <v>511</v>
      </c>
      <c r="H1278" s="15">
        <v>55</v>
      </c>
      <c r="I1278" s="1">
        <v>37</v>
      </c>
      <c r="J1278" s="1">
        <v>37</v>
      </c>
      <c r="K1278" s="1">
        <v>22</v>
      </c>
      <c r="L1278" s="1">
        <v>24</v>
      </c>
      <c r="M1278" s="1">
        <v>38</v>
      </c>
      <c r="N1278" s="1">
        <v>25</v>
      </c>
      <c r="O1278" s="1">
        <v>27</v>
      </c>
      <c r="P1278" s="1">
        <v>405</v>
      </c>
      <c r="Q1278" s="1">
        <v>14</v>
      </c>
      <c r="R1278" s="18">
        <v>92</v>
      </c>
    </row>
    <row r="1279" spans="3:18" x14ac:dyDescent="0.25">
      <c r="C1279" s="106"/>
      <c r="D1279" s="103"/>
      <c r="E1279" s="11" t="s">
        <v>42</v>
      </c>
      <c r="F1279" s="8"/>
      <c r="G1279" s="14">
        <v>36</v>
      </c>
      <c r="H1279" s="27">
        <v>0</v>
      </c>
      <c r="I1279" s="5">
        <v>1</v>
      </c>
      <c r="J1279" s="5">
        <v>0</v>
      </c>
      <c r="K1279" s="5">
        <v>0</v>
      </c>
      <c r="L1279" s="5">
        <v>0</v>
      </c>
      <c r="M1279" s="5">
        <v>0</v>
      </c>
      <c r="N1279" s="5">
        <v>2</v>
      </c>
      <c r="O1279" s="5">
        <v>1</v>
      </c>
      <c r="P1279" s="5">
        <v>34</v>
      </c>
      <c r="Q1279" s="5">
        <v>0</v>
      </c>
      <c r="R1279" s="28">
        <v>2</v>
      </c>
    </row>
    <row r="1280" spans="3:18" x14ac:dyDescent="0.25">
      <c r="C1280" s="106"/>
      <c r="D1280" s="103"/>
      <c r="E1280" s="11" t="s">
        <v>43</v>
      </c>
      <c r="F1280" s="8"/>
      <c r="G1280" s="7">
        <v>224</v>
      </c>
      <c r="H1280" s="15">
        <v>34</v>
      </c>
      <c r="I1280" s="1">
        <v>24</v>
      </c>
      <c r="J1280" s="1">
        <v>25</v>
      </c>
      <c r="K1280" s="1">
        <v>16</v>
      </c>
      <c r="L1280" s="1">
        <v>16</v>
      </c>
      <c r="M1280" s="1">
        <v>22</v>
      </c>
      <c r="N1280" s="1">
        <v>15</v>
      </c>
      <c r="O1280" s="1">
        <v>17</v>
      </c>
      <c r="P1280" s="1">
        <v>169</v>
      </c>
      <c r="Q1280" s="1">
        <v>6</v>
      </c>
      <c r="R1280" s="18">
        <v>49</v>
      </c>
    </row>
    <row r="1281" spans="3:18" x14ac:dyDescent="0.25">
      <c r="C1281" s="106"/>
      <c r="D1281" s="103"/>
      <c r="E1281" s="11" t="s">
        <v>44</v>
      </c>
      <c r="F1281" s="8"/>
      <c r="G1281" s="14">
        <v>46</v>
      </c>
      <c r="H1281" s="27">
        <v>8</v>
      </c>
      <c r="I1281" s="5">
        <v>3</v>
      </c>
      <c r="J1281" s="5">
        <v>5</v>
      </c>
      <c r="K1281" s="5">
        <v>2</v>
      </c>
      <c r="L1281" s="5">
        <v>2</v>
      </c>
      <c r="M1281" s="5">
        <v>2</v>
      </c>
      <c r="N1281" s="5">
        <v>3</v>
      </c>
      <c r="O1281" s="5">
        <v>3</v>
      </c>
      <c r="P1281" s="5">
        <v>34</v>
      </c>
      <c r="Q1281" s="5">
        <v>2</v>
      </c>
      <c r="R1281" s="28">
        <v>10</v>
      </c>
    </row>
    <row r="1282" spans="3:18" ht="25.2" x14ac:dyDescent="0.25">
      <c r="C1282" s="106"/>
      <c r="D1282" s="103"/>
      <c r="E1282" s="11" t="s">
        <v>45</v>
      </c>
      <c r="F1282" s="8"/>
      <c r="G1282" s="14">
        <v>18</v>
      </c>
      <c r="H1282" s="27">
        <v>5</v>
      </c>
      <c r="I1282" s="5">
        <v>2</v>
      </c>
      <c r="J1282" s="5">
        <v>4</v>
      </c>
      <c r="K1282" s="5">
        <v>1</v>
      </c>
      <c r="L1282" s="5">
        <v>2</v>
      </c>
      <c r="M1282" s="5">
        <v>2</v>
      </c>
      <c r="N1282" s="5">
        <v>0</v>
      </c>
      <c r="O1282" s="5">
        <v>0</v>
      </c>
      <c r="P1282" s="5">
        <v>13</v>
      </c>
      <c r="Q1282" s="5">
        <v>0</v>
      </c>
      <c r="R1282" s="28">
        <v>5</v>
      </c>
    </row>
    <row r="1283" spans="3:18" x14ac:dyDescent="0.25">
      <c r="C1283" s="106"/>
      <c r="D1283" s="103"/>
      <c r="E1283" s="11" t="s">
        <v>38</v>
      </c>
      <c r="F1283" s="8"/>
      <c r="G1283" s="7">
        <v>80</v>
      </c>
      <c r="H1283" s="15">
        <v>22</v>
      </c>
      <c r="I1283" s="1">
        <v>15</v>
      </c>
      <c r="J1283" s="1">
        <v>10</v>
      </c>
      <c r="K1283" s="1">
        <v>10</v>
      </c>
      <c r="L1283" s="1">
        <v>12</v>
      </c>
      <c r="M1283" s="1">
        <v>8</v>
      </c>
      <c r="N1283" s="1">
        <v>5</v>
      </c>
      <c r="O1283" s="1">
        <v>8</v>
      </c>
      <c r="P1283" s="1">
        <v>48</v>
      </c>
      <c r="Q1283" s="1">
        <v>2</v>
      </c>
      <c r="R1283" s="18">
        <v>30</v>
      </c>
    </row>
    <row r="1284" spans="3:18" ht="25.2" x14ac:dyDescent="0.25">
      <c r="C1284" s="106"/>
      <c r="D1284" s="102" t="s">
        <v>23</v>
      </c>
      <c r="E1284" s="10" t="s">
        <v>40</v>
      </c>
      <c r="F1284" s="9"/>
      <c r="G1284" s="13">
        <v>140</v>
      </c>
      <c r="H1284" s="22">
        <v>37</v>
      </c>
      <c r="I1284" s="3">
        <v>24</v>
      </c>
      <c r="J1284" s="3">
        <v>19</v>
      </c>
      <c r="K1284" s="3">
        <v>23</v>
      </c>
      <c r="L1284" s="3">
        <v>16</v>
      </c>
      <c r="M1284" s="3">
        <v>11</v>
      </c>
      <c r="N1284" s="3">
        <v>11</v>
      </c>
      <c r="O1284" s="3">
        <v>12</v>
      </c>
      <c r="P1284" s="3">
        <v>91</v>
      </c>
      <c r="Q1284" s="3">
        <v>5</v>
      </c>
      <c r="R1284" s="24">
        <v>44</v>
      </c>
    </row>
    <row r="1285" spans="3:18" ht="25.2" x14ac:dyDescent="0.25">
      <c r="C1285" s="106"/>
      <c r="D1285" s="103"/>
      <c r="E1285" s="11" t="s">
        <v>41</v>
      </c>
      <c r="F1285" s="8"/>
      <c r="G1285" s="7">
        <v>395</v>
      </c>
      <c r="H1285" s="15">
        <v>55</v>
      </c>
      <c r="I1285" s="1">
        <v>28</v>
      </c>
      <c r="J1285" s="1">
        <v>22</v>
      </c>
      <c r="K1285" s="1">
        <v>23</v>
      </c>
      <c r="L1285" s="1">
        <v>19</v>
      </c>
      <c r="M1285" s="1">
        <v>8</v>
      </c>
      <c r="N1285" s="1">
        <v>12</v>
      </c>
      <c r="O1285" s="1">
        <v>13</v>
      </c>
      <c r="P1285" s="1">
        <v>318</v>
      </c>
      <c r="Q1285" s="1">
        <v>6</v>
      </c>
      <c r="R1285" s="18">
        <v>71</v>
      </c>
    </row>
    <row r="1286" spans="3:18" x14ac:dyDescent="0.25">
      <c r="C1286" s="106"/>
      <c r="D1286" s="103"/>
      <c r="E1286" s="11" t="s">
        <v>42</v>
      </c>
      <c r="F1286" s="8"/>
      <c r="G1286" s="14">
        <v>25</v>
      </c>
      <c r="H1286" s="27">
        <v>0</v>
      </c>
      <c r="I1286" s="5">
        <v>0</v>
      </c>
      <c r="J1286" s="5">
        <v>0</v>
      </c>
      <c r="K1286" s="5">
        <v>0</v>
      </c>
      <c r="L1286" s="5">
        <v>0</v>
      </c>
      <c r="M1286" s="5">
        <v>0</v>
      </c>
      <c r="N1286" s="5">
        <v>0</v>
      </c>
      <c r="O1286" s="5">
        <v>0</v>
      </c>
      <c r="P1286" s="5">
        <v>25</v>
      </c>
      <c r="Q1286" s="5">
        <v>0</v>
      </c>
      <c r="R1286" s="28">
        <v>0</v>
      </c>
    </row>
    <row r="1287" spans="3:18" x14ac:dyDescent="0.25">
      <c r="C1287" s="106"/>
      <c r="D1287" s="103"/>
      <c r="E1287" s="11" t="s">
        <v>43</v>
      </c>
      <c r="F1287" s="8"/>
      <c r="G1287" s="7">
        <v>226</v>
      </c>
      <c r="H1287" s="15">
        <v>50</v>
      </c>
      <c r="I1287" s="1">
        <v>21</v>
      </c>
      <c r="J1287" s="1">
        <v>26</v>
      </c>
      <c r="K1287" s="1">
        <v>29</v>
      </c>
      <c r="L1287" s="1">
        <v>23</v>
      </c>
      <c r="M1287" s="1">
        <v>16</v>
      </c>
      <c r="N1287" s="1">
        <v>19</v>
      </c>
      <c r="O1287" s="1">
        <v>21</v>
      </c>
      <c r="P1287" s="1">
        <v>154</v>
      </c>
      <c r="Q1287" s="1">
        <v>8</v>
      </c>
      <c r="R1287" s="18">
        <v>64</v>
      </c>
    </row>
    <row r="1288" spans="3:18" x14ac:dyDescent="0.25">
      <c r="C1288" s="106"/>
      <c r="D1288" s="103"/>
      <c r="E1288" s="11" t="s">
        <v>44</v>
      </c>
      <c r="F1288" s="8"/>
      <c r="G1288" s="14">
        <v>47</v>
      </c>
      <c r="H1288" s="27">
        <v>12</v>
      </c>
      <c r="I1288" s="5">
        <v>3</v>
      </c>
      <c r="J1288" s="5">
        <v>5</v>
      </c>
      <c r="K1288" s="5">
        <v>6</v>
      </c>
      <c r="L1288" s="5">
        <v>4</v>
      </c>
      <c r="M1288" s="5">
        <v>2</v>
      </c>
      <c r="N1288" s="5">
        <v>2</v>
      </c>
      <c r="O1288" s="5">
        <v>3</v>
      </c>
      <c r="P1288" s="5">
        <v>31</v>
      </c>
      <c r="Q1288" s="5">
        <v>1</v>
      </c>
      <c r="R1288" s="28">
        <v>15</v>
      </c>
    </row>
    <row r="1289" spans="3:18" ht="25.2" x14ac:dyDescent="0.25">
      <c r="C1289" s="106"/>
      <c r="D1289" s="103"/>
      <c r="E1289" s="11" t="s">
        <v>45</v>
      </c>
      <c r="F1289" s="8"/>
      <c r="G1289" s="14">
        <v>23</v>
      </c>
      <c r="H1289" s="27">
        <v>9</v>
      </c>
      <c r="I1289" s="5">
        <v>4</v>
      </c>
      <c r="J1289" s="5">
        <v>7</v>
      </c>
      <c r="K1289" s="5">
        <v>8</v>
      </c>
      <c r="L1289" s="5">
        <v>7</v>
      </c>
      <c r="M1289" s="5">
        <v>6</v>
      </c>
      <c r="N1289" s="5">
        <v>6</v>
      </c>
      <c r="O1289" s="5">
        <v>6</v>
      </c>
      <c r="P1289" s="5">
        <v>13</v>
      </c>
      <c r="Q1289" s="5">
        <v>0</v>
      </c>
      <c r="R1289" s="28">
        <v>10</v>
      </c>
    </row>
    <row r="1290" spans="3:18" x14ac:dyDescent="0.25">
      <c r="C1290" s="106"/>
      <c r="D1290" s="103"/>
      <c r="E1290" s="11" t="s">
        <v>38</v>
      </c>
      <c r="F1290" s="8"/>
      <c r="G1290" s="7">
        <v>61</v>
      </c>
      <c r="H1290" s="15">
        <v>20</v>
      </c>
      <c r="I1290" s="1">
        <v>9</v>
      </c>
      <c r="J1290" s="1">
        <v>13</v>
      </c>
      <c r="K1290" s="1">
        <v>11</v>
      </c>
      <c r="L1290" s="1">
        <v>9</v>
      </c>
      <c r="M1290" s="1">
        <v>7</v>
      </c>
      <c r="N1290" s="1">
        <v>8</v>
      </c>
      <c r="O1290" s="1">
        <v>7</v>
      </c>
      <c r="P1290" s="1">
        <v>34</v>
      </c>
      <c r="Q1290" s="1">
        <v>4</v>
      </c>
      <c r="R1290" s="18">
        <v>23</v>
      </c>
    </row>
    <row r="1291" spans="3:18" x14ac:dyDescent="0.25">
      <c r="C1291" s="102" t="s">
        <v>46</v>
      </c>
      <c r="D1291" s="100" t="s">
        <v>21</v>
      </c>
      <c r="E1291" s="10" t="s">
        <v>47</v>
      </c>
      <c r="F1291" s="9"/>
      <c r="G1291" s="13">
        <v>1103</v>
      </c>
      <c r="H1291" s="22">
        <v>187</v>
      </c>
      <c r="I1291" s="3">
        <v>110</v>
      </c>
      <c r="J1291" s="3">
        <v>109</v>
      </c>
      <c r="K1291" s="3">
        <v>93</v>
      </c>
      <c r="L1291" s="3">
        <v>82</v>
      </c>
      <c r="M1291" s="3">
        <v>78</v>
      </c>
      <c r="N1291" s="3">
        <v>66</v>
      </c>
      <c r="O1291" s="3">
        <v>65</v>
      </c>
      <c r="P1291" s="3">
        <v>830</v>
      </c>
      <c r="Q1291" s="3">
        <v>19</v>
      </c>
      <c r="R1291" s="24">
        <v>254</v>
      </c>
    </row>
    <row r="1292" spans="3:18" ht="25.2" x14ac:dyDescent="0.25">
      <c r="C1292" s="106"/>
      <c r="D1292" s="101"/>
      <c r="E1292" s="11" t="s">
        <v>48</v>
      </c>
      <c r="F1292" s="8"/>
      <c r="G1292" s="7">
        <v>173</v>
      </c>
      <c r="H1292" s="15">
        <v>22</v>
      </c>
      <c r="I1292" s="1">
        <v>9</v>
      </c>
      <c r="J1292" s="1">
        <v>10</v>
      </c>
      <c r="K1292" s="1">
        <v>7</v>
      </c>
      <c r="L1292" s="1">
        <v>8</v>
      </c>
      <c r="M1292" s="1">
        <v>8</v>
      </c>
      <c r="N1292" s="1">
        <v>8</v>
      </c>
      <c r="O1292" s="1">
        <v>7</v>
      </c>
      <c r="P1292" s="1">
        <v>132</v>
      </c>
      <c r="Q1292" s="1">
        <v>10</v>
      </c>
      <c r="R1292" s="18">
        <v>31</v>
      </c>
    </row>
    <row r="1293" spans="3:18" x14ac:dyDescent="0.25">
      <c r="C1293" s="106"/>
      <c r="D1293" s="101"/>
      <c r="E1293" s="11" t="s">
        <v>49</v>
      </c>
      <c r="F1293" s="8"/>
      <c r="G1293" s="14">
        <v>29</v>
      </c>
      <c r="H1293" s="27">
        <v>7</v>
      </c>
      <c r="I1293" s="5">
        <v>6</v>
      </c>
      <c r="J1293" s="5">
        <v>4</v>
      </c>
      <c r="K1293" s="5">
        <v>3</v>
      </c>
      <c r="L1293" s="5">
        <v>2</v>
      </c>
      <c r="M1293" s="5">
        <v>1</v>
      </c>
      <c r="N1293" s="5">
        <v>3</v>
      </c>
      <c r="O1293" s="5">
        <v>3</v>
      </c>
      <c r="P1293" s="5">
        <v>19</v>
      </c>
      <c r="Q1293" s="5">
        <v>1</v>
      </c>
      <c r="R1293" s="28">
        <v>9</v>
      </c>
    </row>
    <row r="1294" spans="3:18" ht="25.2" x14ac:dyDescent="0.25">
      <c r="C1294" s="106"/>
      <c r="D1294" s="101"/>
      <c r="E1294" s="11" t="s">
        <v>50</v>
      </c>
      <c r="F1294" s="8"/>
      <c r="G1294" s="7">
        <v>102</v>
      </c>
      <c r="H1294" s="15">
        <v>16</v>
      </c>
      <c r="I1294" s="1">
        <v>9</v>
      </c>
      <c r="J1294" s="1">
        <v>9</v>
      </c>
      <c r="K1294" s="1">
        <v>7</v>
      </c>
      <c r="L1294" s="1">
        <v>6</v>
      </c>
      <c r="M1294" s="1">
        <v>4</v>
      </c>
      <c r="N1294" s="1">
        <v>2</v>
      </c>
      <c r="O1294" s="1">
        <v>5</v>
      </c>
      <c r="P1294" s="1">
        <v>75</v>
      </c>
      <c r="Q1294" s="1">
        <v>4</v>
      </c>
      <c r="R1294" s="18">
        <v>23</v>
      </c>
    </row>
    <row r="1295" spans="3:18" ht="25.2" x14ac:dyDescent="0.25">
      <c r="C1295" s="106"/>
      <c r="D1295" s="101"/>
      <c r="E1295" s="11" t="s">
        <v>51</v>
      </c>
      <c r="F1295" s="8"/>
      <c r="G1295" s="14">
        <v>46</v>
      </c>
      <c r="H1295" s="27">
        <v>12</v>
      </c>
      <c r="I1295" s="5">
        <v>4</v>
      </c>
      <c r="J1295" s="5">
        <v>7</v>
      </c>
      <c r="K1295" s="5">
        <v>6</v>
      </c>
      <c r="L1295" s="5">
        <v>4</v>
      </c>
      <c r="M1295" s="5">
        <v>3</v>
      </c>
      <c r="N1295" s="5">
        <v>3</v>
      </c>
      <c r="O1295" s="5">
        <v>5</v>
      </c>
      <c r="P1295" s="5">
        <v>31</v>
      </c>
      <c r="Q1295" s="5">
        <v>0</v>
      </c>
      <c r="R1295" s="28">
        <v>15</v>
      </c>
    </row>
    <row r="1296" spans="3:18" x14ac:dyDescent="0.25">
      <c r="C1296" s="106"/>
      <c r="D1296" s="101"/>
      <c r="E1296" s="11" t="s">
        <v>52</v>
      </c>
      <c r="F1296" s="8"/>
      <c r="G1296" s="14">
        <v>20</v>
      </c>
      <c r="H1296" s="27">
        <v>14</v>
      </c>
      <c r="I1296" s="5">
        <v>9</v>
      </c>
      <c r="J1296" s="5">
        <v>9</v>
      </c>
      <c r="K1296" s="5">
        <v>14</v>
      </c>
      <c r="L1296" s="5">
        <v>11</v>
      </c>
      <c r="M1296" s="5">
        <v>12</v>
      </c>
      <c r="N1296" s="5">
        <v>11</v>
      </c>
      <c r="O1296" s="5">
        <v>12</v>
      </c>
      <c r="P1296" s="5">
        <v>3</v>
      </c>
      <c r="Q1296" s="5">
        <v>0</v>
      </c>
      <c r="R1296" s="28">
        <v>17</v>
      </c>
    </row>
    <row r="1297" spans="2:18" x14ac:dyDescent="0.25">
      <c r="C1297" s="106"/>
      <c r="D1297" s="101"/>
      <c r="E1297" s="11" t="s">
        <v>53</v>
      </c>
      <c r="F1297" s="8"/>
      <c r="G1297" s="14">
        <v>19</v>
      </c>
      <c r="H1297" s="27">
        <v>5</v>
      </c>
      <c r="I1297" s="5">
        <v>3</v>
      </c>
      <c r="J1297" s="5">
        <v>3</v>
      </c>
      <c r="K1297" s="5">
        <v>4</v>
      </c>
      <c r="L1297" s="5">
        <v>4</v>
      </c>
      <c r="M1297" s="5">
        <v>3</v>
      </c>
      <c r="N1297" s="5">
        <v>3</v>
      </c>
      <c r="O1297" s="5">
        <v>3</v>
      </c>
      <c r="P1297" s="5">
        <v>14</v>
      </c>
      <c r="Q1297" s="5">
        <v>0</v>
      </c>
      <c r="R1297" s="28">
        <v>5</v>
      </c>
    </row>
    <row r="1298" spans="2:18" x14ac:dyDescent="0.25">
      <c r="C1298" s="106"/>
      <c r="D1298" s="101"/>
      <c r="E1298" s="11" t="s">
        <v>38</v>
      </c>
      <c r="F1298" s="8"/>
      <c r="G1298" s="14">
        <v>32</v>
      </c>
      <c r="H1298" s="27">
        <v>7</v>
      </c>
      <c r="I1298" s="5">
        <v>3</v>
      </c>
      <c r="J1298" s="5">
        <v>4</v>
      </c>
      <c r="K1298" s="5">
        <v>3</v>
      </c>
      <c r="L1298" s="5">
        <v>3</v>
      </c>
      <c r="M1298" s="5">
        <v>2</v>
      </c>
      <c r="N1298" s="5">
        <v>1</v>
      </c>
      <c r="O1298" s="5">
        <v>2</v>
      </c>
      <c r="P1298" s="5">
        <v>19</v>
      </c>
      <c r="Q1298" s="5">
        <v>4</v>
      </c>
      <c r="R1298" s="28">
        <v>9</v>
      </c>
    </row>
    <row r="1299" spans="2:18" x14ac:dyDescent="0.25">
      <c r="C1299" s="106"/>
      <c r="D1299" s="101"/>
      <c r="E1299" s="11" t="s">
        <v>54</v>
      </c>
      <c r="F1299" s="8"/>
      <c r="G1299" s="7">
        <v>1276</v>
      </c>
      <c r="H1299" s="15">
        <v>209</v>
      </c>
      <c r="I1299" s="1">
        <v>119</v>
      </c>
      <c r="J1299" s="1">
        <v>119</v>
      </c>
      <c r="K1299" s="1">
        <v>100</v>
      </c>
      <c r="L1299" s="1">
        <v>90</v>
      </c>
      <c r="M1299" s="1">
        <v>86</v>
      </c>
      <c r="N1299" s="1">
        <v>74</v>
      </c>
      <c r="O1299" s="1">
        <v>72</v>
      </c>
      <c r="P1299" s="1">
        <v>962</v>
      </c>
      <c r="Q1299" s="1">
        <v>29</v>
      </c>
      <c r="R1299" s="18">
        <v>285</v>
      </c>
    </row>
    <row r="1300" spans="2:18" x14ac:dyDescent="0.25">
      <c r="C1300" s="106"/>
      <c r="D1300" s="101"/>
      <c r="E1300" s="11" t="s">
        <v>55</v>
      </c>
      <c r="F1300" s="8"/>
      <c r="G1300" s="7">
        <v>177</v>
      </c>
      <c r="H1300" s="15">
        <v>35</v>
      </c>
      <c r="I1300" s="1">
        <v>19</v>
      </c>
      <c r="J1300" s="1">
        <v>20</v>
      </c>
      <c r="K1300" s="1">
        <v>16</v>
      </c>
      <c r="L1300" s="1">
        <v>12</v>
      </c>
      <c r="M1300" s="1">
        <v>8</v>
      </c>
      <c r="N1300" s="1">
        <v>8</v>
      </c>
      <c r="O1300" s="1">
        <v>13</v>
      </c>
      <c r="P1300" s="1">
        <v>125</v>
      </c>
      <c r="Q1300" s="1">
        <v>5</v>
      </c>
      <c r="R1300" s="18">
        <v>47</v>
      </c>
    </row>
    <row r="1301" spans="2:18" ht="25.2" x14ac:dyDescent="0.25">
      <c r="C1301" s="102" t="s">
        <v>56</v>
      </c>
      <c r="D1301" s="100" t="s">
        <v>21</v>
      </c>
      <c r="E1301" s="10" t="s">
        <v>57</v>
      </c>
      <c r="F1301" s="9"/>
      <c r="G1301" s="13">
        <v>393</v>
      </c>
      <c r="H1301" s="22">
        <v>80</v>
      </c>
      <c r="I1301" s="3">
        <v>45</v>
      </c>
      <c r="J1301" s="3">
        <v>46</v>
      </c>
      <c r="K1301" s="3">
        <v>38</v>
      </c>
      <c r="L1301" s="3">
        <v>32</v>
      </c>
      <c r="M1301" s="3">
        <v>31</v>
      </c>
      <c r="N1301" s="3">
        <v>28</v>
      </c>
      <c r="O1301" s="3">
        <v>30</v>
      </c>
      <c r="P1301" s="3">
        <v>275</v>
      </c>
      <c r="Q1301" s="3">
        <v>13</v>
      </c>
      <c r="R1301" s="24">
        <v>105</v>
      </c>
    </row>
    <row r="1302" spans="2:18" ht="25.2" x14ac:dyDescent="0.25">
      <c r="C1302" s="106"/>
      <c r="D1302" s="101"/>
      <c r="E1302" s="11" t="s">
        <v>58</v>
      </c>
      <c r="F1302" s="8"/>
      <c r="G1302" s="7">
        <v>615</v>
      </c>
      <c r="H1302" s="15">
        <v>102</v>
      </c>
      <c r="I1302" s="1">
        <v>55</v>
      </c>
      <c r="J1302" s="1">
        <v>63</v>
      </c>
      <c r="K1302" s="1">
        <v>51</v>
      </c>
      <c r="L1302" s="1">
        <v>45</v>
      </c>
      <c r="M1302" s="1">
        <v>37</v>
      </c>
      <c r="N1302" s="1">
        <v>32</v>
      </c>
      <c r="O1302" s="1">
        <v>36</v>
      </c>
      <c r="P1302" s="1">
        <v>456</v>
      </c>
      <c r="Q1302" s="1">
        <v>18</v>
      </c>
      <c r="R1302" s="18">
        <v>141</v>
      </c>
    </row>
    <row r="1303" spans="2:18" ht="25.2" x14ac:dyDescent="0.25">
      <c r="C1303" s="106"/>
      <c r="D1303" s="101"/>
      <c r="E1303" s="11" t="s">
        <v>59</v>
      </c>
      <c r="F1303" s="8"/>
      <c r="G1303" s="7">
        <v>364</v>
      </c>
      <c r="H1303" s="15">
        <v>61</v>
      </c>
      <c r="I1303" s="1">
        <v>32</v>
      </c>
      <c r="J1303" s="1">
        <v>30</v>
      </c>
      <c r="K1303" s="1">
        <v>31</v>
      </c>
      <c r="L1303" s="1">
        <v>28</v>
      </c>
      <c r="M1303" s="1">
        <v>28</v>
      </c>
      <c r="N1303" s="1">
        <v>25</v>
      </c>
      <c r="O1303" s="1">
        <v>25</v>
      </c>
      <c r="P1303" s="1">
        <v>277</v>
      </c>
      <c r="Q1303" s="1">
        <v>4</v>
      </c>
      <c r="R1303" s="18">
        <v>83</v>
      </c>
    </row>
    <row r="1304" spans="2:18" x14ac:dyDescent="0.25">
      <c r="C1304" s="106"/>
      <c r="D1304" s="101"/>
      <c r="E1304" s="11" t="s">
        <v>60</v>
      </c>
      <c r="F1304" s="8"/>
      <c r="G1304" s="7">
        <v>152</v>
      </c>
      <c r="H1304" s="15">
        <v>27</v>
      </c>
      <c r="I1304" s="1">
        <v>21</v>
      </c>
      <c r="J1304" s="1">
        <v>16</v>
      </c>
      <c r="K1304" s="1">
        <v>17</v>
      </c>
      <c r="L1304" s="1">
        <v>15</v>
      </c>
      <c r="M1304" s="1">
        <v>15</v>
      </c>
      <c r="N1304" s="1">
        <v>12</v>
      </c>
      <c r="O1304" s="1">
        <v>11</v>
      </c>
      <c r="P1304" s="1">
        <v>115</v>
      </c>
      <c r="Q1304" s="1">
        <v>3</v>
      </c>
      <c r="R1304" s="18">
        <v>34</v>
      </c>
    </row>
    <row r="1305" spans="2:18" x14ac:dyDescent="0.25">
      <c r="C1305" s="102" t="s">
        <v>61</v>
      </c>
      <c r="D1305" s="100" t="s">
        <v>21</v>
      </c>
      <c r="E1305" s="10" t="s">
        <v>62</v>
      </c>
      <c r="F1305" s="9"/>
      <c r="G1305" s="13">
        <v>197</v>
      </c>
      <c r="H1305" s="22">
        <v>32</v>
      </c>
      <c r="I1305" s="3">
        <v>17</v>
      </c>
      <c r="J1305" s="3">
        <v>16</v>
      </c>
      <c r="K1305" s="3">
        <v>17</v>
      </c>
      <c r="L1305" s="3">
        <v>12</v>
      </c>
      <c r="M1305" s="3">
        <v>15</v>
      </c>
      <c r="N1305" s="3">
        <v>14</v>
      </c>
      <c r="O1305" s="3">
        <v>13</v>
      </c>
      <c r="P1305" s="3">
        <v>154</v>
      </c>
      <c r="Q1305" s="3">
        <v>5</v>
      </c>
      <c r="R1305" s="24">
        <v>38</v>
      </c>
    </row>
    <row r="1306" spans="2:18" x14ac:dyDescent="0.25">
      <c r="C1306" s="103"/>
      <c r="D1306" s="101"/>
      <c r="E1306" s="11" t="s">
        <v>63</v>
      </c>
      <c r="F1306" s="8"/>
      <c r="G1306" s="7">
        <v>460</v>
      </c>
      <c r="H1306" s="15">
        <v>60</v>
      </c>
      <c r="I1306" s="1">
        <v>37</v>
      </c>
      <c r="J1306" s="1">
        <v>33</v>
      </c>
      <c r="K1306" s="1">
        <v>27</v>
      </c>
      <c r="L1306" s="1">
        <v>23</v>
      </c>
      <c r="M1306" s="1">
        <v>18</v>
      </c>
      <c r="N1306" s="1">
        <v>19</v>
      </c>
      <c r="O1306" s="1">
        <v>21</v>
      </c>
      <c r="P1306" s="1">
        <v>372</v>
      </c>
      <c r="Q1306" s="1">
        <v>9</v>
      </c>
      <c r="R1306" s="18">
        <v>79</v>
      </c>
    </row>
    <row r="1307" spans="2:18" ht="25.2" x14ac:dyDescent="0.25">
      <c r="C1307" s="103"/>
      <c r="D1307" s="101"/>
      <c r="E1307" s="11" t="s">
        <v>64</v>
      </c>
      <c r="F1307" s="8"/>
      <c r="G1307" s="7">
        <v>286</v>
      </c>
      <c r="H1307" s="15">
        <v>57</v>
      </c>
      <c r="I1307" s="1">
        <v>30</v>
      </c>
      <c r="J1307" s="1">
        <v>40</v>
      </c>
      <c r="K1307" s="1">
        <v>23</v>
      </c>
      <c r="L1307" s="1">
        <v>26</v>
      </c>
      <c r="M1307" s="1">
        <v>23</v>
      </c>
      <c r="N1307" s="1">
        <v>17</v>
      </c>
      <c r="O1307" s="1">
        <v>21</v>
      </c>
      <c r="P1307" s="1">
        <v>202</v>
      </c>
      <c r="Q1307" s="1">
        <v>7</v>
      </c>
      <c r="R1307" s="18">
        <v>77</v>
      </c>
    </row>
    <row r="1308" spans="2:18" x14ac:dyDescent="0.25">
      <c r="C1308" s="103"/>
      <c r="D1308" s="101"/>
      <c r="E1308" s="11" t="s">
        <v>65</v>
      </c>
      <c r="F1308" s="8"/>
      <c r="G1308" s="7">
        <v>249</v>
      </c>
      <c r="H1308" s="15">
        <v>55</v>
      </c>
      <c r="I1308" s="1">
        <v>28</v>
      </c>
      <c r="J1308" s="1">
        <v>30</v>
      </c>
      <c r="K1308" s="1">
        <v>30</v>
      </c>
      <c r="L1308" s="1">
        <v>25</v>
      </c>
      <c r="M1308" s="1">
        <v>24</v>
      </c>
      <c r="N1308" s="1">
        <v>20</v>
      </c>
      <c r="O1308" s="1">
        <v>22</v>
      </c>
      <c r="P1308" s="1">
        <v>165</v>
      </c>
      <c r="Q1308" s="1">
        <v>9</v>
      </c>
      <c r="R1308" s="18">
        <v>75</v>
      </c>
    </row>
    <row r="1309" spans="2:18" x14ac:dyDescent="0.25">
      <c r="C1309" s="103"/>
      <c r="D1309" s="101"/>
      <c r="E1309" s="11" t="s">
        <v>66</v>
      </c>
      <c r="F1309" s="8"/>
      <c r="G1309" s="7">
        <v>145</v>
      </c>
      <c r="H1309" s="15">
        <v>21</v>
      </c>
      <c r="I1309" s="1">
        <v>12</v>
      </c>
      <c r="J1309" s="1">
        <v>14</v>
      </c>
      <c r="K1309" s="1">
        <v>16</v>
      </c>
      <c r="L1309" s="1">
        <v>16</v>
      </c>
      <c r="M1309" s="1">
        <v>11</v>
      </c>
      <c r="N1309" s="1">
        <v>10</v>
      </c>
      <c r="O1309" s="1">
        <v>9</v>
      </c>
      <c r="P1309" s="1">
        <v>109</v>
      </c>
      <c r="Q1309" s="1">
        <v>5</v>
      </c>
      <c r="R1309" s="18">
        <v>31</v>
      </c>
    </row>
    <row r="1310" spans="2:18" x14ac:dyDescent="0.25">
      <c r="C1310" s="107"/>
      <c r="D1310" s="104"/>
      <c r="E1310" s="44" t="s">
        <v>67</v>
      </c>
      <c r="F1310" s="45"/>
      <c r="G1310" s="56">
        <v>187</v>
      </c>
      <c r="H1310" s="64">
        <v>45</v>
      </c>
      <c r="I1310" s="34">
        <v>29</v>
      </c>
      <c r="J1310" s="34">
        <v>22</v>
      </c>
      <c r="K1310" s="34">
        <v>24</v>
      </c>
      <c r="L1310" s="34">
        <v>18</v>
      </c>
      <c r="M1310" s="34">
        <v>20</v>
      </c>
      <c r="N1310" s="34">
        <v>17</v>
      </c>
      <c r="O1310" s="34">
        <v>16</v>
      </c>
      <c r="P1310" s="34">
        <v>121</v>
      </c>
      <c r="Q1310" s="34">
        <v>3</v>
      </c>
      <c r="R1310" s="69">
        <v>63</v>
      </c>
    </row>
    <row r="1312" spans="2:18" x14ac:dyDescent="0.25">
      <c r="B1312" s="42" t="str">
        <f xml:space="preserve"> HYPERLINK("#'目次'!B22", "[16]")</f>
        <v>[16]</v>
      </c>
      <c r="C1312" s="37" t="s">
        <v>218</v>
      </c>
    </row>
    <row r="1315" spans="3:14" x14ac:dyDescent="0.25">
      <c r="C1315" s="37" t="s">
        <v>14</v>
      </c>
    </row>
    <row r="1316" spans="3:14" ht="63" x14ac:dyDescent="0.25">
      <c r="C1316" s="96"/>
      <c r="D1316" s="97"/>
      <c r="E1316" s="97"/>
      <c r="F1316" s="97"/>
      <c r="G1316" s="52" t="s">
        <v>15</v>
      </c>
      <c r="H1316" s="48" t="s">
        <v>219</v>
      </c>
      <c r="I1316" s="20" t="s">
        <v>220</v>
      </c>
      <c r="J1316" s="20" t="s">
        <v>221</v>
      </c>
      <c r="K1316" s="20" t="s">
        <v>222</v>
      </c>
      <c r="L1316" s="20" t="s">
        <v>38</v>
      </c>
      <c r="M1316" s="20" t="s">
        <v>223</v>
      </c>
      <c r="N1316" s="51" t="s">
        <v>224</v>
      </c>
    </row>
    <row r="1317" spans="3:14" x14ac:dyDescent="0.25">
      <c r="C1317" s="98"/>
      <c r="D1317" s="99"/>
      <c r="E1317" s="99"/>
      <c r="F1317" s="99"/>
      <c r="G1317" s="47"/>
      <c r="H1317" s="55"/>
      <c r="I1317" s="21"/>
      <c r="J1317" s="21"/>
      <c r="K1317" s="21"/>
      <c r="L1317" s="21"/>
      <c r="M1317" s="21"/>
      <c r="N1317" s="54"/>
    </row>
    <row r="1318" spans="3:14" x14ac:dyDescent="0.25">
      <c r="C1318" s="43"/>
      <c r="D1318" s="49"/>
      <c r="E1318" s="53" t="s">
        <v>15</v>
      </c>
      <c r="F1318" s="46"/>
      <c r="G1318" s="50">
        <v>1524</v>
      </c>
      <c r="H1318" s="30">
        <v>1113</v>
      </c>
      <c r="I1318" s="30">
        <v>270</v>
      </c>
      <c r="J1318" s="30">
        <v>90</v>
      </c>
      <c r="K1318" s="30">
        <v>37</v>
      </c>
      <c r="L1318" s="30">
        <v>14</v>
      </c>
      <c r="M1318" s="30">
        <v>1383</v>
      </c>
      <c r="N1318" s="68">
        <v>127</v>
      </c>
    </row>
    <row r="1319" spans="3:14" x14ac:dyDescent="0.25">
      <c r="C1319" s="105" t="s">
        <v>20</v>
      </c>
      <c r="D1319" s="100" t="s">
        <v>21</v>
      </c>
      <c r="E1319" s="10" t="s">
        <v>22</v>
      </c>
      <c r="F1319" s="9"/>
      <c r="G1319" s="13">
        <v>780</v>
      </c>
      <c r="H1319" s="22">
        <v>594</v>
      </c>
      <c r="I1319" s="3">
        <v>124</v>
      </c>
      <c r="J1319" s="3">
        <v>38</v>
      </c>
      <c r="K1319" s="3">
        <v>16</v>
      </c>
      <c r="L1319" s="3">
        <v>8</v>
      </c>
      <c r="M1319" s="3">
        <v>718</v>
      </c>
      <c r="N1319" s="24">
        <v>54</v>
      </c>
    </row>
    <row r="1320" spans="3:14" x14ac:dyDescent="0.25">
      <c r="C1320" s="106"/>
      <c r="D1320" s="101"/>
      <c r="E1320" s="11" t="s">
        <v>23</v>
      </c>
      <c r="F1320" s="8"/>
      <c r="G1320" s="7">
        <v>744</v>
      </c>
      <c r="H1320" s="15">
        <v>519</v>
      </c>
      <c r="I1320" s="1">
        <v>146</v>
      </c>
      <c r="J1320" s="1">
        <v>52</v>
      </c>
      <c r="K1320" s="1">
        <v>21</v>
      </c>
      <c r="L1320" s="1">
        <v>6</v>
      </c>
      <c r="M1320" s="1">
        <v>665</v>
      </c>
      <c r="N1320" s="18">
        <v>73</v>
      </c>
    </row>
    <row r="1321" spans="3:14" x14ac:dyDescent="0.25">
      <c r="C1321" s="102" t="s">
        <v>24</v>
      </c>
      <c r="D1321" s="102" t="s">
        <v>25</v>
      </c>
      <c r="E1321" s="10" t="s">
        <v>26</v>
      </c>
      <c r="F1321" s="9"/>
      <c r="G1321" s="13">
        <v>257</v>
      </c>
      <c r="H1321" s="22">
        <v>233</v>
      </c>
      <c r="I1321" s="3">
        <v>17</v>
      </c>
      <c r="J1321" s="3">
        <v>5</v>
      </c>
      <c r="K1321" s="3">
        <v>0</v>
      </c>
      <c r="L1321" s="3">
        <v>2</v>
      </c>
      <c r="M1321" s="3">
        <v>250</v>
      </c>
      <c r="N1321" s="24">
        <v>5</v>
      </c>
    </row>
    <row r="1322" spans="3:14" x14ac:dyDescent="0.25">
      <c r="C1322" s="106"/>
      <c r="D1322" s="103"/>
      <c r="E1322" s="11" t="s">
        <v>27</v>
      </c>
      <c r="F1322" s="8"/>
      <c r="G1322" s="7">
        <v>297</v>
      </c>
      <c r="H1322" s="15">
        <v>260</v>
      </c>
      <c r="I1322" s="1">
        <v>26</v>
      </c>
      <c r="J1322" s="1">
        <v>7</v>
      </c>
      <c r="K1322" s="1">
        <v>2</v>
      </c>
      <c r="L1322" s="1">
        <v>2</v>
      </c>
      <c r="M1322" s="1">
        <v>286</v>
      </c>
      <c r="N1322" s="18">
        <v>9</v>
      </c>
    </row>
    <row r="1323" spans="3:14" x14ac:dyDescent="0.25">
      <c r="C1323" s="106"/>
      <c r="D1323" s="103"/>
      <c r="E1323" s="11" t="s">
        <v>28</v>
      </c>
      <c r="F1323" s="8"/>
      <c r="G1323" s="7">
        <v>316</v>
      </c>
      <c r="H1323" s="15">
        <v>256</v>
      </c>
      <c r="I1323" s="1">
        <v>45</v>
      </c>
      <c r="J1323" s="1">
        <v>9</v>
      </c>
      <c r="K1323" s="1">
        <v>3</v>
      </c>
      <c r="L1323" s="1">
        <v>3</v>
      </c>
      <c r="M1323" s="1">
        <v>301</v>
      </c>
      <c r="N1323" s="18">
        <v>12</v>
      </c>
    </row>
    <row r="1324" spans="3:14" x14ac:dyDescent="0.25">
      <c r="C1324" s="106"/>
      <c r="D1324" s="103"/>
      <c r="E1324" s="11" t="s">
        <v>29</v>
      </c>
      <c r="F1324" s="8"/>
      <c r="G1324" s="7">
        <v>335</v>
      </c>
      <c r="H1324" s="15">
        <v>242</v>
      </c>
      <c r="I1324" s="1">
        <v>71</v>
      </c>
      <c r="J1324" s="1">
        <v>9</v>
      </c>
      <c r="K1324" s="1">
        <v>10</v>
      </c>
      <c r="L1324" s="1">
        <v>3</v>
      </c>
      <c r="M1324" s="1">
        <v>313</v>
      </c>
      <c r="N1324" s="18">
        <v>19</v>
      </c>
    </row>
    <row r="1325" spans="3:14" x14ac:dyDescent="0.25">
      <c r="C1325" s="106"/>
      <c r="D1325" s="103"/>
      <c r="E1325" s="11" t="s">
        <v>30</v>
      </c>
      <c r="F1325" s="8"/>
      <c r="G1325" s="7">
        <v>319</v>
      </c>
      <c r="H1325" s="15">
        <v>122</v>
      </c>
      <c r="I1325" s="1">
        <v>111</v>
      </c>
      <c r="J1325" s="1">
        <v>60</v>
      </c>
      <c r="K1325" s="1">
        <v>22</v>
      </c>
      <c r="L1325" s="1">
        <v>4</v>
      </c>
      <c r="M1325" s="1">
        <v>233</v>
      </c>
      <c r="N1325" s="18">
        <v>82</v>
      </c>
    </row>
    <row r="1326" spans="3:14" x14ac:dyDescent="0.25">
      <c r="C1326" s="106"/>
      <c r="D1326" s="103"/>
      <c r="E1326" s="11" t="s">
        <v>31</v>
      </c>
      <c r="F1326" s="8"/>
      <c r="G1326" s="7">
        <v>1267</v>
      </c>
      <c r="H1326" s="15">
        <v>880</v>
      </c>
      <c r="I1326" s="1">
        <v>253</v>
      </c>
      <c r="J1326" s="1">
        <v>85</v>
      </c>
      <c r="K1326" s="1">
        <v>37</v>
      </c>
      <c r="L1326" s="1">
        <v>12</v>
      </c>
      <c r="M1326" s="1">
        <v>1133</v>
      </c>
      <c r="N1326" s="18">
        <v>122</v>
      </c>
    </row>
    <row r="1327" spans="3:14" x14ac:dyDescent="0.25">
      <c r="C1327" s="106"/>
      <c r="D1327" s="103"/>
      <c r="E1327" s="11" t="s">
        <v>32</v>
      </c>
      <c r="F1327" s="8"/>
      <c r="G1327" s="7">
        <v>654</v>
      </c>
      <c r="H1327" s="15">
        <v>364</v>
      </c>
      <c r="I1327" s="1">
        <v>182</v>
      </c>
      <c r="J1327" s="1">
        <v>69</v>
      </c>
      <c r="K1327" s="1">
        <v>32</v>
      </c>
      <c r="L1327" s="1">
        <v>7</v>
      </c>
      <c r="M1327" s="1">
        <v>546</v>
      </c>
      <c r="N1327" s="18">
        <v>101</v>
      </c>
    </row>
    <row r="1328" spans="3:14" x14ac:dyDescent="0.25">
      <c r="C1328" s="106"/>
      <c r="D1328" s="102" t="s">
        <v>22</v>
      </c>
      <c r="E1328" s="10" t="s">
        <v>26</v>
      </c>
      <c r="F1328" s="9"/>
      <c r="G1328" s="13">
        <v>137</v>
      </c>
      <c r="H1328" s="22">
        <v>124</v>
      </c>
      <c r="I1328" s="3">
        <v>9</v>
      </c>
      <c r="J1328" s="3">
        <v>3</v>
      </c>
      <c r="K1328" s="3">
        <v>0</v>
      </c>
      <c r="L1328" s="3">
        <v>1</v>
      </c>
      <c r="M1328" s="3">
        <v>133</v>
      </c>
      <c r="N1328" s="24">
        <v>3</v>
      </c>
    </row>
    <row r="1329" spans="3:14" x14ac:dyDescent="0.25">
      <c r="C1329" s="106"/>
      <c r="D1329" s="103"/>
      <c r="E1329" s="11" t="s">
        <v>27</v>
      </c>
      <c r="F1329" s="8"/>
      <c r="G1329" s="7">
        <v>157</v>
      </c>
      <c r="H1329" s="15">
        <v>140</v>
      </c>
      <c r="I1329" s="1">
        <v>12</v>
      </c>
      <c r="J1329" s="1">
        <v>4</v>
      </c>
      <c r="K1329" s="1">
        <v>0</v>
      </c>
      <c r="L1329" s="1">
        <v>1</v>
      </c>
      <c r="M1329" s="1">
        <v>152</v>
      </c>
      <c r="N1329" s="18">
        <v>4</v>
      </c>
    </row>
    <row r="1330" spans="3:14" x14ac:dyDescent="0.25">
      <c r="C1330" s="106"/>
      <c r="D1330" s="103"/>
      <c r="E1330" s="11" t="s">
        <v>28</v>
      </c>
      <c r="F1330" s="8"/>
      <c r="G1330" s="7">
        <v>162</v>
      </c>
      <c r="H1330" s="15">
        <v>131</v>
      </c>
      <c r="I1330" s="1">
        <v>22</v>
      </c>
      <c r="J1330" s="1">
        <v>4</v>
      </c>
      <c r="K1330" s="1">
        <v>2</v>
      </c>
      <c r="L1330" s="1">
        <v>3</v>
      </c>
      <c r="M1330" s="1">
        <v>153</v>
      </c>
      <c r="N1330" s="18">
        <v>6</v>
      </c>
    </row>
    <row r="1331" spans="3:14" x14ac:dyDescent="0.25">
      <c r="C1331" s="106"/>
      <c r="D1331" s="103"/>
      <c r="E1331" s="11" t="s">
        <v>29</v>
      </c>
      <c r="F1331" s="8"/>
      <c r="G1331" s="7">
        <v>175</v>
      </c>
      <c r="H1331" s="15">
        <v>134</v>
      </c>
      <c r="I1331" s="1">
        <v>32</v>
      </c>
      <c r="J1331" s="1">
        <v>5</v>
      </c>
      <c r="K1331" s="1">
        <v>2</v>
      </c>
      <c r="L1331" s="1">
        <v>2</v>
      </c>
      <c r="M1331" s="1">
        <v>166</v>
      </c>
      <c r="N1331" s="18">
        <v>7</v>
      </c>
    </row>
    <row r="1332" spans="3:14" x14ac:dyDescent="0.25">
      <c r="C1332" s="106"/>
      <c r="D1332" s="103"/>
      <c r="E1332" s="11" t="s">
        <v>30</v>
      </c>
      <c r="F1332" s="8"/>
      <c r="G1332" s="7">
        <v>149</v>
      </c>
      <c r="H1332" s="15">
        <v>65</v>
      </c>
      <c r="I1332" s="1">
        <v>49</v>
      </c>
      <c r="J1332" s="1">
        <v>22</v>
      </c>
      <c r="K1332" s="1">
        <v>12</v>
      </c>
      <c r="L1332" s="1">
        <v>1</v>
      </c>
      <c r="M1332" s="1">
        <v>114</v>
      </c>
      <c r="N1332" s="18">
        <v>34</v>
      </c>
    </row>
    <row r="1333" spans="3:14" x14ac:dyDescent="0.25">
      <c r="C1333" s="106"/>
      <c r="D1333" s="103"/>
      <c r="E1333" s="11" t="s">
        <v>31</v>
      </c>
      <c r="F1333" s="8"/>
      <c r="G1333" s="7">
        <v>643</v>
      </c>
      <c r="H1333" s="15">
        <v>470</v>
      </c>
      <c r="I1333" s="1">
        <v>115</v>
      </c>
      <c r="J1333" s="1">
        <v>35</v>
      </c>
      <c r="K1333" s="1">
        <v>16</v>
      </c>
      <c r="L1333" s="1">
        <v>7</v>
      </c>
      <c r="M1333" s="1">
        <v>585</v>
      </c>
      <c r="N1333" s="18">
        <v>51</v>
      </c>
    </row>
    <row r="1334" spans="3:14" x14ac:dyDescent="0.25">
      <c r="C1334" s="106"/>
      <c r="D1334" s="103"/>
      <c r="E1334" s="11" t="s">
        <v>32</v>
      </c>
      <c r="F1334" s="8"/>
      <c r="G1334" s="7">
        <v>324</v>
      </c>
      <c r="H1334" s="15">
        <v>199</v>
      </c>
      <c r="I1334" s="1">
        <v>81</v>
      </c>
      <c r="J1334" s="1">
        <v>27</v>
      </c>
      <c r="K1334" s="1">
        <v>14</v>
      </c>
      <c r="L1334" s="1">
        <v>3</v>
      </c>
      <c r="M1334" s="1">
        <v>280</v>
      </c>
      <c r="N1334" s="18">
        <v>41</v>
      </c>
    </row>
    <row r="1335" spans="3:14" x14ac:dyDescent="0.25">
      <c r="C1335" s="106"/>
      <c r="D1335" s="102" t="s">
        <v>23</v>
      </c>
      <c r="E1335" s="10" t="s">
        <v>26</v>
      </c>
      <c r="F1335" s="9"/>
      <c r="G1335" s="13">
        <v>120</v>
      </c>
      <c r="H1335" s="22">
        <v>109</v>
      </c>
      <c r="I1335" s="3">
        <v>8</v>
      </c>
      <c r="J1335" s="3">
        <v>2</v>
      </c>
      <c r="K1335" s="3">
        <v>0</v>
      </c>
      <c r="L1335" s="3">
        <v>1</v>
      </c>
      <c r="M1335" s="3">
        <v>117</v>
      </c>
      <c r="N1335" s="24">
        <v>2</v>
      </c>
    </row>
    <row r="1336" spans="3:14" x14ac:dyDescent="0.25">
      <c r="C1336" s="106"/>
      <c r="D1336" s="103"/>
      <c r="E1336" s="11" t="s">
        <v>27</v>
      </c>
      <c r="F1336" s="8"/>
      <c r="G1336" s="7">
        <v>140</v>
      </c>
      <c r="H1336" s="15">
        <v>120</v>
      </c>
      <c r="I1336" s="1">
        <v>14</v>
      </c>
      <c r="J1336" s="1">
        <v>3</v>
      </c>
      <c r="K1336" s="1">
        <v>2</v>
      </c>
      <c r="L1336" s="1">
        <v>1</v>
      </c>
      <c r="M1336" s="1">
        <v>134</v>
      </c>
      <c r="N1336" s="18">
        <v>5</v>
      </c>
    </row>
    <row r="1337" spans="3:14" x14ac:dyDescent="0.25">
      <c r="C1337" s="106"/>
      <c r="D1337" s="103"/>
      <c r="E1337" s="11" t="s">
        <v>28</v>
      </c>
      <c r="F1337" s="8"/>
      <c r="G1337" s="7">
        <v>154</v>
      </c>
      <c r="H1337" s="15">
        <v>125</v>
      </c>
      <c r="I1337" s="1">
        <v>23</v>
      </c>
      <c r="J1337" s="1">
        <v>5</v>
      </c>
      <c r="K1337" s="1">
        <v>1</v>
      </c>
      <c r="L1337" s="1">
        <v>0</v>
      </c>
      <c r="M1337" s="1">
        <v>148</v>
      </c>
      <c r="N1337" s="18">
        <v>6</v>
      </c>
    </row>
    <row r="1338" spans="3:14" x14ac:dyDescent="0.25">
      <c r="C1338" s="106"/>
      <c r="D1338" s="103"/>
      <c r="E1338" s="11" t="s">
        <v>29</v>
      </c>
      <c r="F1338" s="8"/>
      <c r="G1338" s="7">
        <v>160</v>
      </c>
      <c r="H1338" s="15">
        <v>108</v>
      </c>
      <c r="I1338" s="1">
        <v>39</v>
      </c>
      <c r="J1338" s="1">
        <v>4</v>
      </c>
      <c r="K1338" s="1">
        <v>8</v>
      </c>
      <c r="L1338" s="1">
        <v>1</v>
      </c>
      <c r="M1338" s="1">
        <v>147</v>
      </c>
      <c r="N1338" s="18">
        <v>12</v>
      </c>
    </row>
    <row r="1339" spans="3:14" x14ac:dyDescent="0.25">
      <c r="C1339" s="106"/>
      <c r="D1339" s="103"/>
      <c r="E1339" s="11" t="s">
        <v>30</v>
      </c>
      <c r="F1339" s="8"/>
      <c r="G1339" s="7">
        <v>170</v>
      </c>
      <c r="H1339" s="15">
        <v>57</v>
      </c>
      <c r="I1339" s="1">
        <v>62</v>
      </c>
      <c r="J1339" s="1">
        <v>38</v>
      </c>
      <c r="K1339" s="1">
        <v>10</v>
      </c>
      <c r="L1339" s="1">
        <v>3</v>
      </c>
      <c r="M1339" s="1">
        <v>119</v>
      </c>
      <c r="N1339" s="18">
        <v>48</v>
      </c>
    </row>
    <row r="1340" spans="3:14" x14ac:dyDescent="0.25">
      <c r="C1340" s="106"/>
      <c r="D1340" s="103"/>
      <c r="E1340" s="11" t="s">
        <v>31</v>
      </c>
      <c r="F1340" s="8"/>
      <c r="G1340" s="7">
        <v>624</v>
      </c>
      <c r="H1340" s="15">
        <v>410</v>
      </c>
      <c r="I1340" s="1">
        <v>138</v>
      </c>
      <c r="J1340" s="1">
        <v>50</v>
      </c>
      <c r="K1340" s="1">
        <v>21</v>
      </c>
      <c r="L1340" s="1">
        <v>5</v>
      </c>
      <c r="M1340" s="1">
        <v>548</v>
      </c>
      <c r="N1340" s="18">
        <v>71</v>
      </c>
    </row>
    <row r="1341" spans="3:14" x14ac:dyDescent="0.25">
      <c r="C1341" s="106"/>
      <c r="D1341" s="103"/>
      <c r="E1341" s="11" t="s">
        <v>32</v>
      </c>
      <c r="F1341" s="8"/>
      <c r="G1341" s="7">
        <v>330</v>
      </c>
      <c r="H1341" s="15">
        <v>165</v>
      </c>
      <c r="I1341" s="1">
        <v>101</v>
      </c>
      <c r="J1341" s="1">
        <v>42</v>
      </c>
      <c r="K1341" s="1">
        <v>18</v>
      </c>
      <c r="L1341" s="1">
        <v>4</v>
      </c>
      <c r="M1341" s="1">
        <v>266</v>
      </c>
      <c r="N1341" s="18">
        <v>60</v>
      </c>
    </row>
    <row r="1342" spans="3:14" ht="25.2" x14ac:dyDescent="0.25">
      <c r="C1342" s="102" t="s">
        <v>33</v>
      </c>
      <c r="D1342" s="102" t="s">
        <v>25</v>
      </c>
      <c r="E1342" s="10" t="s">
        <v>34</v>
      </c>
      <c r="F1342" s="9"/>
      <c r="G1342" s="13">
        <v>75</v>
      </c>
      <c r="H1342" s="22">
        <v>59</v>
      </c>
      <c r="I1342" s="3">
        <v>12</v>
      </c>
      <c r="J1342" s="3">
        <v>3</v>
      </c>
      <c r="K1342" s="3">
        <v>0</v>
      </c>
      <c r="L1342" s="3">
        <v>1</v>
      </c>
      <c r="M1342" s="3">
        <v>71</v>
      </c>
      <c r="N1342" s="24">
        <v>3</v>
      </c>
    </row>
    <row r="1343" spans="3:14" ht="25.2" x14ac:dyDescent="0.25">
      <c r="C1343" s="106"/>
      <c r="D1343" s="103"/>
      <c r="E1343" s="11" t="s">
        <v>35</v>
      </c>
      <c r="F1343" s="8"/>
      <c r="G1343" s="7">
        <v>1042</v>
      </c>
      <c r="H1343" s="15">
        <v>812</v>
      </c>
      <c r="I1343" s="1">
        <v>166</v>
      </c>
      <c r="J1343" s="1">
        <v>41</v>
      </c>
      <c r="K1343" s="1">
        <v>16</v>
      </c>
      <c r="L1343" s="1">
        <v>7</v>
      </c>
      <c r="M1343" s="1">
        <v>978</v>
      </c>
      <c r="N1343" s="18">
        <v>57</v>
      </c>
    </row>
    <row r="1344" spans="3:14" ht="25.2" x14ac:dyDescent="0.25">
      <c r="C1344" s="106"/>
      <c r="D1344" s="103"/>
      <c r="E1344" s="11" t="s">
        <v>36</v>
      </c>
      <c r="F1344" s="8"/>
      <c r="G1344" s="7">
        <v>122</v>
      </c>
      <c r="H1344" s="15">
        <v>83</v>
      </c>
      <c r="I1344" s="1">
        <v>28</v>
      </c>
      <c r="J1344" s="1">
        <v>8</v>
      </c>
      <c r="K1344" s="1">
        <v>2</v>
      </c>
      <c r="L1344" s="1">
        <v>1</v>
      </c>
      <c r="M1344" s="1">
        <v>111</v>
      </c>
      <c r="N1344" s="18">
        <v>10</v>
      </c>
    </row>
    <row r="1345" spans="3:14" ht="25.2" x14ac:dyDescent="0.25">
      <c r="C1345" s="106"/>
      <c r="D1345" s="103"/>
      <c r="E1345" s="11" t="s">
        <v>37</v>
      </c>
      <c r="F1345" s="8"/>
      <c r="G1345" s="7">
        <v>251</v>
      </c>
      <c r="H1345" s="15">
        <v>136</v>
      </c>
      <c r="I1345" s="1">
        <v>59</v>
      </c>
      <c r="J1345" s="1">
        <v>37</v>
      </c>
      <c r="K1345" s="1">
        <v>15</v>
      </c>
      <c r="L1345" s="1">
        <v>4</v>
      </c>
      <c r="M1345" s="1">
        <v>195</v>
      </c>
      <c r="N1345" s="18">
        <v>52</v>
      </c>
    </row>
    <row r="1346" spans="3:14" x14ac:dyDescent="0.25">
      <c r="C1346" s="106"/>
      <c r="D1346" s="103"/>
      <c r="E1346" s="11" t="s">
        <v>38</v>
      </c>
      <c r="F1346" s="8"/>
      <c r="G1346" s="14">
        <v>34</v>
      </c>
      <c r="H1346" s="27">
        <v>23</v>
      </c>
      <c r="I1346" s="5">
        <v>5</v>
      </c>
      <c r="J1346" s="5">
        <v>1</v>
      </c>
      <c r="K1346" s="5">
        <v>4</v>
      </c>
      <c r="L1346" s="5">
        <v>1</v>
      </c>
      <c r="M1346" s="5">
        <v>28</v>
      </c>
      <c r="N1346" s="28">
        <v>5</v>
      </c>
    </row>
    <row r="1347" spans="3:14" ht="25.2" x14ac:dyDescent="0.25">
      <c r="C1347" s="106"/>
      <c r="D1347" s="102" t="s">
        <v>22</v>
      </c>
      <c r="E1347" s="10" t="s">
        <v>34</v>
      </c>
      <c r="F1347" s="9"/>
      <c r="G1347" s="13">
        <v>53</v>
      </c>
      <c r="H1347" s="22">
        <v>42</v>
      </c>
      <c r="I1347" s="3">
        <v>8</v>
      </c>
      <c r="J1347" s="3">
        <v>2</v>
      </c>
      <c r="K1347" s="3">
        <v>0</v>
      </c>
      <c r="L1347" s="3">
        <v>1</v>
      </c>
      <c r="M1347" s="3">
        <v>50</v>
      </c>
      <c r="N1347" s="24">
        <v>2</v>
      </c>
    </row>
    <row r="1348" spans="3:14" ht="25.2" x14ac:dyDescent="0.25">
      <c r="C1348" s="106"/>
      <c r="D1348" s="103"/>
      <c r="E1348" s="11" t="s">
        <v>35</v>
      </c>
      <c r="F1348" s="8"/>
      <c r="G1348" s="7">
        <v>595</v>
      </c>
      <c r="H1348" s="15">
        <v>469</v>
      </c>
      <c r="I1348" s="1">
        <v>86</v>
      </c>
      <c r="J1348" s="1">
        <v>24</v>
      </c>
      <c r="K1348" s="1">
        <v>10</v>
      </c>
      <c r="L1348" s="1">
        <v>6</v>
      </c>
      <c r="M1348" s="1">
        <v>555</v>
      </c>
      <c r="N1348" s="18">
        <v>34</v>
      </c>
    </row>
    <row r="1349" spans="3:14" ht="25.2" x14ac:dyDescent="0.25">
      <c r="C1349" s="106"/>
      <c r="D1349" s="103"/>
      <c r="E1349" s="11" t="s">
        <v>36</v>
      </c>
      <c r="F1349" s="8"/>
      <c r="G1349" s="7">
        <v>56</v>
      </c>
      <c r="H1349" s="15">
        <v>35</v>
      </c>
      <c r="I1349" s="1">
        <v>16</v>
      </c>
      <c r="J1349" s="1">
        <v>4</v>
      </c>
      <c r="K1349" s="1">
        <v>1</v>
      </c>
      <c r="L1349" s="1">
        <v>0</v>
      </c>
      <c r="M1349" s="1">
        <v>51</v>
      </c>
      <c r="N1349" s="18">
        <v>5</v>
      </c>
    </row>
    <row r="1350" spans="3:14" ht="25.2" x14ac:dyDescent="0.25">
      <c r="C1350" s="106"/>
      <c r="D1350" s="103"/>
      <c r="E1350" s="11" t="s">
        <v>37</v>
      </c>
      <c r="F1350" s="8"/>
      <c r="G1350" s="7">
        <v>54</v>
      </c>
      <c r="H1350" s="15">
        <v>33</v>
      </c>
      <c r="I1350" s="1">
        <v>10</v>
      </c>
      <c r="J1350" s="1">
        <v>7</v>
      </c>
      <c r="K1350" s="1">
        <v>3</v>
      </c>
      <c r="L1350" s="1">
        <v>1</v>
      </c>
      <c r="M1350" s="1">
        <v>43</v>
      </c>
      <c r="N1350" s="18">
        <v>10</v>
      </c>
    </row>
    <row r="1351" spans="3:14" x14ac:dyDescent="0.25">
      <c r="C1351" s="106"/>
      <c r="D1351" s="103"/>
      <c r="E1351" s="11" t="s">
        <v>38</v>
      </c>
      <c r="F1351" s="8"/>
      <c r="G1351" s="14">
        <v>22</v>
      </c>
      <c r="H1351" s="27">
        <v>15</v>
      </c>
      <c r="I1351" s="5">
        <v>4</v>
      </c>
      <c r="J1351" s="5">
        <v>1</v>
      </c>
      <c r="K1351" s="5">
        <v>2</v>
      </c>
      <c r="L1351" s="5">
        <v>0</v>
      </c>
      <c r="M1351" s="5">
        <v>19</v>
      </c>
      <c r="N1351" s="28">
        <v>3</v>
      </c>
    </row>
    <row r="1352" spans="3:14" ht="25.2" x14ac:dyDescent="0.25">
      <c r="C1352" s="106"/>
      <c r="D1352" s="102" t="s">
        <v>23</v>
      </c>
      <c r="E1352" s="10" t="s">
        <v>34</v>
      </c>
      <c r="F1352" s="9"/>
      <c r="G1352" s="41">
        <v>22</v>
      </c>
      <c r="H1352" s="58">
        <v>17</v>
      </c>
      <c r="I1352" s="26">
        <v>4</v>
      </c>
      <c r="J1352" s="26">
        <v>1</v>
      </c>
      <c r="K1352" s="26">
        <v>0</v>
      </c>
      <c r="L1352" s="26">
        <v>0</v>
      </c>
      <c r="M1352" s="26">
        <v>21</v>
      </c>
      <c r="N1352" s="60">
        <v>1</v>
      </c>
    </row>
    <row r="1353" spans="3:14" ht="25.2" x14ac:dyDescent="0.25">
      <c r="C1353" s="106"/>
      <c r="D1353" s="103"/>
      <c r="E1353" s="11" t="s">
        <v>35</v>
      </c>
      <c r="F1353" s="8"/>
      <c r="G1353" s="7">
        <v>447</v>
      </c>
      <c r="H1353" s="15">
        <v>343</v>
      </c>
      <c r="I1353" s="1">
        <v>80</v>
      </c>
      <c r="J1353" s="1">
        <v>17</v>
      </c>
      <c r="K1353" s="1">
        <v>6</v>
      </c>
      <c r="L1353" s="1">
        <v>1</v>
      </c>
      <c r="M1353" s="1">
        <v>423</v>
      </c>
      <c r="N1353" s="18">
        <v>23</v>
      </c>
    </row>
    <row r="1354" spans="3:14" ht="25.2" x14ac:dyDescent="0.25">
      <c r="C1354" s="106"/>
      <c r="D1354" s="103"/>
      <c r="E1354" s="11" t="s">
        <v>36</v>
      </c>
      <c r="F1354" s="8"/>
      <c r="G1354" s="7">
        <v>66</v>
      </c>
      <c r="H1354" s="15">
        <v>48</v>
      </c>
      <c r="I1354" s="1">
        <v>12</v>
      </c>
      <c r="J1354" s="1">
        <v>4</v>
      </c>
      <c r="K1354" s="1">
        <v>1</v>
      </c>
      <c r="L1354" s="1">
        <v>1</v>
      </c>
      <c r="M1354" s="1">
        <v>60</v>
      </c>
      <c r="N1354" s="18">
        <v>5</v>
      </c>
    </row>
    <row r="1355" spans="3:14" ht="25.2" x14ac:dyDescent="0.25">
      <c r="C1355" s="106"/>
      <c r="D1355" s="103"/>
      <c r="E1355" s="11" t="s">
        <v>37</v>
      </c>
      <c r="F1355" s="8"/>
      <c r="G1355" s="7">
        <v>197</v>
      </c>
      <c r="H1355" s="15">
        <v>103</v>
      </c>
      <c r="I1355" s="1">
        <v>49</v>
      </c>
      <c r="J1355" s="1">
        <v>30</v>
      </c>
      <c r="K1355" s="1">
        <v>12</v>
      </c>
      <c r="L1355" s="1">
        <v>3</v>
      </c>
      <c r="M1355" s="1">
        <v>152</v>
      </c>
      <c r="N1355" s="18">
        <v>42</v>
      </c>
    </row>
    <row r="1356" spans="3:14" x14ac:dyDescent="0.25">
      <c r="C1356" s="106"/>
      <c r="D1356" s="103"/>
      <c r="E1356" s="11" t="s">
        <v>38</v>
      </c>
      <c r="F1356" s="8"/>
      <c r="G1356" s="14">
        <v>12</v>
      </c>
      <c r="H1356" s="27">
        <v>8</v>
      </c>
      <c r="I1356" s="5">
        <v>1</v>
      </c>
      <c r="J1356" s="5">
        <v>0</v>
      </c>
      <c r="K1356" s="5">
        <v>2</v>
      </c>
      <c r="L1356" s="5">
        <v>1</v>
      </c>
      <c r="M1356" s="5">
        <v>9</v>
      </c>
      <c r="N1356" s="28">
        <v>2</v>
      </c>
    </row>
    <row r="1357" spans="3:14" ht="25.2" x14ac:dyDescent="0.25">
      <c r="C1357" s="102" t="s">
        <v>39</v>
      </c>
      <c r="D1357" s="102" t="s">
        <v>25</v>
      </c>
      <c r="E1357" s="10" t="s">
        <v>40</v>
      </c>
      <c r="F1357" s="9"/>
      <c r="G1357" s="13">
        <v>263</v>
      </c>
      <c r="H1357" s="22">
        <v>166</v>
      </c>
      <c r="I1357" s="3">
        <v>59</v>
      </c>
      <c r="J1357" s="3">
        <v>28</v>
      </c>
      <c r="K1357" s="3">
        <v>6</v>
      </c>
      <c r="L1357" s="3">
        <v>4</v>
      </c>
      <c r="M1357" s="3">
        <v>225</v>
      </c>
      <c r="N1357" s="24">
        <v>34</v>
      </c>
    </row>
    <row r="1358" spans="3:14" ht="25.2" x14ac:dyDescent="0.25">
      <c r="C1358" s="106"/>
      <c r="D1358" s="103"/>
      <c r="E1358" s="11" t="s">
        <v>41</v>
      </c>
      <c r="F1358" s="8"/>
      <c r="G1358" s="7">
        <v>906</v>
      </c>
      <c r="H1358" s="15">
        <v>724</v>
      </c>
      <c r="I1358" s="1">
        <v>140</v>
      </c>
      <c r="J1358" s="1">
        <v>25</v>
      </c>
      <c r="K1358" s="1">
        <v>11</v>
      </c>
      <c r="L1358" s="1">
        <v>6</v>
      </c>
      <c r="M1358" s="1">
        <v>864</v>
      </c>
      <c r="N1358" s="18">
        <v>36</v>
      </c>
    </row>
    <row r="1359" spans="3:14" x14ac:dyDescent="0.25">
      <c r="C1359" s="106"/>
      <c r="D1359" s="103"/>
      <c r="E1359" s="11" t="s">
        <v>42</v>
      </c>
      <c r="F1359" s="8"/>
      <c r="G1359" s="7">
        <v>61</v>
      </c>
      <c r="H1359" s="15">
        <v>57</v>
      </c>
      <c r="I1359" s="1">
        <v>4</v>
      </c>
      <c r="J1359" s="1">
        <v>0</v>
      </c>
      <c r="K1359" s="1">
        <v>0</v>
      </c>
      <c r="L1359" s="1">
        <v>0</v>
      </c>
      <c r="M1359" s="1">
        <v>61</v>
      </c>
      <c r="N1359" s="18">
        <v>0</v>
      </c>
    </row>
    <row r="1360" spans="3:14" x14ac:dyDescent="0.25">
      <c r="C1360" s="106"/>
      <c r="D1360" s="103"/>
      <c r="E1360" s="11" t="s">
        <v>43</v>
      </c>
      <c r="F1360" s="8"/>
      <c r="G1360" s="7">
        <v>450</v>
      </c>
      <c r="H1360" s="15">
        <v>326</v>
      </c>
      <c r="I1360" s="1">
        <v>88</v>
      </c>
      <c r="J1360" s="1">
        <v>25</v>
      </c>
      <c r="K1360" s="1">
        <v>9</v>
      </c>
      <c r="L1360" s="1">
        <v>2</v>
      </c>
      <c r="M1360" s="1">
        <v>414</v>
      </c>
      <c r="N1360" s="18">
        <v>34</v>
      </c>
    </row>
    <row r="1361" spans="3:14" x14ac:dyDescent="0.25">
      <c r="C1361" s="106"/>
      <c r="D1361" s="103"/>
      <c r="E1361" s="11" t="s">
        <v>44</v>
      </c>
      <c r="F1361" s="8"/>
      <c r="G1361" s="7">
        <v>93</v>
      </c>
      <c r="H1361" s="15">
        <v>68</v>
      </c>
      <c r="I1361" s="1">
        <v>19</v>
      </c>
      <c r="J1361" s="1">
        <v>5</v>
      </c>
      <c r="K1361" s="1">
        <v>1</v>
      </c>
      <c r="L1361" s="1">
        <v>0</v>
      </c>
      <c r="M1361" s="1">
        <v>87</v>
      </c>
      <c r="N1361" s="18">
        <v>6</v>
      </c>
    </row>
    <row r="1362" spans="3:14" ht="25.2" x14ac:dyDescent="0.25">
      <c r="C1362" s="106"/>
      <c r="D1362" s="103"/>
      <c r="E1362" s="11" t="s">
        <v>45</v>
      </c>
      <c r="F1362" s="8"/>
      <c r="G1362" s="14">
        <v>41</v>
      </c>
      <c r="H1362" s="27">
        <v>26</v>
      </c>
      <c r="I1362" s="5">
        <v>7</v>
      </c>
      <c r="J1362" s="5">
        <v>4</v>
      </c>
      <c r="K1362" s="5">
        <v>4</v>
      </c>
      <c r="L1362" s="5">
        <v>0</v>
      </c>
      <c r="M1362" s="5">
        <v>33</v>
      </c>
      <c r="N1362" s="28">
        <v>8</v>
      </c>
    </row>
    <row r="1363" spans="3:14" x14ac:dyDescent="0.25">
      <c r="C1363" s="106"/>
      <c r="D1363" s="103"/>
      <c r="E1363" s="11" t="s">
        <v>38</v>
      </c>
      <c r="F1363" s="8"/>
      <c r="G1363" s="7">
        <v>141</v>
      </c>
      <c r="H1363" s="15">
        <v>89</v>
      </c>
      <c r="I1363" s="1">
        <v>24</v>
      </c>
      <c r="J1363" s="1">
        <v>17</v>
      </c>
      <c r="K1363" s="1">
        <v>9</v>
      </c>
      <c r="L1363" s="1">
        <v>2</v>
      </c>
      <c r="M1363" s="1">
        <v>113</v>
      </c>
      <c r="N1363" s="18">
        <v>26</v>
      </c>
    </row>
    <row r="1364" spans="3:14" ht="25.2" x14ac:dyDescent="0.25">
      <c r="C1364" s="106"/>
      <c r="D1364" s="102" t="s">
        <v>22</v>
      </c>
      <c r="E1364" s="10" t="s">
        <v>40</v>
      </c>
      <c r="F1364" s="9"/>
      <c r="G1364" s="13">
        <v>123</v>
      </c>
      <c r="H1364" s="22">
        <v>85</v>
      </c>
      <c r="I1364" s="3">
        <v>24</v>
      </c>
      <c r="J1364" s="3">
        <v>9</v>
      </c>
      <c r="K1364" s="3">
        <v>3</v>
      </c>
      <c r="L1364" s="3">
        <v>2</v>
      </c>
      <c r="M1364" s="3">
        <v>109</v>
      </c>
      <c r="N1364" s="24">
        <v>12</v>
      </c>
    </row>
    <row r="1365" spans="3:14" ht="25.2" x14ac:dyDescent="0.25">
      <c r="C1365" s="106"/>
      <c r="D1365" s="103"/>
      <c r="E1365" s="11" t="s">
        <v>41</v>
      </c>
      <c r="F1365" s="8"/>
      <c r="G1365" s="7">
        <v>511</v>
      </c>
      <c r="H1365" s="15">
        <v>415</v>
      </c>
      <c r="I1365" s="1">
        <v>71</v>
      </c>
      <c r="J1365" s="1">
        <v>13</v>
      </c>
      <c r="K1365" s="1">
        <v>7</v>
      </c>
      <c r="L1365" s="1">
        <v>5</v>
      </c>
      <c r="M1365" s="1">
        <v>486</v>
      </c>
      <c r="N1365" s="18">
        <v>20</v>
      </c>
    </row>
    <row r="1366" spans="3:14" x14ac:dyDescent="0.25">
      <c r="C1366" s="106"/>
      <c r="D1366" s="103"/>
      <c r="E1366" s="11" t="s">
        <v>42</v>
      </c>
      <c r="F1366" s="8"/>
      <c r="G1366" s="14">
        <v>36</v>
      </c>
      <c r="H1366" s="27">
        <v>33</v>
      </c>
      <c r="I1366" s="5">
        <v>3</v>
      </c>
      <c r="J1366" s="5">
        <v>0</v>
      </c>
      <c r="K1366" s="5">
        <v>0</v>
      </c>
      <c r="L1366" s="5">
        <v>0</v>
      </c>
      <c r="M1366" s="5">
        <v>36</v>
      </c>
      <c r="N1366" s="28">
        <v>0</v>
      </c>
    </row>
    <row r="1367" spans="3:14" x14ac:dyDescent="0.25">
      <c r="C1367" s="106"/>
      <c r="D1367" s="103"/>
      <c r="E1367" s="11" t="s">
        <v>43</v>
      </c>
      <c r="F1367" s="8"/>
      <c r="G1367" s="7">
        <v>224</v>
      </c>
      <c r="H1367" s="15">
        <v>171</v>
      </c>
      <c r="I1367" s="1">
        <v>40</v>
      </c>
      <c r="J1367" s="1">
        <v>10</v>
      </c>
      <c r="K1367" s="1">
        <v>3</v>
      </c>
      <c r="L1367" s="1">
        <v>0</v>
      </c>
      <c r="M1367" s="1">
        <v>211</v>
      </c>
      <c r="N1367" s="18">
        <v>13</v>
      </c>
    </row>
    <row r="1368" spans="3:14" x14ac:dyDescent="0.25">
      <c r="C1368" s="106"/>
      <c r="D1368" s="103"/>
      <c r="E1368" s="11" t="s">
        <v>44</v>
      </c>
      <c r="F1368" s="8"/>
      <c r="G1368" s="14">
        <v>46</v>
      </c>
      <c r="H1368" s="27">
        <v>38</v>
      </c>
      <c r="I1368" s="5">
        <v>6</v>
      </c>
      <c r="J1368" s="5">
        <v>1</v>
      </c>
      <c r="K1368" s="5">
        <v>1</v>
      </c>
      <c r="L1368" s="5">
        <v>0</v>
      </c>
      <c r="M1368" s="5">
        <v>44</v>
      </c>
      <c r="N1368" s="28">
        <v>2</v>
      </c>
    </row>
    <row r="1369" spans="3:14" ht="25.2" x14ac:dyDescent="0.25">
      <c r="C1369" s="106"/>
      <c r="D1369" s="103"/>
      <c r="E1369" s="11" t="s">
        <v>45</v>
      </c>
      <c r="F1369" s="8"/>
      <c r="G1369" s="14">
        <v>18</v>
      </c>
      <c r="H1369" s="27">
        <v>13</v>
      </c>
      <c r="I1369" s="5">
        <v>3</v>
      </c>
      <c r="J1369" s="5">
        <v>2</v>
      </c>
      <c r="K1369" s="5">
        <v>0</v>
      </c>
      <c r="L1369" s="5">
        <v>0</v>
      </c>
      <c r="M1369" s="5">
        <v>16</v>
      </c>
      <c r="N1369" s="28">
        <v>2</v>
      </c>
    </row>
    <row r="1370" spans="3:14" x14ac:dyDescent="0.25">
      <c r="C1370" s="106"/>
      <c r="D1370" s="103"/>
      <c r="E1370" s="11" t="s">
        <v>38</v>
      </c>
      <c r="F1370" s="8"/>
      <c r="G1370" s="7">
        <v>80</v>
      </c>
      <c r="H1370" s="15">
        <v>48</v>
      </c>
      <c r="I1370" s="1">
        <v>16</v>
      </c>
      <c r="J1370" s="1">
        <v>10</v>
      </c>
      <c r="K1370" s="1">
        <v>5</v>
      </c>
      <c r="L1370" s="1">
        <v>1</v>
      </c>
      <c r="M1370" s="1">
        <v>64</v>
      </c>
      <c r="N1370" s="18">
        <v>15</v>
      </c>
    </row>
    <row r="1371" spans="3:14" ht="25.2" x14ac:dyDescent="0.25">
      <c r="C1371" s="106"/>
      <c r="D1371" s="102" t="s">
        <v>23</v>
      </c>
      <c r="E1371" s="10" t="s">
        <v>40</v>
      </c>
      <c r="F1371" s="9"/>
      <c r="G1371" s="13">
        <v>140</v>
      </c>
      <c r="H1371" s="22">
        <v>81</v>
      </c>
      <c r="I1371" s="3">
        <v>35</v>
      </c>
      <c r="J1371" s="3">
        <v>19</v>
      </c>
      <c r="K1371" s="3">
        <v>3</v>
      </c>
      <c r="L1371" s="3">
        <v>2</v>
      </c>
      <c r="M1371" s="3">
        <v>116</v>
      </c>
      <c r="N1371" s="24">
        <v>22</v>
      </c>
    </row>
    <row r="1372" spans="3:14" ht="25.2" x14ac:dyDescent="0.25">
      <c r="C1372" s="106"/>
      <c r="D1372" s="103"/>
      <c r="E1372" s="11" t="s">
        <v>41</v>
      </c>
      <c r="F1372" s="8"/>
      <c r="G1372" s="7">
        <v>395</v>
      </c>
      <c r="H1372" s="15">
        <v>309</v>
      </c>
      <c r="I1372" s="1">
        <v>69</v>
      </c>
      <c r="J1372" s="1">
        <v>12</v>
      </c>
      <c r="K1372" s="1">
        <v>4</v>
      </c>
      <c r="L1372" s="1">
        <v>1</v>
      </c>
      <c r="M1372" s="1">
        <v>378</v>
      </c>
      <c r="N1372" s="18">
        <v>16</v>
      </c>
    </row>
    <row r="1373" spans="3:14" x14ac:dyDescent="0.25">
      <c r="C1373" s="106"/>
      <c r="D1373" s="103"/>
      <c r="E1373" s="11" t="s">
        <v>42</v>
      </c>
      <c r="F1373" s="8"/>
      <c r="G1373" s="14">
        <v>25</v>
      </c>
      <c r="H1373" s="27">
        <v>24</v>
      </c>
      <c r="I1373" s="5">
        <v>1</v>
      </c>
      <c r="J1373" s="5">
        <v>0</v>
      </c>
      <c r="K1373" s="5">
        <v>0</v>
      </c>
      <c r="L1373" s="5">
        <v>0</v>
      </c>
      <c r="M1373" s="5">
        <v>25</v>
      </c>
      <c r="N1373" s="28">
        <v>0</v>
      </c>
    </row>
    <row r="1374" spans="3:14" x14ac:dyDescent="0.25">
      <c r="C1374" s="106"/>
      <c r="D1374" s="103"/>
      <c r="E1374" s="11" t="s">
        <v>43</v>
      </c>
      <c r="F1374" s="8"/>
      <c r="G1374" s="7">
        <v>226</v>
      </c>
      <c r="H1374" s="15">
        <v>155</v>
      </c>
      <c r="I1374" s="1">
        <v>48</v>
      </c>
      <c r="J1374" s="1">
        <v>15</v>
      </c>
      <c r="K1374" s="1">
        <v>6</v>
      </c>
      <c r="L1374" s="1">
        <v>2</v>
      </c>
      <c r="M1374" s="1">
        <v>203</v>
      </c>
      <c r="N1374" s="18">
        <v>21</v>
      </c>
    </row>
    <row r="1375" spans="3:14" x14ac:dyDescent="0.25">
      <c r="C1375" s="106"/>
      <c r="D1375" s="103"/>
      <c r="E1375" s="11" t="s">
        <v>44</v>
      </c>
      <c r="F1375" s="8"/>
      <c r="G1375" s="14">
        <v>47</v>
      </c>
      <c r="H1375" s="27">
        <v>30</v>
      </c>
      <c r="I1375" s="5">
        <v>13</v>
      </c>
      <c r="J1375" s="5">
        <v>4</v>
      </c>
      <c r="K1375" s="5">
        <v>0</v>
      </c>
      <c r="L1375" s="5">
        <v>0</v>
      </c>
      <c r="M1375" s="5">
        <v>43</v>
      </c>
      <c r="N1375" s="28">
        <v>4</v>
      </c>
    </row>
    <row r="1376" spans="3:14" ht="25.2" x14ac:dyDescent="0.25">
      <c r="C1376" s="106"/>
      <c r="D1376" s="103"/>
      <c r="E1376" s="11" t="s">
        <v>45</v>
      </c>
      <c r="F1376" s="8"/>
      <c r="G1376" s="14">
        <v>23</v>
      </c>
      <c r="H1376" s="27">
        <v>13</v>
      </c>
      <c r="I1376" s="5">
        <v>4</v>
      </c>
      <c r="J1376" s="5">
        <v>2</v>
      </c>
      <c r="K1376" s="5">
        <v>4</v>
      </c>
      <c r="L1376" s="5">
        <v>0</v>
      </c>
      <c r="M1376" s="5">
        <v>17</v>
      </c>
      <c r="N1376" s="28">
        <v>6</v>
      </c>
    </row>
    <row r="1377" spans="3:14" x14ac:dyDescent="0.25">
      <c r="C1377" s="106"/>
      <c r="D1377" s="103"/>
      <c r="E1377" s="11" t="s">
        <v>38</v>
      </c>
      <c r="F1377" s="8"/>
      <c r="G1377" s="7">
        <v>61</v>
      </c>
      <c r="H1377" s="15">
        <v>41</v>
      </c>
      <c r="I1377" s="1">
        <v>8</v>
      </c>
      <c r="J1377" s="1">
        <v>7</v>
      </c>
      <c r="K1377" s="1">
        <v>4</v>
      </c>
      <c r="L1377" s="1">
        <v>1</v>
      </c>
      <c r="M1377" s="1">
        <v>49</v>
      </c>
      <c r="N1377" s="18">
        <v>11</v>
      </c>
    </row>
    <row r="1378" spans="3:14" x14ac:dyDescent="0.25">
      <c r="C1378" s="102" t="s">
        <v>46</v>
      </c>
      <c r="D1378" s="100" t="s">
        <v>21</v>
      </c>
      <c r="E1378" s="10" t="s">
        <v>47</v>
      </c>
      <c r="F1378" s="9"/>
      <c r="G1378" s="13">
        <v>1103</v>
      </c>
      <c r="H1378" s="22">
        <v>833</v>
      </c>
      <c r="I1378" s="3">
        <v>187</v>
      </c>
      <c r="J1378" s="3">
        <v>58</v>
      </c>
      <c r="K1378" s="3">
        <v>20</v>
      </c>
      <c r="L1378" s="3">
        <v>5</v>
      </c>
      <c r="M1378" s="3">
        <v>1020</v>
      </c>
      <c r="N1378" s="24">
        <v>78</v>
      </c>
    </row>
    <row r="1379" spans="3:14" ht="25.2" x14ac:dyDescent="0.25">
      <c r="C1379" s="106"/>
      <c r="D1379" s="101"/>
      <c r="E1379" s="11" t="s">
        <v>48</v>
      </c>
      <c r="F1379" s="8"/>
      <c r="G1379" s="7">
        <v>173</v>
      </c>
      <c r="H1379" s="15">
        <v>132</v>
      </c>
      <c r="I1379" s="1">
        <v>28</v>
      </c>
      <c r="J1379" s="1">
        <v>8</v>
      </c>
      <c r="K1379" s="1">
        <v>3</v>
      </c>
      <c r="L1379" s="1">
        <v>2</v>
      </c>
      <c r="M1379" s="1">
        <v>160</v>
      </c>
      <c r="N1379" s="18">
        <v>11</v>
      </c>
    </row>
    <row r="1380" spans="3:14" x14ac:dyDescent="0.25">
      <c r="C1380" s="106"/>
      <c r="D1380" s="101"/>
      <c r="E1380" s="11" t="s">
        <v>49</v>
      </c>
      <c r="F1380" s="8"/>
      <c r="G1380" s="14">
        <v>29</v>
      </c>
      <c r="H1380" s="27">
        <v>19</v>
      </c>
      <c r="I1380" s="5">
        <v>6</v>
      </c>
      <c r="J1380" s="5">
        <v>3</v>
      </c>
      <c r="K1380" s="5">
        <v>0</v>
      </c>
      <c r="L1380" s="5">
        <v>1</v>
      </c>
      <c r="M1380" s="5">
        <v>25</v>
      </c>
      <c r="N1380" s="28">
        <v>3</v>
      </c>
    </row>
    <row r="1381" spans="3:14" ht="25.2" x14ac:dyDescent="0.25">
      <c r="C1381" s="106"/>
      <c r="D1381" s="101"/>
      <c r="E1381" s="11" t="s">
        <v>50</v>
      </c>
      <c r="F1381" s="8"/>
      <c r="G1381" s="7">
        <v>102</v>
      </c>
      <c r="H1381" s="15">
        <v>68</v>
      </c>
      <c r="I1381" s="1">
        <v>26</v>
      </c>
      <c r="J1381" s="1">
        <v>5</v>
      </c>
      <c r="K1381" s="1">
        <v>1</v>
      </c>
      <c r="L1381" s="1">
        <v>2</v>
      </c>
      <c r="M1381" s="1">
        <v>94</v>
      </c>
      <c r="N1381" s="18">
        <v>6</v>
      </c>
    </row>
    <row r="1382" spans="3:14" ht="25.2" x14ac:dyDescent="0.25">
      <c r="C1382" s="106"/>
      <c r="D1382" s="101"/>
      <c r="E1382" s="11" t="s">
        <v>51</v>
      </c>
      <c r="F1382" s="8"/>
      <c r="G1382" s="14">
        <v>46</v>
      </c>
      <c r="H1382" s="27">
        <v>28</v>
      </c>
      <c r="I1382" s="5">
        <v>12</v>
      </c>
      <c r="J1382" s="5">
        <v>4</v>
      </c>
      <c r="K1382" s="5">
        <v>2</v>
      </c>
      <c r="L1382" s="5">
        <v>0</v>
      </c>
      <c r="M1382" s="5">
        <v>40</v>
      </c>
      <c r="N1382" s="28">
        <v>6</v>
      </c>
    </row>
    <row r="1383" spans="3:14" x14ac:dyDescent="0.25">
      <c r="C1383" s="106"/>
      <c r="D1383" s="101"/>
      <c r="E1383" s="11" t="s">
        <v>52</v>
      </c>
      <c r="F1383" s="8"/>
      <c r="G1383" s="14">
        <v>20</v>
      </c>
      <c r="H1383" s="27">
        <v>3</v>
      </c>
      <c r="I1383" s="5">
        <v>2</v>
      </c>
      <c r="J1383" s="5">
        <v>9</v>
      </c>
      <c r="K1383" s="5">
        <v>6</v>
      </c>
      <c r="L1383" s="5">
        <v>0</v>
      </c>
      <c r="M1383" s="5">
        <v>5</v>
      </c>
      <c r="N1383" s="28">
        <v>15</v>
      </c>
    </row>
    <row r="1384" spans="3:14" x14ac:dyDescent="0.25">
      <c r="C1384" s="106"/>
      <c r="D1384" s="101"/>
      <c r="E1384" s="11" t="s">
        <v>53</v>
      </c>
      <c r="F1384" s="8"/>
      <c r="G1384" s="14">
        <v>19</v>
      </c>
      <c r="H1384" s="27">
        <v>12</v>
      </c>
      <c r="I1384" s="5">
        <v>3</v>
      </c>
      <c r="J1384" s="5">
        <v>2</v>
      </c>
      <c r="K1384" s="5">
        <v>2</v>
      </c>
      <c r="L1384" s="5">
        <v>0</v>
      </c>
      <c r="M1384" s="5">
        <v>15</v>
      </c>
      <c r="N1384" s="28">
        <v>4</v>
      </c>
    </row>
    <row r="1385" spans="3:14" x14ac:dyDescent="0.25">
      <c r="C1385" s="106"/>
      <c r="D1385" s="101"/>
      <c r="E1385" s="11" t="s">
        <v>38</v>
      </c>
      <c r="F1385" s="8"/>
      <c r="G1385" s="14">
        <v>32</v>
      </c>
      <c r="H1385" s="27">
        <v>18</v>
      </c>
      <c r="I1385" s="5">
        <v>6</v>
      </c>
      <c r="J1385" s="5">
        <v>1</v>
      </c>
      <c r="K1385" s="5">
        <v>3</v>
      </c>
      <c r="L1385" s="5">
        <v>4</v>
      </c>
      <c r="M1385" s="5">
        <v>24</v>
      </c>
      <c r="N1385" s="28">
        <v>4</v>
      </c>
    </row>
    <row r="1386" spans="3:14" x14ac:dyDescent="0.25">
      <c r="C1386" s="106"/>
      <c r="D1386" s="101"/>
      <c r="E1386" s="11" t="s">
        <v>54</v>
      </c>
      <c r="F1386" s="8"/>
      <c r="G1386" s="7">
        <v>1276</v>
      </c>
      <c r="H1386" s="15">
        <v>965</v>
      </c>
      <c r="I1386" s="1">
        <v>215</v>
      </c>
      <c r="J1386" s="1">
        <v>66</v>
      </c>
      <c r="K1386" s="1">
        <v>23</v>
      </c>
      <c r="L1386" s="1">
        <v>7</v>
      </c>
      <c r="M1386" s="1">
        <v>1180</v>
      </c>
      <c r="N1386" s="18">
        <v>89</v>
      </c>
    </row>
    <row r="1387" spans="3:14" x14ac:dyDescent="0.25">
      <c r="C1387" s="106"/>
      <c r="D1387" s="101"/>
      <c r="E1387" s="11" t="s">
        <v>55</v>
      </c>
      <c r="F1387" s="8"/>
      <c r="G1387" s="7">
        <v>177</v>
      </c>
      <c r="H1387" s="15">
        <v>115</v>
      </c>
      <c r="I1387" s="1">
        <v>44</v>
      </c>
      <c r="J1387" s="1">
        <v>12</v>
      </c>
      <c r="K1387" s="1">
        <v>3</v>
      </c>
      <c r="L1387" s="1">
        <v>3</v>
      </c>
      <c r="M1387" s="1">
        <v>159</v>
      </c>
      <c r="N1387" s="18">
        <v>15</v>
      </c>
    </row>
    <row r="1388" spans="3:14" ht="25.2" x14ac:dyDescent="0.25">
      <c r="C1388" s="102" t="s">
        <v>56</v>
      </c>
      <c r="D1388" s="100" t="s">
        <v>21</v>
      </c>
      <c r="E1388" s="10" t="s">
        <v>57</v>
      </c>
      <c r="F1388" s="9"/>
      <c r="G1388" s="13">
        <v>393</v>
      </c>
      <c r="H1388" s="22">
        <v>263</v>
      </c>
      <c r="I1388" s="3">
        <v>80</v>
      </c>
      <c r="J1388" s="3">
        <v>34</v>
      </c>
      <c r="K1388" s="3">
        <v>9</v>
      </c>
      <c r="L1388" s="3">
        <v>7</v>
      </c>
      <c r="M1388" s="3">
        <v>343</v>
      </c>
      <c r="N1388" s="24">
        <v>43</v>
      </c>
    </row>
    <row r="1389" spans="3:14" ht="25.2" x14ac:dyDescent="0.25">
      <c r="C1389" s="106"/>
      <c r="D1389" s="101"/>
      <c r="E1389" s="11" t="s">
        <v>58</v>
      </c>
      <c r="F1389" s="8"/>
      <c r="G1389" s="7">
        <v>615</v>
      </c>
      <c r="H1389" s="15">
        <v>447</v>
      </c>
      <c r="I1389" s="1">
        <v>120</v>
      </c>
      <c r="J1389" s="1">
        <v>29</v>
      </c>
      <c r="K1389" s="1">
        <v>15</v>
      </c>
      <c r="L1389" s="1">
        <v>4</v>
      </c>
      <c r="M1389" s="1">
        <v>567</v>
      </c>
      <c r="N1389" s="18">
        <v>44</v>
      </c>
    </row>
    <row r="1390" spans="3:14" ht="25.2" x14ac:dyDescent="0.25">
      <c r="C1390" s="106"/>
      <c r="D1390" s="101"/>
      <c r="E1390" s="11" t="s">
        <v>59</v>
      </c>
      <c r="F1390" s="8"/>
      <c r="G1390" s="7">
        <v>364</v>
      </c>
      <c r="H1390" s="15">
        <v>280</v>
      </c>
      <c r="I1390" s="1">
        <v>54</v>
      </c>
      <c r="J1390" s="1">
        <v>18</v>
      </c>
      <c r="K1390" s="1">
        <v>10</v>
      </c>
      <c r="L1390" s="1">
        <v>2</v>
      </c>
      <c r="M1390" s="1">
        <v>334</v>
      </c>
      <c r="N1390" s="18">
        <v>28</v>
      </c>
    </row>
    <row r="1391" spans="3:14" x14ac:dyDescent="0.25">
      <c r="C1391" s="106"/>
      <c r="D1391" s="101"/>
      <c r="E1391" s="11" t="s">
        <v>60</v>
      </c>
      <c r="F1391" s="8"/>
      <c r="G1391" s="7">
        <v>152</v>
      </c>
      <c r="H1391" s="15">
        <v>123</v>
      </c>
      <c r="I1391" s="1">
        <v>16</v>
      </c>
      <c r="J1391" s="1">
        <v>9</v>
      </c>
      <c r="K1391" s="1">
        <v>3</v>
      </c>
      <c r="L1391" s="1">
        <v>1</v>
      </c>
      <c r="M1391" s="1">
        <v>139</v>
      </c>
      <c r="N1391" s="18">
        <v>12</v>
      </c>
    </row>
    <row r="1392" spans="3:14" x14ac:dyDescent="0.25">
      <c r="C1392" s="102" t="s">
        <v>61</v>
      </c>
      <c r="D1392" s="100" t="s">
        <v>21</v>
      </c>
      <c r="E1392" s="10" t="s">
        <v>62</v>
      </c>
      <c r="F1392" s="9"/>
      <c r="G1392" s="13">
        <v>197</v>
      </c>
      <c r="H1392" s="22">
        <v>150</v>
      </c>
      <c r="I1392" s="3">
        <v>29</v>
      </c>
      <c r="J1392" s="3">
        <v>14</v>
      </c>
      <c r="K1392" s="3">
        <v>2</v>
      </c>
      <c r="L1392" s="3">
        <v>2</v>
      </c>
      <c r="M1392" s="3">
        <v>179</v>
      </c>
      <c r="N1392" s="24">
        <v>16</v>
      </c>
    </row>
    <row r="1393" spans="2:22" x14ac:dyDescent="0.25">
      <c r="C1393" s="103"/>
      <c r="D1393" s="101"/>
      <c r="E1393" s="11" t="s">
        <v>63</v>
      </c>
      <c r="F1393" s="8"/>
      <c r="G1393" s="7">
        <v>460</v>
      </c>
      <c r="H1393" s="15">
        <v>358</v>
      </c>
      <c r="I1393" s="1">
        <v>76</v>
      </c>
      <c r="J1393" s="1">
        <v>18</v>
      </c>
      <c r="K1393" s="1">
        <v>5</v>
      </c>
      <c r="L1393" s="1">
        <v>3</v>
      </c>
      <c r="M1393" s="1">
        <v>434</v>
      </c>
      <c r="N1393" s="18">
        <v>23</v>
      </c>
    </row>
    <row r="1394" spans="2:22" ht="25.2" x14ac:dyDescent="0.25">
      <c r="C1394" s="103"/>
      <c r="D1394" s="101"/>
      <c r="E1394" s="11" t="s">
        <v>64</v>
      </c>
      <c r="F1394" s="8"/>
      <c r="G1394" s="7">
        <v>286</v>
      </c>
      <c r="H1394" s="15">
        <v>213</v>
      </c>
      <c r="I1394" s="1">
        <v>51</v>
      </c>
      <c r="J1394" s="1">
        <v>13</v>
      </c>
      <c r="K1394" s="1">
        <v>8</v>
      </c>
      <c r="L1394" s="1">
        <v>1</v>
      </c>
      <c r="M1394" s="1">
        <v>264</v>
      </c>
      <c r="N1394" s="18">
        <v>21</v>
      </c>
    </row>
    <row r="1395" spans="2:22" x14ac:dyDescent="0.25">
      <c r="C1395" s="103"/>
      <c r="D1395" s="101"/>
      <c r="E1395" s="11" t="s">
        <v>65</v>
      </c>
      <c r="F1395" s="8"/>
      <c r="G1395" s="7">
        <v>249</v>
      </c>
      <c r="H1395" s="15">
        <v>161</v>
      </c>
      <c r="I1395" s="1">
        <v>48</v>
      </c>
      <c r="J1395" s="1">
        <v>20</v>
      </c>
      <c r="K1395" s="1">
        <v>14</v>
      </c>
      <c r="L1395" s="1">
        <v>6</v>
      </c>
      <c r="M1395" s="1">
        <v>209</v>
      </c>
      <c r="N1395" s="18">
        <v>34</v>
      </c>
    </row>
    <row r="1396" spans="2:22" x14ac:dyDescent="0.25">
      <c r="C1396" s="103"/>
      <c r="D1396" s="101"/>
      <c r="E1396" s="11" t="s">
        <v>66</v>
      </c>
      <c r="F1396" s="8"/>
      <c r="G1396" s="7">
        <v>145</v>
      </c>
      <c r="H1396" s="15">
        <v>105</v>
      </c>
      <c r="I1396" s="1">
        <v>26</v>
      </c>
      <c r="J1396" s="1">
        <v>9</v>
      </c>
      <c r="K1396" s="1">
        <v>3</v>
      </c>
      <c r="L1396" s="1">
        <v>2</v>
      </c>
      <c r="M1396" s="1">
        <v>131</v>
      </c>
      <c r="N1396" s="18">
        <v>12</v>
      </c>
    </row>
    <row r="1397" spans="2:22" x14ac:dyDescent="0.25">
      <c r="C1397" s="107"/>
      <c r="D1397" s="104"/>
      <c r="E1397" s="44" t="s">
        <v>67</v>
      </c>
      <c r="F1397" s="45"/>
      <c r="G1397" s="56">
        <v>187</v>
      </c>
      <c r="H1397" s="64">
        <v>126</v>
      </c>
      <c r="I1397" s="34">
        <v>40</v>
      </c>
      <c r="J1397" s="34">
        <v>16</v>
      </c>
      <c r="K1397" s="34">
        <v>5</v>
      </c>
      <c r="L1397" s="34">
        <v>0</v>
      </c>
      <c r="M1397" s="34">
        <v>166</v>
      </c>
      <c r="N1397" s="69">
        <v>21</v>
      </c>
    </row>
    <row r="1399" spans="2:22" x14ac:dyDescent="0.25">
      <c r="B1399" s="42" t="str">
        <f xml:space="preserve"> HYPERLINK("#'目次'!B23", "[17]")</f>
        <v>[17]</v>
      </c>
      <c r="C1399" s="37" t="s">
        <v>227</v>
      </c>
    </row>
    <row r="1402" spans="2:22" x14ac:dyDescent="0.25">
      <c r="C1402" s="37" t="s">
        <v>14</v>
      </c>
    </row>
    <row r="1403" spans="2:22" ht="37.799999999999997" x14ac:dyDescent="0.25">
      <c r="C1403" s="96"/>
      <c r="D1403" s="97"/>
      <c r="E1403" s="97"/>
      <c r="F1403" s="97"/>
      <c r="G1403" s="52" t="s">
        <v>15</v>
      </c>
      <c r="H1403" s="48" t="s">
        <v>228</v>
      </c>
      <c r="I1403" s="20" t="s">
        <v>229</v>
      </c>
      <c r="J1403" s="20" t="s">
        <v>230</v>
      </c>
      <c r="K1403" s="20" t="s">
        <v>231</v>
      </c>
      <c r="L1403" s="20" t="s">
        <v>232</v>
      </c>
      <c r="M1403" s="20" t="s">
        <v>233</v>
      </c>
      <c r="N1403" s="20" t="s">
        <v>234</v>
      </c>
      <c r="O1403" s="20" t="s">
        <v>235</v>
      </c>
      <c r="P1403" s="20" t="s">
        <v>236</v>
      </c>
      <c r="Q1403" s="20" t="s">
        <v>237</v>
      </c>
      <c r="R1403" s="20" t="s">
        <v>238</v>
      </c>
      <c r="S1403" s="20" t="s">
        <v>53</v>
      </c>
      <c r="T1403" s="20" t="s">
        <v>239</v>
      </c>
      <c r="U1403" s="20" t="s">
        <v>38</v>
      </c>
      <c r="V1403" s="51" t="s">
        <v>240</v>
      </c>
    </row>
    <row r="1404" spans="2:22" x14ac:dyDescent="0.25">
      <c r="C1404" s="98"/>
      <c r="D1404" s="99"/>
      <c r="E1404" s="99"/>
      <c r="F1404" s="99"/>
      <c r="G1404" s="47"/>
      <c r="H1404" s="55"/>
      <c r="I1404" s="21"/>
      <c r="J1404" s="21"/>
      <c r="K1404" s="21"/>
      <c r="L1404" s="21"/>
      <c r="M1404" s="21"/>
      <c r="N1404" s="21"/>
      <c r="O1404" s="21"/>
      <c r="P1404" s="21"/>
      <c r="Q1404" s="21"/>
      <c r="R1404" s="21"/>
      <c r="S1404" s="21"/>
      <c r="T1404" s="21"/>
      <c r="U1404" s="21"/>
      <c r="V1404" s="54"/>
    </row>
    <row r="1405" spans="2:22" x14ac:dyDescent="0.25">
      <c r="C1405" s="43"/>
      <c r="D1405" s="49"/>
      <c r="E1405" s="53" t="s">
        <v>15</v>
      </c>
      <c r="F1405" s="46"/>
      <c r="G1405" s="50">
        <v>1524</v>
      </c>
      <c r="H1405" s="30">
        <v>973</v>
      </c>
      <c r="I1405" s="30">
        <v>876</v>
      </c>
      <c r="J1405" s="30">
        <v>840</v>
      </c>
      <c r="K1405" s="30">
        <v>199</v>
      </c>
      <c r="L1405" s="30">
        <v>789</v>
      </c>
      <c r="M1405" s="30">
        <v>285</v>
      </c>
      <c r="N1405" s="30">
        <v>740</v>
      </c>
      <c r="O1405" s="30">
        <v>216</v>
      </c>
      <c r="P1405" s="30">
        <v>569</v>
      </c>
      <c r="Q1405" s="30">
        <v>573</v>
      </c>
      <c r="R1405" s="30">
        <v>490</v>
      </c>
      <c r="S1405" s="30">
        <v>29</v>
      </c>
      <c r="T1405" s="30">
        <v>80</v>
      </c>
      <c r="U1405" s="30">
        <v>11</v>
      </c>
      <c r="V1405" s="68">
        <v>1433</v>
      </c>
    </row>
    <row r="1406" spans="2:22" x14ac:dyDescent="0.25">
      <c r="C1406" s="105" t="s">
        <v>20</v>
      </c>
      <c r="D1406" s="100" t="s">
        <v>21</v>
      </c>
      <c r="E1406" s="10" t="s">
        <v>22</v>
      </c>
      <c r="F1406" s="9"/>
      <c r="G1406" s="13">
        <v>780</v>
      </c>
      <c r="H1406" s="22">
        <v>510</v>
      </c>
      <c r="I1406" s="3">
        <v>428</v>
      </c>
      <c r="J1406" s="3">
        <v>385</v>
      </c>
      <c r="K1406" s="3">
        <v>84</v>
      </c>
      <c r="L1406" s="3">
        <v>397</v>
      </c>
      <c r="M1406" s="3">
        <v>189</v>
      </c>
      <c r="N1406" s="3">
        <v>393</v>
      </c>
      <c r="O1406" s="3">
        <v>103</v>
      </c>
      <c r="P1406" s="3">
        <v>242</v>
      </c>
      <c r="Q1406" s="3">
        <v>297</v>
      </c>
      <c r="R1406" s="3">
        <v>243</v>
      </c>
      <c r="S1406" s="3">
        <v>14</v>
      </c>
      <c r="T1406" s="3">
        <v>40</v>
      </c>
      <c r="U1406" s="3">
        <v>7</v>
      </c>
      <c r="V1406" s="24">
        <v>733</v>
      </c>
    </row>
    <row r="1407" spans="2:22" x14ac:dyDescent="0.25">
      <c r="C1407" s="106"/>
      <c r="D1407" s="101"/>
      <c r="E1407" s="11" t="s">
        <v>23</v>
      </c>
      <c r="F1407" s="8"/>
      <c r="G1407" s="7">
        <v>744</v>
      </c>
      <c r="H1407" s="15">
        <v>463</v>
      </c>
      <c r="I1407" s="1">
        <v>448</v>
      </c>
      <c r="J1407" s="1">
        <v>455</v>
      </c>
      <c r="K1407" s="1">
        <v>115</v>
      </c>
      <c r="L1407" s="1">
        <v>392</v>
      </c>
      <c r="M1407" s="1">
        <v>96</v>
      </c>
      <c r="N1407" s="1">
        <v>347</v>
      </c>
      <c r="O1407" s="1">
        <v>113</v>
      </c>
      <c r="P1407" s="1">
        <v>327</v>
      </c>
      <c r="Q1407" s="1">
        <v>276</v>
      </c>
      <c r="R1407" s="1">
        <v>247</v>
      </c>
      <c r="S1407" s="1">
        <v>15</v>
      </c>
      <c r="T1407" s="1">
        <v>40</v>
      </c>
      <c r="U1407" s="1">
        <v>4</v>
      </c>
      <c r="V1407" s="18">
        <v>700</v>
      </c>
    </row>
    <row r="1408" spans="2:22" x14ac:dyDescent="0.25">
      <c r="C1408" s="102" t="s">
        <v>24</v>
      </c>
      <c r="D1408" s="102" t="s">
        <v>25</v>
      </c>
      <c r="E1408" s="10" t="s">
        <v>26</v>
      </c>
      <c r="F1408" s="9"/>
      <c r="G1408" s="13">
        <v>257</v>
      </c>
      <c r="H1408" s="22">
        <v>167</v>
      </c>
      <c r="I1408" s="3">
        <v>141</v>
      </c>
      <c r="J1408" s="3">
        <v>150</v>
      </c>
      <c r="K1408" s="3">
        <v>43</v>
      </c>
      <c r="L1408" s="3">
        <v>141</v>
      </c>
      <c r="M1408" s="3">
        <v>51</v>
      </c>
      <c r="N1408" s="3">
        <v>127</v>
      </c>
      <c r="O1408" s="3">
        <v>18</v>
      </c>
      <c r="P1408" s="3">
        <v>88</v>
      </c>
      <c r="Q1408" s="3">
        <v>96</v>
      </c>
      <c r="R1408" s="3">
        <v>69</v>
      </c>
      <c r="S1408" s="3">
        <v>7</v>
      </c>
      <c r="T1408" s="3">
        <v>14</v>
      </c>
      <c r="U1408" s="3">
        <v>2</v>
      </c>
      <c r="V1408" s="24">
        <v>241</v>
      </c>
    </row>
    <row r="1409" spans="3:22" x14ac:dyDescent="0.25">
      <c r="C1409" s="106"/>
      <c r="D1409" s="103"/>
      <c r="E1409" s="11" t="s">
        <v>27</v>
      </c>
      <c r="F1409" s="8"/>
      <c r="G1409" s="7">
        <v>297</v>
      </c>
      <c r="H1409" s="15">
        <v>176</v>
      </c>
      <c r="I1409" s="1">
        <v>163</v>
      </c>
      <c r="J1409" s="1">
        <v>159</v>
      </c>
      <c r="K1409" s="1">
        <v>32</v>
      </c>
      <c r="L1409" s="1">
        <v>154</v>
      </c>
      <c r="M1409" s="1">
        <v>48</v>
      </c>
      <c r="N1409" s="1">
        <v>145</v>
      </c>
      <c r="O1409" s="1">
        <v>37</v>
      </c>
      <c r="P1409" s="1">
        <v>100</v>
      </c>
      <c r="Q1409" s="1">
        <v>114</v>
      </c>
      <c r="R1409" s="1">
        <v>89</v>
      </c>
      <c r="S1409" s="1">
        <v>5</v>
      </c>
      <c r="T1409" s="1">
        <v>20</v>
      </c>
      <c r="U1409" s="1">
        <v>2</v>
      </c>
      <c r="V1409" s="18">
        <v>275</v>
      </c>
    </row>
    <row r="1410" spans="3:22" x14ac:dyDescent="0.25">
      <c r="C1410" s="106"/>
      <c r="D1410" s="103"/>
      <c r="E1410" s="11" t="s">
        <v>28</v>
      </c>
      <c r="F1410" s="8"/>
      <c r="G1410" s="7">
        <v>316</v>
      </c>
      <c r="H1410" s="15">
        <v>194</v>
      </c>
      <c r="I1410" s="1">
        <v>186</v>
      </c>
      <c r="J1410" s="1">
        <v>185</v>
      </c>
      <c r="K1410" s="1">
        <v>42</v>
      </c>
      <c r="L1410" s="1">
        <v>172</v>
      </c>
      <c r="M1410" s="1">
        <v>64</v>
      </c>
      <c r="N1410" s="1">
        <v>174</v>
      </c>
      <c r="O1410" s="1">
        <v>51</v>
      </c>
      <c r="P1410" s="1">
        <v>124</v>
      </c>
      <c r="Q1410" s="1">
        <v>107</v>
      </c>
      <c r="R1410" s="1">
        <v>107</v>
      </c>
      <c r="S1410" s="1">
        <v>5</v>
      </c>
      <c r="T1410" s="1">
        <v>13</v>
      </c>
      <c r="U1410" s="1">
        <v>3</v>
      </c>
      <c r="V1410" s="18">
        <v>300</v>
      </c>
    </row>
    <row r="1411" spans="3:22" x14ac:dyDescent="0.25">
      <c r="C1411" s="106"/>
      <c r="D1411" s="103"/>
      <c r="E1411" s="11" t="s">
        <v>29</v>
      </c>
      <c r="F1411" s="8"/>
      <c r="G1411" s="7">
        <v>335</v>
      </c>
      <c r="H1411" s="15">
        <v>218</v>
      </c>
      <c r="I1411" s="1">
        <v>197</v>
      </c>
      <c r="J1411" s="1">
        <v>183</v>
      </c>
      <c r="K1411" s="1">
        <v>36</v>
      </c>
      <c r="L1411" s="1">
        <v>180</v>
      </c>
      <c r="M1411" s="1">
        <v>59</v>
      </c>
      <c r="N1411" s="1">
        <v>149</v>
      </c>
      <c r="O1411" s="1">
        <v>54</v>
      </c>
      <c r="P1411" s="1">
        <v>127</v>
      </c>
      <c r="Q1411" s="1">
        <v>142</v>
      </c>
      <c r="R1411" s="1">
        <v>112</v>
      </c>
      <c r="S1411" s="1">
        <v>6</v>
      </c>
      <c r="T1411" s="1">
        <v>18</v>
      </c>
      <c r="U1411" s="1">
        <v>1</v>
      </c>
      <c r="V1411" s="18">
        <v>316</v>
      </c>
    </row>
    <row r="1412" spans="3:22" x14ac:dyDescent="0.25">
      <c r="C1412" s="106"/>
      <c r="D1412" s="103"/>
      <c r="E1412" s="11" t="s">
        <v>30</v>
      </c>
      <c r="F1412" s="8"/>
      <c r="G1412" s="7">
        <v>319</v>
      </c>
      <c r="H1412" s="15">
        <v>218</v>
      </c>
      <c r="I1412" s="1">
        <v>189</v>
      </c>
      <c r="J1412" s="1">
        <v>163</v>
      </c>
      <c r="K1412" s="1">
        <v>46</v>
      </c>
      <c r="L1412" s="1">
        <v>142</v>
      </c>
      <c r="M1412" s="1">
        <v>63</v>
      </c>
      <c r="N1412" s="1">
        <v>145</v>
      </c>
      <c r="O1412" s="1">
        <v>56</v>
      </c>
      <c r="P1412" s="1">
        <v>130</v>
      </c>
      <c r="Q1412" s="1">
        <v>114</v>
      </c>
      <c r="R1412" s="1">
        <v>113</v>
      </c>
      <c r="S1412" s="1">
        <v>6</v>
      </c>
      <c r="T1412" s="1">
        <v>15</v>
      </c>
      <c r="U1412" s="1">
        <v>3</v>
      </c>
      <c r="V1412" s="18">
        <v>301</v>
      </c>
    </row>
    <row r="1413" spans="3:22" x14ac:dyDescent="0.25">
      <c r="C1413" s="106"/>
      <c r="D1413" s="103"/>
      <c r="E1413" s="11" t="s">
        <v>31</v>
      </c>
      <c r="F1413" s="8"/>
      <c r="G1413" s="7">
        <v>1267</v>
      </c>
      <c r="H1413" s="15">
        <v>806</v>
      </c>
      <c r="I1413" s="1">
        <v>735</v>
      </c>
      <c r="J1413" s="1">
        <v>690</v>
      </c>
      <c r="K1413" s="1">
        <v>156</v>
      </c>
      <c r="L1413" s="1">
        <v>648</v>
      </c>
      <c r="M1413" s="1">
        <v>234</v>
      </c>
      <c r="N1413" s="1">
        <v>613</v>
      </c>
      <c r="O1413" s="1">
        <v>198</v>
      </c>
      <c r="P1413" s="1">
        <v>481</v>
      </c>
      <c r="Q1413" s="1">
        <v>477</v>
      </c>
      <c r="R1413" s="1">
        <v>421</v>
      </c>
      <c r="S1413" s="1">
        <v>22</v>
      </c>
      <c r="T1413" s="1">
        <v>66</v>
      </c>
      <c r="U1413" s="1">
        <v>9</v>
      </c>
      <c r="V1413" s="18">
        <v>1192</v>
      </c>
    </row>
    <row r="1414" spans="3:22" x14ac:dyDescent="0.25">
      <c r="C1414" s="106"/>
      <c r="D1414" s="103"/>
      <c r="E1414" s="11" t="s">
        <v>32</v>
      </c>
      <c r="F1414" s="8"/>
      <c r="G1414" s="7">
        <v>654</v>
      </c>
      <c r="H1414" s="15">
        <v>436</v>
      </c>
      <c r="I1414" s="1">
        <v>386</v>
      </c>
      <c r="J1414" s="1">
        <v>346</v>
      </c>
      <c r="K1414" s="1">
        <v>82</v>
      </c>
      <c r="L1414" s="1">
        <v>322</v>
      </c>
      <c r="M1414" s="1">
        <v>122</v>
      </c>
      <c r="N1414" s="1">
        <v>294</v>
      </c>
      <c r="O1414" s="1">
        <v>110</v>
      </c>
      <c r="P1414" s="1">
        <v>257</v>
      </c>
      <c r="Q1414" s="1">
        <v>256</v>
      </c>
      <c r="R1414" s="1">
        <v>225</v>
      </c>
      <c r="S1414" s="1">
        <v>12</v>
      </c>
      <c r="T1414" s="1">
        <v>33</v>
      </c>
      <c r="U1414" s="1">
        <v>4</v>
      </c>
      <c r="V1414" s="18">
        <v>617</v>
      </c>
    </row>
    <row r="1415" spans="3:22" x14ac:dyDescent="0.25">
      <c r="C1415" s="106"/>
      <c r="D1415" s="102" t="s">
        <v>22</v>
      </c>
      <c r="E1415" s="10" t="s">
        <v>26</v>
      </c>
      <c r="F1415" s="9"/>
      <c r="G1415" s="13">
        <v>137</v>
      </c>
      <c r="H1415" s="22">
        <v>90</v>
      </c>
      <c r="I1415" s="3">
        <v>71</v>
      </c>
      <c r="J1415" s="3">
        <v>75</v>
      </c>
      <c r="K1415" s="3">
        <v>21</v>
      </c>
      <c r="L1415" s="3">
        <v>76</v>
      </c>
      <c r="M1415" s="3">
        <v>32</v>
      </c>
      <c r="N1415" s="3">
        <v>66</v>
      </c>
      <c r="O1415" s="3">
        <v>10</v>
      </c>
      <c r="P1415" s="3">
        <v>44</v>
      </c>
      <c r="Q1415" s="3">
        <v>49</v>
      </c>
      <c r="R1415" s="3">
        <v>38</v>
      </c>
      <c r="S1415" s="3">
        <v>2</v>
      </c>
      <c r="T1415" s="3">
        <v>6</v>
      </c>
      <c r="U1415" s="3">
        <v>1</v>
      </c>
      <c r="V1415" s="24">
        <v>130</v>
      </c>
    </row>
    <row r="1416" spans="3:22" x14ac:dyDescent="0.25">
      <c r="C1416" s="106"/>
      <c r="D1416" s="103"/>
      <c r="E1416" s="11" t="s">
        <v>27</v>
      </c>
      <c r="F1416" s="8"/>
      <c r="G1416" s="7">
        <v>157</v>
      </c>
      <c r="H1416" s="15">
        <v>93</v>
      </c>
      <c r="I1416" s="1">
        <v>83</v>
      </c>
      <c r="J1416" s="1">
        <v>70</v>
      </c>
      <c r="K1416" s="1">
        <v>12</v>
      </c>
      <c r="L1416" s="1">
        <v>80</v>
      </c>
      <c r="M1416" s="1">
        <v>33</v>
      </c>
      <c r="N1416" s="1">
        <v>80</v>
      </c>
      <c r="O1416" s="1">
        <v>20</v>
      </c>
      <c r="P1416" s="1">
        <v>44</v>
      </c>
      <c r="Q1416" s="1">
        <v>62</v>
      </c>
      <c r="R1416" s="1">
        <v>47</v>
      </c>
      <c r="S1416" s="1">
        <v>3</v>
      </c>
      <c r="T1416" s="1">
        <v>11</v>
      </c>
      <c r="U1416" s="1">
        <v>1</v>
      </c>
      <c r="V1416" s="18">
        <v>145</v>
      </c>
    </row>
    <row r="1417" spans="3:22" x14ac:dyDescent="0.25">
      <c r="C1417" s="106"/>
      <c r="D1417" s="103"/>
      <c r="E1417" s="11" t="s">
        <v>28</v>
      </c>
      <c r="F1417" s="8"/>
      <c r="G1417" s="7">
        <v>162</v>
      </c>
      <c r="H1417" s="15">
        <v>103</v>
      </c>
      <c r="I1417" s="1">
        <v>88</v>
      </c>
      <c r="J1417" s="1">
        <v>89</v>
      </c>
      <c r="K1417" s="1">
        <v>17</v>
      </c>
      <c r="L1417" s="1">
        <v>80</v>
      </c>
      <c r="M1417" s="1">
        <v>38</v>
      </c>
      <c r="N1417" s="1">
        <v>87</v>
      </c>
      <c r="O1417" s="1">
        <v>24</v>
      </c>
      <c r="P1417" s="1">
        <v>53</v>
      </c>
      <c r="Q1417" s="1">
        <v>59</v>
      </c>
      <c r="R1417" s="1">
        <v>48</v>
      </c>
      <c r="S1417" s="1">
        <v>2</v>
      </c>
      <c r="T1417" s="1">
        <v>8</v>
      </c>
      <c r="U1417" s="1">
        <v>3</v>
      </c>
      <c r="V1417" s="18">
        <v>151</v>
      </c>
    </row>
    <row r="1418" spans="3:22" x14ac:dyDescent="0.25">
      <c r="C1418" s="106"/>
      <c r="D1418" s="103"/>
      <c r="E1418" s="11" t="s">
        <v>29</v>
      </c>
      <c r="F1418" s="8"/>
      <c r="G1418" s="7">
        <v>175</v>
      </c>
      <c r="H1418" s="15">
        <v>119</v>
      </c>
      <c r="I1418" s="1">
        <v>106</v>
      </c>
      <c r="J1418" s="1">
        <v>87</v>
      </c>
      <c r="K1418" s="1">
        <v>15</v>
      </c>
      <c r="L1418" s="1">
        <v>94</v>
      </c>
      <c r="M1418" s="1">
        <v>45</v>
      </c>
      <c r="N1418" s="1">
        <v>82</v>
      </c>
      <c r="O1418" s="1">
        <v>24</v>
      </c>
      <c r="P1418" s="1">
        <v>53</v>
      </c>
      <c r="Q1418" s="1">
        <v>73</v>
      </c>
      <c r="R1418" s="1">
        <v>58</v>
      </c>
      <c r="S1418" s="1">
        <v>2</v>
      </c>
      <c r="T1418" s="1">
        <v>9</v>
      </c>
      <c r="U1418" s="1">
        <v>1</v>
      </c>
      <c r="V1418" s="18">
        <v>165</v>
      </c>
    </row>
    <row r="1419" spans="3:22" x14ac:dyDescent="0.25">
      <c r="C1419" s="106"/>
      <c r="D1419" s="103"/>
      <c r="E1419" s="11" t="s">
        <v>30</v>
      </c>
      <c r="F1419" s="8"/>
      <c r="G1419" s="7">
        <v>149</v>
      </c>
      <c r="H1419" s="15">
        <v>105</v>
      </c>
      <c r="I1419" s="1">
        <v>80</v>
      </c>
      <c r="J1419" s="1">
        <v>64</v>
      </c>
      <c r="K1419" s="1">
        <v>19</v>
      </c>
      <c r="L1419" s="1">
        <v>67</v>
      </c>
      <c r="M1419" s="1">
        <v>41</v>
      </c>
      <c r="N1419" s="1">
        <v>78</v>
      </c>
      <c r="O1419" s="1">
        <v>25</v>
      </c>
      <c r="P1419" s="1">
        <v>48</v>
      </c>
      <c r="Q1419" s="1">
        <v>54</v>
      </c>
      <c r="R1419" s="1">
        <v>52</v>
      </c>
      <c r="S1419" s="1">
        <v>5</v>
      </c>
      <c r="T1419" s="1">
        <v>6</v>
      </c>
      <c r="U1419" s="1">
        <v>1</v>
      </c>
      <c r="V1419" s="18">
        <v>142</v>
      </c>
    </row>
    <row r="1420" spans="3:22" x14ac:dyDescent="0.25">
      <c r="C1420" s="106"/>
      <c r="D1420" s="103"/>
      <c r="E1420" s="11" t="s">
        <v>31</v>
      </c>
      <c r="F1420" s="8"/>
      <c r="G1420" s="7">
        <v>643</v>
      </c>
      <c r="H1420" s="15">
        <v>420</v>
      </c>
      <c r="I1420" s="1">
        <v>357</v>
      </c>
      <c r="J1420" s="1">
        <v>310</v>
      </c>
      <c r="K1420" s="1">
        <v>63</v>
      </c>
      <c r="L1420" s="1">
        <v>321</v>
      </c>
      <c r="M1420" s="1">
        <v>157</v>
      </c>
      <c r="N1420" s="1">
        <v>327</v>
      </c>
      <c r="O1420" s="1">
        <v>93</v>
      </c>
      <c r="P1420" s="1">
        <v>198</v>
      </c>
      <c r="Q1420" s="1">
        <v>248</v>
      </c>
      <c r="R1420" s="1">
        <v>205</v>
      </c>
      <c r="S1420" s="1">
        <v>12</v>
      </c>
      <c r="T1420" s="1">
        <v>34</v>
      </c>
      <c r="U1420" s="1">
        <v>6</v>
      </c>
      <c r="V1420" s="18">
        <v>603</v>
      </c>
    </row>
    <row r="1421" spans="3:22" x14ac:dyDescent="0.25">
      <c r="C1421" s="106"/>
      <c r="D1421" s="103"/>
      <c r="E1421" s="11" t="s">
        <v>32</v>
      </c>
      <c r="F1421" s="8"/>
      <c r="G1421" s="7">
        <v>324</v>
      </c>
      <c r="H1421" s="15">
        <v>224</v>
      </c>
      <c r="I1421" s="1">
        <v>186</v>
      </c>
      <c r="J1421" s="1">
        <v>151</v>
      </c>
      <c r="K1421" s="1">
        <v>34</v>
      </c>
      <c r="L1421" s="1">
        <v>161</v>
      </c>
      <c r="M1421" s="1">
        <v>86</v>
      </c>
      <c r="N1421" s="1">
        <v>160</v>
      </c>
      <c r="O1421" s="1">
        <v>49</v>
      </c>
      <c r="P1421" s="1">
        <v>101</v>
      </c>
      <c r="Q1421" s="1">
        <v>127</v>
      </c>
      <c r="R1421" s="1">
        <v>110</v>
      </c>
      <c r="S1421" s="1">
        <v>7</v>
      </c>
      <c r="T1421" s="1">
        <v>15</v>
      </c>
      <c r="U1421" s="1">
        <v>2</v>
      </c>
      <c r="V1421" s="18">
        <v>307</v>
      </c>
    </row>
    <row r="1422" spans="3:22" x14ac:dyDescent="0.25">
      <c r="C1422" s="106"/>
      <c r="D1422" s="102" t="s">
        <v>23</v>
      </c>
      <c r="E1422" s="10" t="s">
        <v>26</v>
      </c>
      <c r="F1422" s="9"/>
      <c r="G1422" s="13">
        <v>120</v>
      </c>
      <c r="H1422" s="22">
        <v>77</v>
      </c>
      <c r="I1422" s="3">
        <v>70</v>
      </c>
      <c r="J1422" s="3">
        <v>75</v>
      </c>
      <c r="K1422" s="3">
        <v>22</v>
      </c>
      <c r="L1422" s="3">
        <v>65</v>
      </c>
      <c r="M1422" s="3">
        <v>19</v>
      </c>
      <c r="N1422" s="3">
        <v>61</v>
      </c>
      <c r="O1422" s="3">
        <v>8</v>
      </c>
      <c r="P1422" s="3">
        <v>44</v>
      </c>
      <c r="Q1422" s="3">
        <v>47</v>
      </c>
      <c r="R1422" s="3">
        <v>31</v>
      </c>
      <c r="S1422" s="3">
        <v>5</v>
      </c>
      <c r="T1422" s="3">
        <v>8</v>
      </c>
      <c r="U1422" s="3">
        <v>1</v>
      </c>
      <c r="V1422" s="24">
        <v>111</v>
      </c>
    </row>
    <row r="1423" spans="3:22" x14ac:dyDescent="0.25">
      <c r="C1423" s="106"/>
      <c r="D1423" s="103"/>
      <c r="E1423" s="11" t="s">
        <v>27</v>
      </c>
      <c r="F1423" s="8"/>
      <c r="G1423" s="7">
        <v>140</v>
      </c>
      <c r="H1423" s="15">
        <v>83</v>
      </c>
      <c r="I1423" s="1">
        <v>80</v>
      </c>
      <c r="J1423" s="1">
        <v>89</v>
      </c>
      <c r="K1423" s="1">
        <v>20</v>
      </c>
      <c r="L1423" s="1">
        <v>74</v>
      </c>
      <c r="M1423" s="1">
        <v>15</v>
      </c>
      <c r="N1423" s="1">
        <v>65</v>
      </c>
      <c r="O1423" s="1">
        <v>17</v>
      </c>
      <c r="P1423" s="1">
        <v>56</v>
      </c>
      <c r="Q1423" s="1">
        <v>52</v>
      </c>
      <c r="R1423" s="1">
        <v>42</v>
      </c>
      <c r="S1423" s="1">
        <v>2</v>
      </c>
      <c r="T1423" s="1">
        <v>9</v>
      </c>
      <c r="U1423" s="1">
        <v>1</v>
      </c>
      <c r="V1423" s="18">
        <v>130</v>
      </c>
    </row>
    <row r="1424" spans="3:22" x14ac:dyDescent="0.25">
      <c r="C1424" s="106"/>
      <c r="D1424" s="103"/>
      <c r="E1424" s="11" t="s">
        <v>28</v>
      </c>
      <c r="F1424" s="8"/>
      <c r="G1424" s="7">
        <v>154</v>
      </c>
      <c r="H1424" s="15">
        <v>91</v>
      </c>
      <c r="I1424" s="1">
        <v>98</v>
      </c>
      <c r="J1424" s="1">
        <v>96</v>
      </c>
      <c r="K1424" s="1">
        <v>25</v>
      </c>
      <c r="L1424" s="1">
        <v>92</v>
      </c>
      <c r="M1424" s="1">
        <v>26</v>
      </c>
      <c r="N1424" s="1">
        <v>87</v>
      </c>
      <c r="O1424" s="1">
        <v>27</v>
      </c>
      <c r="P1424" s="1">
        <v>71</v>
      </c>
      <c r="Q1424" s="1">
        <v>48</v>
      </c>
      <c r="R1424" s="1">
        <v>59</v>
      </c>
      <c r="S1424" s="1">
        <v>3</v>
      </c>
      <c r="T1424" s="1">
        <v>5</v>
      </c>
      <c r="U1424" s="1">
        <v>0</v>
      </c>
      <c r="V1424" s="18">
        <v>149</v>
      </c>
    </row>
    <row r="1425" spans="3:22" x14ac:dyDescent="0.25">
      <c r="C1425" s="106"/>
      <c r="D1425" s="103"/>
      <c r="E1425" s="11" t="s">
        <v>29</v>
      </c>
      <c r="F1425" s="8"/>
      <c r="G1425" s="7">
        <v>160</v>
      </c>
      <c r="H1425" s="15">
        <v>99</v>
      </c>
      <c r="I1425" s="1">
        <v>91</v>
      </c>
      <c r="J1425" s="1">
        <v>96</v>
      </c>
      <c r="K1425" s="1">
        <v>21</v>
      </c>
      <c r="L1425" s="1">
        <v>86</v>
      </c>
      <c r="M1425" s="1">
        <v>14</v>
      </c>
      <c r="N1425" s="1">
        <v>67</v>
      </c>
      <c r="O1425" s="1">
        <v>30</v>
      </c>
      <c r="P1425" s="1">
        <v>74</v>
      </c>
      <c r="Q1425" s="1">
        <v>69</v>
      </c>
      <c r="R1425" s="1">
        <v>54</v>
      </c>
      <c r="S1425" s="1">
        <v>4</v>
      </c>
      <c r="T1425" s="1">
        <v>9</v>
      </c>
      <c r="U1425" s="1">
        <v>0</v>
      </c>
      <c r="V1425" s="18">
        <v>151</v>
      </c>
    </row>
    <row r="1426" spans="3:22" x14ac:dyDescent="0.25">
      <c r="C1426" s="106"/>
      <c r="D1426" s="103"/>
      <c r="E1426" s="11" t="s">
        <v>30</v>
      </c>
      <c r="F1426" s="8"/>
      <c r="G1426" s="7">
        <v>170</v>
      </c>
      <c r="H1426" s="15">
        <v>113</v>
      </c>
      <c r="I1426" s="1">
        <v>109</v>
      </c>
      <c r="J1426" s="1">
        <v>99</v>
      </c>
      <c r="K1426" s="1">
        <v>27</v>
      </c>
      <c r="L1426" s="1">
        <v>75</v>
      </c>
      <c r="M1426" s="1">
        <v>22</v>
      </c>
      <c r="N1426" s="1">
        <v>67</v>
      </c>
      <c r="O1426" s="1">
        <v>31</v>
      </c>
      <c r="P1426" s="1">
        <v>82</v>
      </c>
      <c r="Q1426" s="1">
        <v>60</v>
      </c>
      <c r="R1426" s="1">
        <v>61</v>
      </c>
      <c r="S1426" s="1">
        <v>1</v>
      </c>
      <c r="T1426" s="1">
        <v>9</v>
      </c>
      <c r="U1426" s="1">
        <v>2</v>
      </c>
      <c r="V1426" s="18">
        <v>159</v>
      </c>
    </row>
    <row r="1427" spans="3:22" x14ac:dyDescent="0.25">
      <c r="C1427" s="106"/>
      <c r="D1427" s="103"/>
      <c r="E1427" s="11" t="s">
        <v>31</v>
      </c>
      <c r="F1427" s="8"/>
      <c r="G1427" s="7">
        <v>624</v>
      </c>
      <c r="H1427" s="15">
        <v>386</v>
      </c>
      <c r="I1427" s="1">
        <v>378</v>
      </c>
      <c r="J1427" s="1">
        <v>380</v>
      </c>
      <c r="K1427" s="1">
        <v>93</v>
      </c>
      <c r="L1427" s="1">
        <v>327</v>
      </c>
      <c r="M1427" s="1">
        <v>77</v>
      </c>
      <c r="N1427" s="1">
        <v>286</v>
      </c>
      <c r="O1427" s="1">
        <v>105</v>
      </c>
      <c r="P1427" s="1">
        <v>283</v>
      </c>
      <c r="Q1427" s="1">
        <v>229</v>
      </c>
      <c r="R1427" s="1">
        <v>216</v>
      </c>
      <c r="S1427" s="1">
        <v>10</v>
      </c>
      <c r="T1427" s="1">
        <v>32</v>
      </c>
      <c r="U1427" s="1">
        <v>3</v>
      </c>
      <c r="V1427" s="18">
        <v>589</v>
      </c>
    </row>
    <row r="1428" spans="3:22" x14ac:dyDescent="0.25">
      <c r="C1428" s="106"/>
      <c r="D1428" s="103"/>
      <c r="E1428" s="11" t="s">
        <v>32</v>
      </c>
      <c r="F1428" s="8"/>
      <c r="G1428" s="7">
        <v>330</v>
      </c>
      <c r="H1428" s="15">
        <v>212</v>
      </c>
      <c r="I1428" s="1">
        <v>200</v>
      </c>
      <c r="J1428" s="1">
        <v>195</v>
      </c>
      <c r="K1428" s="1">
        <v>48</v>
      </c>
      <c r="L1428" s="1">
        <v>161</v>
      </c>
      <c r="M1428" s="1">
        <v>36</v>
      </c>
      <c r="N1428" s="1">
        <v>134</v>
      </c>
      <c r="O1428" s="1">
        <v>61</v>
      </c>
      <c r="P1428" s="1">
        <v>156</v>
      </c>
      <c r="Q1428" s="1">
        <v>129</v>
      </c>
      <c r="R1428" s="1">
        <v>115</v>
      </c>
      <c r="S1428" s="1">
        <v>5</v>
      </c>
      <c r="T1428" s="1">
        <v>18</v>
      </c>
      <c r="U1428" s="1">
        <v>2</v>
      </c>
      <c r="V1428" s="18">
        <v>310</v>
      </c>
    </row>
    <row r="1429" spans="3:22" ht="25.2" x14ac:dyDescent="0.25">
      <c r="C1429" s="102" t="s">
        <v>33</v>
      </c>
      <c r="D1429" s="102" t="s">
        <v>25</v>
      </c>
      <c r="E1429" s="10" t="s">
        <v>34</v>
      </c>
      <c r="F1429" s="9"/>
      <c r="G1429" s="13">
        <v>75</v>
      </c>
      <c r="H1429" s="22">
        <v>38</v>
      </c>
      <c r="I1429" s="3">
        <v>34</v>
      </c>
      <c r="J1429" s="3">
        <v>27</v>
      </c>
      <c r="K1429" s="3">
        <v>6</v>
      </c>
      <c r="L1429" s="3">
        <v>25</v>
      </c>
      <c r="M1429" s="3">
        <v>12</v>
      </c>
      <c r="N1429" s="3">
        <v>33</v>
      </c>
      <c r="O1429" s="3">
        <v>5</v>
      </c>
      <c r="P1429" s="3">
        <v>23</v>
      </c>
      <c r="Q1429" s="3">
        <v>20</v>
      </c>
      <c r="R1429" s="3">
        <v>18</v>
      </c>
      <c r="S1429" s="3">
        <v>6</v>
      </c>
      <c r="T1429" s="3">
        <v>5</v>
      </c>
      <c r="U1429" s="3">
        <v>1</v>
      </c>
      <c r="V1429" s="24">
        <v>69</v>
      </c>
    </row>
    <row r="1430" spans="3:22" ht="25.2" x14ac:dyDescent="0.25">
      <c r="C1430" s="106"/>
      <c r="D1430" s="103"/>
      <c r="E1430" s="11" t="s">
        <v>35</v>
      </c>
      <c r="F1430" s="8"/>
      <c r="G1430" s="7">
        <v>1042</v>
      </c>
      <c r="H1430" s="15">
        <v>671</v>
      </c>
      <c r="I1430" s="1">
        <v>617</v>
      </c>
      <c r="J1430" s="1">
        <v>601</v>
      </c>
      <c r="K1430" s="1">
        <v>129</v>
      </c>
      <c r="L1430" s="1">
        <v>590</v>
      </c>
      <c r="M1430" s="1">
        <v>210</v>
      </c>
      <c r="N1430" s="1">
        <v>529</v>
      </c>
      <c r="O1430" s="1">
        <v>146</v>
      </c>
      <c r="P1430" s="1">
        <v>388</v>
      </c>
      <c r="Q1430" s="1">
        <v>402</v>
      </c>
      <c r="R1430" s="1">
        <v>337</v>
      </c>
      <c r="S1430" s="1">
        <v>10</v>
      </c>
      <c r="T1430" s="1">
        <v>47</v>
      </c>
      <c r="U1430" s="1">
        <v>5</v>
      </c>
      <c r="V1430" s="18">
        <v>990</v>
      </c>
    </row>
    <row r="1431" spans="3:22" ht="25.2" x14ac:dyDescent="0.25">
      <c r="C1431" s="106"/>
      <c r="D1431" s="103"/>
      <c r="E1431" s="11" t="s">
        <v>36</v>
      </c>
      <c r="F1431" s="8"/>
      <c r="G1431" s="7">
        <v>122</v>
      </c>
      <c r="H1431" s="15">
        <v>76</v>
      </c>
      <c r="I1431" s="1">
        <v>63</v>
      </c>
      <c r="J1431" s="1">
        <v>59</v>
      </c>
      <c r="K1431" s="1">
        <v>21</v>
      </c>
      <c r="L1431" s="1">
        <v>48</v>
      </c>
      <c r="M1431" s="1">
        <v>23</v>
      </c>
      <c r="N1431" s="1">
        <v>52</v>
      </c>
      <c r="O1431" s="1">
        <v>15</v>
      </c>
      <c r="P1431" s="1">
        <v>41</v>
      </c>
      <c r="Q1431" s="1">
        <v>44</v>
      </c>
      <c r="R1431" s="1">
        <v>35</v>
      </c>
      <c r="S1431" s="1">
        <v>3</v>
      </c>
      <c r="T1431" s="1">
        <v>10</v>
      </c>
      <c r="U1431" s="1">
        <v>1</v>
      </c>
      <c r="V1431" s="18">
        <v>111</v>
      </c>
    </row>
    <row r="1432" spans="3:22" ht="25.2" x14ac:dyDescent="0.25">
      <c r="C1432" s="106"/>
      <c r="D1432" s="103"/>
      <c r="E1432" s="11" t="s">
        <v>37</v>
      </c>
      <c r="F1432" s="8"/>
      <c r="G1432" s="7">
        <v>251</v>
      </c>
      <c r="H1432" s="15">
        <v>167</v>
      </c>
      <c r="I1432" s="1">
        <v>147</v>
      </c>
      <c r="J1432" s="1">
        <v>139</v>
      </c>
      <c r="K1432" s="1">
        <v>36</v>
      </c>
      <c r="L1432" s="1">
        <v>111</v>
      </c>
      <c r="M1432" s="1">
        <v>32</v>
      </c>
      <c r="N1432" s="1">
        <v>115</v>
      </c>
      <c r="O1432" s="1">
        <v>46</v>
      </c>
      <c r="P1432" s="1">
        <v>101</v>
      </c>
      <c r="Q1432" s="1">
        <v>95</v>
      </c>
      <c r="R1432" s="1">
        <v>94</v>
      </c>
      <c r="S1432" s="1">
        <v>10</v>
      </c>
      <c r="T1432" s="1">
        <v>13</v>
      </c>
      <c r="U1432" s="1">
        <v>3</v>
      </c>
      <c r="V1432" s="18">
        <v>235</v>
      </c>
    </row>
    <row r="1433" spans="3:22" x14ac:dyDescent="0.25">
      <c r="C1433" s="106"/>
      <c r="D1433" s="103"/>
      <c r="E1433" s="11" t="s">
        <v>38</v>
      </c>
      <c r="F1433" s="8"/>
      <c r="G1433" s="14">
        <v>34</v>
      </c>
      <c r="H1433" s="27">
        <v>21</v>
      </c>
      <c r="I1433" s="5">
        <v>15</v>
      </c>
      <c r="J1433" s="5">
        <v>14</v>
      </c>
      <c r="K1433" s="5">
        <v>7</v>
      </c>
      <c r="L1433" s="5">
        <v>15</v>
      </c>
      <c r="M1433" s="5">
        <v>8</v>
      </c>
      <c r="N1433" s="5">
        <v>11</v>
      </c>
      <c r="O1433" s="5">
        <v>4</v>
      </c>
      <c r="P1433" s="5">
        <v>16</v>
      </c>
      <c r="Q1433" s="5">
        <v>12</v>
      </c>
      <c r="R1433" s="5">
        <v>6</v>
      </c>
      <c r="S1433" s="5">
        <v>0</v>
      </c>
      <c r="T1433" s="5">
        <v>5</v>
      </c>
      <c r="U1433" s="5">
        <v>1</v>
      </c>
      <c r="V1433" s="28">
        <v>28</v>
      </c>
    </row>
    <row r="1434" spans="3:22" ht="25.2" x14ac:dyDescent="0.25">
      <c r="C1434" s="106"/>
      <c r="D1434" s="102" t="s">
        <v>22</v>
      </c>
      <c r="E1434" s="10" t="s">
        <v>34</v>
      </c>
      <c r="F1434" s="9"/>
      <c r="G1434" s="13">
        <v>53</v>
      </c>
      <c r="H1434" s="22">
        <v>28</v>
      </c>
      <c r="I1434" s="3">
        <v>19</v>
      </c>
      <c r="J1434" s="3">
        <v>16</v>
      </c>
      <c r="K1434" s="3">
        <v>4</v>
      </c>
      <c r="L1434" s="3">
        <v>15</v>
      </c>
      <c r="M1434" s="3">
        <v>10</v>
      </c>
      <c r="N1434" s="3">
        <v>22</v>
      </c>
      <c r="O1434" s="3">
        <v>4</v>
      </c>
      <c r="P1434" s="3">
        <v>15</v>
      </c>
      <c r="Q1434" s="3">
        <v>13</v>
      </c>
      <c r="R1434" s="3">
        <v>12</v>
      </c>
      <c r="S1434" s="3">
        <v>4</v>
      </c>
      <c r="T1434" s="3">
        <v>4</v>
      </c>
      <c r="U1434" s="3">
        <v>1</v>
      </c>
      <c r="V1434" s="24">
        <v>48</v>
      </c>
    </row>
    <row r="1435" spans="3:22" ht="25.2" x14ac:dyDescent="0.25">
      <c r="C1435" s="106"/>
      <c r="D1435" s="103"/>
      <c r="E1435" s="11" t="s">
        <v>35</v>
      </c>
      <c r="F1435" s="8"/>
      <c r="G1435" s="7">
        <v>595</v>
      </c>
      <c r="H1435" s="15">
        <v>402</v>
      </c>
      <c r="I1435" s="1">
        <v>346</v>
      </c>
      <c r="J1435" s="1">
        <v>316</v>
      </c>
      <c r="K1435" s="1">
        <v>60</v>
      </c>
      <c r="L1435" s="1">
        <v>329</v>
      </c>
      <c r="M1435" s="1">
        <v>150</v>
      </c>
      <c r="N1435" s="1">
        <v>316</v>
      </c>
      <c r="O1435" s="1">
        <v>82</v>
      </c>
      <c r="P1435" s="1">
        <v>190</v>
      </c>
      <c r="Q1435" s="1">
        <v>231</v>
      </c>
      <c r="R1435" s="1">
        <v>191</v>
      </c>
      <c r="S1435" s="1">
        <v>6</v>
      </c>
      <c r="T1435" s="1">
        <v>25</v>
      </c>
      <c r="U1435" s="1">
        <v>5</v>
      </c>
      <c r="V1435" s="18">
        <v>565</v>
      </c>
    </row>
    <row r="1436" spans="3:22" ht="25.2" x14ac:dyDescent="0.25">
      <c r="C1436" s="106"/>
      <c r="D1436" s="103"/>
      <c r="E1436" s="11" t="s">
        <v>36</v>
      </c>
      <c r="F1436" s="8"/>
      <c r="G1436" s="7">
        <v>56</v>
      </c>
      <c r="H1436" s="15">
        <v>33</v>
      </c>
      <c r="I1436" s="1">
        <v>26</v>
      </c>
      <c r="J1436" s="1">
        <v>23</v>
      </c>
      <c r="K1436" s="1">
        <v>8</v>
      </c>
      <c r="L1436" s="1">
        <v>22</v>
      </c>
      <c r="M1436" s="1">
        <v>12</v>
      </c>
      <c r="N1436" s="1">
        <v>23</v>
      </c>
      <c r="O1436" s="1">
        <v>5</v>
      </c>
      <c r="P1436" s="1">
        <v>15</v>
      </c>
      <c r="Q1436" s="1">
        <v>19</v>
      </c>
      <c r="R1436" s="1">
        <v>18</v>
      </c>
      <c r="S1436" s="1">
        <v>0</v>
      </c>
      <c r="T1436" s="1">
        <v>4</v>
      </c>
      <c r="U1436" s="1">
        <v>0</v>
      </c>
      <c r="V1436" s="18">
        <v>52</v>
      </c>
    </row>
    <row r="1437" spans="3:22" ht="25.2" x14ac:dyDescent="0.25">
      <c r="C1437" s="106"/>
      <c r="D1437" s="103"/>
      <c r="E1437" s="11" t="s">
        <v>37</v>
      </c>
      <c r="F1437" s="8"/>
      <c r="G1437" s="7">
        <v>54</v>
      </c>
      <c r="H1437" s="15">
        <v>33</v>
      </c>
      <c r="I1437" s="1">
        <v>28</v>
      </c>
      <c r="J1437" s="1">
        <v>22</v>
      </c>
      <c r="K1437" s="1">
        <v>9</v>
      </c>
      <c r="L1437" s="1">
        <v>20</v>
      </c>
      <c r="M1437" s="1">
        <v>11</v>
      </c>
      <c r="N1437" s="1">
        <v>25</v>
      </c>
      <c r="O1437" s="1">
        <v>10</v>
      </c>
      <c r="P1437" s="1">
        <v>14</v>
      </c>
      <c r="Q1437" s="1">
        <v>25</v>
      </c>
      <c r="R1437" s="1">
        <v>19</v>
      </c>
      <c r="S1437" s="1">
        <v>4</v>
      </c>
      <c r="T1437" s="1">
        <v>2</v>
      </c>
      <c r="U1437" s="1">
        <v>1</v>
      </c>
      <c r="V1437" s="18">
        <v>51</v>
      </c>
    </row>
    <row r="1438" spans="3:22" x14ac:dyDescent="0.25">
      <c r="C1438" s="106"/>
      <c r="D1438" s="103"/>
      <c r="E1438" s="11" t="s">
        <v>38</v>
      </c>
      <c r="F1438" s="8"/>
      <c r="G1438" s="14">
        <v>22</v>
      </c>
      <c r="H1438" s="27">
        <v>14</v>
      </c>
      <c r="I1438" s="5">
        <v>9</v>
      </c>
      <c r="J1438" s="5">
        <v>8</v>
      </c>
      <c r="K1438" s="5">
        <v>3</v>
      </c>
      <c r="L1438" s="5">
        <v>11</v>
      </c>
      <c r="M1438" s="5">
        <v>6</v>
      </c>
      <c r="N1438" s="5">
        <v>7</v>
      </c>
      <c r="O1438" s="5">
        <v>2</v>
      </c>
      <c r="P1438" s="5">
        <v>8</v>
      </c>
      <c r="Q1438" s="5">
        <v>9</v>
      </c>
      <c r="R1438" s="5">
        <v>3</v>
      </c>
      <c r="S1438" s="5">
        <v>0</v>
      </c>
      <c r="T1438" s="5">
        <v>5</v>
      </c>
      <c r="U1438" s="5">
        <v>0</v>
      </c>
      <c r="V1438" s="28">
        <v>17</v>
      </c>
    </row>
    <row r="1439" spans="3:22" ht="25.2" x14ac:dyDescent="0.25">
      <c r="C1439" s="106"/>
      <c r="D1439" s="102" t="s">
        <v>23</v>
      </c>
      <c r="E1439" s="10" t="s">
        <v>34</v>
      </c>
      <c r="F1439" s="9"/>
      <c r="G1439" s="41">
        <v>22</v>
      </c>
      <c r="H1439" s="58">
        <v>10</v>
      </c>
      <c r="I1439" s="26">
        <v>15</v>
      </c>
      <c r="J1439" s="26">
        <v>11</v>
      </c>
      <c r="K1439" s="26">
        <v>2</v>
      </c>
      <c r="L1439" s="26">
        <v>10</v>
      </c>
      <c r="M1439" s="26">
        <v>2</v>
      </c>
      <c r="N1439" s="26">
        <v>11</v>
      </c>
      <c r="O1439" s="26">
        <v>1</v>
      </c>
      <c r="P1439" s="26">
        <v>8</v>
      </c>
      <c r="Q1439" s="26">
        <v>7</v>
      </c>
      <c r="R1439" s="26">
        <v>6</v>
      </c>
      <c r="S1439" s="26">
        <v>2</v>
      </c>
      <c r="T1439" s="26">
        <v>1</v>
      </c>
      <c r="U1439" s="26">
        <v>0</v>
      </c>
      <c r="V1439" s="60">
        <v>21</v>
      </c>
    </row>
    <row r="1440" spans="3:22" ht="25.2" x14ac:dyDescent="0.25">
      <c r="C1440" s="106"/>
      <c r="D1440" s="103"/>
      <c r="E1440" s="11" t="s">
        <v>35</v>
      </c>
      <c r="F1440" s="8"/>
      <c r="G1440" s="7">
        <v>447</v>
      </c>
      <c r="H1440" s="15">
        <v>269</v>
      </c>
      <c r="I1440" s="1">
        <v>271</v>
      </c>
      <c r="J1440" s="1">
        <v>285</v>
      </c>
      <c r="K1440" s="1">
        <v>69</v>
      </c>
      <c r="L1440" s="1">
        <v>261</v>
      </c>
      <c r="M1440" s="1">
        <v>60</v>
      </c>
      <c r="N1440" s="1">
        <v>213</v>
      </c>
      <c r="O1440" s="1">
        <v>64</v>
      </c>
      <c r="P1440" s="1">
        <v>198</v>
      </c>
      <c r="Q1440" s="1">
        <v>171</v>
      </c>
      <c r="R1440" s="1">
        <v>146</v>
      </c>
      <c r="S1440" s="1">
        <v>4</v>
      </c>
      <c r="T1440" s="1">
        <v>22</v>
      </c>
      <c r="U1440" s="1">
        <v>0</v>
      </c>
      <c r="V1440" s="18">
        <v>425</v>
      </c>
    </row>
    <row r="1441" spans="3:22" ht="25.2" x14ac:dyDescent="0.25">
      <c r="C1441" s="106"/>
      <c r="D1441" s="103"/>
      <c r="E1441" s="11" t="s">
        <v>36</v>
      </c>
      <c r="F1441" s="8"/>
      <c r="G1441" s="7">
        <v>66</v>
      </c>
      <c r="H1441" s="15">
        <v>43</v>
      </c>
      <c r="I1441" s="1">
        <v>37</v>
      </c>
      <c r="J1441" s="1">
        <v>36</v>
      </c>
      <c r="K1441" s="1">
        <v>13</v>
      </c>
      <c r="L1441" s="1">
        <v>26</v>
      </c>
      <c r="M1441" s="1">
        <v>11</v>
      </c>
      <c r="N1441" s="1">
        <v>29</v>
      </c>
      <c r="O1441" s="1">
        <v>10</v>
      </c>
      <c r="P1441" s="1">
        <v>26</v>
      </c>
      <c r="Q1441" s="1">
        <v>25</v>
      </c>
      <c r="R1441" s="1">
        <v>17</v>
      </c>
      <c r="S1441" s="1">
        <v>3</v>
      </c>
      <c r="T1441" s="1">
        <v>6</v>
      </c>
      <c r="U1441" s="1">
        <v>1</v>
      </c>
      <c r="V1441" s="18">
        <v>59</v>
      </c>
    </row>
    <row r="1442" spans="3:22" ht="25.2" x14ac:dyDescent="0.25">
      <c r="C1442" s="106"/>
      <c r="D1442" s="103"/>
      <c r="E1442" s="11" t="s">
        <v>37</v>
      </c>
      <c r="F1442" s="8"/>
      <c r="G1442" s="7">
        <v>197</v>
      </c>
      <c r="H1442" s="15">
        <v>134</v>
      </c>
      <c r="I1442" s="1">
        <v>119</v>
      </c>
      <c r="J1442" s="1">
        <v>117</v>
      </c>
      <c r="K1442" s="1">
        <v>27</v>
      </c>
      <c r="L1442" s="1">
        <v>91</v>
      </c>
      <c r="M1442" s="1">
        <v>21</v>
      </c>
      <c r="N1442" s="1">
        <v>90</v>
      </c>
      <c r="O1442" s="1">
        <v>36</v>
      </c>
      <c r="P1442" s="1">
        <v>87</v>
      </c>
      <c r="Q1442" s="1">
        <v>70</v>
      </c>
      <c r="R1442" s="1">
        <v>75</v>
      </c>
      <c r="S1442" s="1">
        <v>6</v>
      </c>
      <c r="T1442" s="1">
        <v>11</v>
      </c>
      <c r="U1442" s="1">
        <v>2</v>
      </c>
      <c r="V1442" s="18">
        <v>184</v>
      </c>
    </row>
    <row r="1443" spans="3:22" x14ac:dyDescent="0.25">
      <c r="C1443" s="106"/>
      <c r="D1443" s="103"/>
      <c r="E1443" s="11" t="s">
        <v>38</v>
      </c>
      <c r="F1443" s="8"/>
      <c r="G1443" s="14">
        <v>12</v>
      </c>
      <c r="H1443" s="27">
        <v>7</v>
      </c>
      <c r="I1443" s="5">
        <v>6</v>
      </c>
      <c r="J1443" s="5">
        <v>6</v>
      </c>
      <c r="K1443" s="5">
        <v>4</v>
      </c>
      <c r="L1443" s="5">
        <v>4</v>
      </c>
      <c r="M1443" s="5">
        <v>2</v>
      </c>
      <c r="N1443" s="5">
        <v>4</v>
      </c>
      <c r="O1443" s="5">
        <v>2</v>
      </c>
      <c r="P1443" s="5">
        <v>8</v>
      </c>
      <c r="Q1443" s="5">
        <v>3</v>
      </c>
      <c r="R1443" s="5">
        <v>3</v>
      </c>
      <c r="S1443" s="5">
        <v>0</v>
      </c>
      <c r="T1443" s="5">
        <v>0</v>
      </c>
      <c r="U1443" s="5">
        <v>1</v>
      </c>
      <c r="V1443" s="28">
        <v>11</v>
      </c>
    </row>
    <row r="1444" spans="3:22" ht="25.2" x14ac:dyDescent="0.25">
      <c r="C1444" s="102" t="s">
        <v>39</v>
      </c>
      <c r="D1444" s="102" t="s">
        <v>25</v>
      </c>
      <c r="E1444" s="10" t="s">
        <v>40</v>
      </c>
      <c r="F1444" s="9"/>
      <c r="G1444" s="13">
        <v>263</v>
      </c>
      <c r="H1444" s="22">
        <v>177</v>
      </c>
      <c r="I1444" s="3">
        <v>140</v>
      </c>
      <c r="J1444" s="3">
        <v>135</v>
      </c>
      <c r="K1444" s="3">
        <v>40</v>
      </c>
      <c r="L1444" s="3">
        <v>101</v>
      </c>
      <c r="M1444" s="3">
        <v>40</v>
      </c>
      <c r="N1444" s="3">
        <v>127</v>
      </c>
      <c r="O1444" s="3">
        <v>41</v>
      </c>
      <c r="P1444" s="3">
        <v>107</v>
      </c>
      <c r="Q1444" s="3">
        <v>99</v>
      </c>
      <c r="R1444" s="3">
        <v>86</v>
      </c>
      <c r="S1444" s="3">
        <v>9</v>
      </c>
      <c r="T1444" s="3">
        <v>19</v>
      </c>
      <c r="U1444" s="3">
        <v>4</v>
      </c>
      <c r="V1444" s="24">
        <v>240</v>
      </c>
    </row>
    <row r="1445" spans="3:22" ht="25.2" x14ac:dyDescent="0.25">
      <c r="C1445" s="106"/>
      <c r="D1445" s="103"/>
      <c r="E1445" s="11" t="s">
        <v>41</v>
      </c>
      <c r="F1445" s="8"/>
      <c r="G1445" s="7">
        <v>906</v>
      </c>
      <c r="H1445" s="15">
        <v>584</v>
      </c>
      <c r="I1445" s="1">
        <v>548</v>
      </c>
      <c r="J1445" s="1">
        <v>536</v>
      </c>
      <c r="K1445" s="1">
        <v>114</v>
      </c>
      <c r="L1445" s="1">
        <v>531</v>
      </c>
      <c r="M1445" s="1">
        <v>183</v>
      </c>
      <c r="N1445" s="1">
        <v>466</v>
      </c>
      <c r="O1445" s="1">
        <v>122</v>
      </c>
      <c r="P1445" s="1">
        <v>325</v>
      </c>
      <c r="Q1445" s="1">
        <v>351</v>
      </c>
      <c r="R1445" s="1">
        <v>291</v>
      </c>
      <c r="S1445" s="1">
        <v>7</v>
      </c>
      <c r="T1445" s="1">
        <v>35</v>
      </c>
      <c r="U1445" s="1">
        <v>4</v>
      </c>
      <c r="V1445" s="18">
        <v>867</v>
      </c>
    </row>
    <row r="1446" spans="3:22" x14ac:dyDescent="0.25">
      <c r="C1446" s="106"/>
      <c r="D1446" s="103"/>
      <c r="E1446" s="11" t="s">
        <v>42</v>
      </c>
      <c r="F1446" s="8"/>
      <c r="G1446" s="7">
        <v>61</v>
      </c>
      <c r="H1446" s="15">
        <v>45</v>
      </c>
      <c r="I1446" s="1">
        <v>41</v>
      </c>
      <c r="J1446" s="1">
        <v>39</v>
      </c>
      <c r="K1446" s="1">
        <v>12</v>
      </c>
      <c r="L1446" s="1">
        <v>35</v>
      </c>
      <c r="M1446" s="1">
        <v>12</v>
      </c>
      <c r="N1446" s="1">
        <v>29</v>
      </c>
      <c r="O1446" s="1">
        <v>6</v>
      </c>
      <c r="P1446" s="1">
        <v>23</v>
      </c>
      <c r="Q1446" s="1">
        <v>26</v>
      </c>
      <c r="R1446" s="1">
        <v>19</v>
      </c>
      <c r="S1446" s="1">
        <v>3</v>
      </c>
      <c r="T1446" s="1">
        <v>1</v>
      </c>
      <c r="U1446" s="1">
        <v>0</v>
      </c>
      <c r="V1446" s="18">
        <v>60</v>
      </c>
    </row>
    <row r="1447" spans="3:22" x14ac:dyDescent="0.25">
      <c r="C1447" s="106"/>
      <c r="D1447" s="103"/>
      <c r="E1447" s="11" t="s">
        <v>43</v>
      </c>
      <c r="F1447" s="8"/>
      <c r="G1447" s="7">
        <v>450</v>
      </c>
      <c r="H1447" s="15">
        <v>281</v>
      </c>
      <c r="I1447" s="1">
        <v>259</v>
      </c>
      <c r="J1447" s="1">
        <v>235</v>
      </c>
      <c r="K1447" s="1">
        <v>60</v>
      </c>
      <c r="L1447" s="1">
        <v>252</v>
      </c>
      <c r="M1447" s="1">
        <v>89</v>
      </c>
      <c r="N1447" s="1">
        <v>220</v>
      </c>
      <c r="O1447" s="1">
        <v>53</v>
      </c>
      <c r="P1447" s="1">
        <v>150</v>
      </c>
      <c r="Q1447" s="1">
        <v>159</v>
      </c>
      <c r="R1447" s="1">
        <v>143</v>
      </c>
      <c r="S1447" s="1">
        <v>8</v>
      </c>
      <c r="T1447" s="1">
        <v>26</v>
      </c>
      <c r="U1447" s="1">
        <v>1</v>
      </c>
      <c r="V1447" s="18">
        <v>423</v>
      </c>
    </row>
    <row r="1448" spans="3:22" x14ac:dyDescent="0.25">
      <c r="C1448" s="106"/>
      <c r="D1448" s="103"/>
      <c r="E1448" s="11" t="s">
        <v>44</v>
      </c>
      <c r="F1448" s="8"/>
      <c r="G1448" s="7">
        <v>93</v>
      </c>
      <c r="H1448" s="15">
        <v>55</v>
      </c>
      <c r="I1448" s="1">
        <v>51</v>
      </c>
      <c r="J1448" s="1">
        <v>45</v>
      </c>
      <c r="K1448" s="1">
        <v>9</v>
      </c>
      <c r="L1448" s="1">
        <v>60</v>
      </c>
      <c r="M1448" s="1">
        <v>11</v>
      </c>
      <c r="N1448" s="1">
        <v>47</v>
      </c>
      <c r="O1448" s="1">
        <v>16</v>
      </c>
      <c r="P1448" s="1">
        <v>38</v>
      </c>
      <c r="Q1448" s="1">
        <v>36</v>
      </c>
      <c r="R1448" s="1">
        <v>29</v>
      </c>
      <c r="S1448" s="1">
        <v>0</v>
      </c>
      <c r="T1448" s="1">
        <v>3</v>
      </c>
      <c r="U1448" s="1">
        <v>0</v>
      </c>
      <c r="V1448" s="18">
        <v>90</v>
      </c>
    </row>
    <row r="1449" spans="3:22" ht="25.2" x14ac:dyDescent="0.25">
      <c r="C1449" s="106"/>
      <c r="D1449" s="103"/>
      <c r="E1449" s="11" t="s">
        <v>45</v>
      </c>
      <c r="F1449" s="8"/>
      <c r="G1449" s="14">
        <v>41</v>
      </c>
      <c r="H1449" s="27">
        <v>11</v>
      </c>
      <c r="I1449" s="5">
        <v>20</v>
      </c>
      <c r="J1449" s="5">
        <v>18</v>
      </c>
      <c r="K1449" s="5">
        <v>8</v>
      </c>
      <c r="L1449" s="5">
        <v>21</v>
      </c>
      <c r="M1449" s="5">
        <v>8</v>
      </c>
      <c r="N1449" s="5">
        <v>14</v>
      </c>
      <c r="O1449" s="5">
        <v>4</v>
      </c>
      <c r="P1449" s="5">
        <v>8</v>
      </c>
      <c r="Q1449" s="5">
        <v>8</v>
      </c>
      <c r="R1449" s="5">
        <v>6</v>
      </c>
      <c r="S1449" s="5">
        <v>2</v>
      </c>
      <c r="T1449" s="5">
        <v>6</v>
      </c>
      <c r="U1449" s="5">
        <v>0</v>
      </c>
      <c r="V1449" s="28">
        <v>35</v>
      </c>
    </row>
    <row r="1450" spans="3:22" x14ac:dyDescent="0.25">
      <c r="C1450" s="106"/>
      <c r="D1450" s="103"/>
      <c r="E1450" s="11" t="s">
        <v>38</v>
      </c>
      <c r="F1450" s="8"/>
      <c r="G1450" s="7">
        <v>141</v>
      </c>
      <c r="H1450" s="15">
        <v>90</v>
      </c>
      <c r="I1450" s="1">
        <v>72</v>
      </c>
      <c r="J1450" s="1">
        <v>66</v>
      </c>
      <c r="K1450" s="1">
        <v>15</v>
      </c>
      <c r="L1450" s="1">
        <v>58</v>
      </c>
      <c r="M1450" s="1">
        <v>25</v>
      </c>
      <c r="N1450" s="1">
        <v>60</v>
      </c>
      <c r="O1450" s="1">
        <v>24</v>
      </c>
      <c r="P1450" s="1">
        <v>63</v>
      </c>
      <c r="Q1450" s="1">
        <v>48</v>
      </c>
      <c r="R1450" s="1">
        <v>40</v>
      </c>
      <c r="S1450" s="1">
        <v>3</v>
      </c>
      <c r="T1450" s="1">
        <v>10</v>
      </c>
      <c r="U1450" s="1">
        <v>2</v>
      </c>
      <c r="V1450" s="18">
        <v>129</v>
      </c>
    </row>
    <row r="1451" spans="3:22" ht="25.2" x14ac:dyDescent="0.25">
      <c r="C1451" s="106"/>
      <c r="D1451" s="102" t="s">
        <v>22</v>
      </c>
      <c r="E1451" s="10" t="s">
        <v>40</v>
      </c>
      <c r="F1451" s="9"/>
      <c r="G1451" s="13">
        <v>123</v>
      </c>
      <c r="H1451" s="22">
        <v>75</v>
      </c>
      <c r="I1451" s="3">
        <v>56</v>
      </c>
      <c r="J1451" s="3">
        <v>45</v>
      </c>
      <c r="K1451" s="3">
        <v>14</v>
      </c>
      <c r="L1451" s="3">
        <v>45</v>
      </c>
      <c r="M1451" s="3">
        <v>27</v>
      </c>
      <c r="N1451" s="3">
        <v>54</v>
      </c>
      <c r="O1451" s="3">
        <v>14</v>
      </c>
      <c r="P1451" s="3">
        <v>40</v>
      </c>
      <c r="Q1451" s="3">
        <v>44</v>
      </c>
      <c r="R1451" s="3">
        <v>40</v>
      </c>
      <c r="S1451" s="3">
        <v>5</v>
      </c>
      <c r="T1451" s="3">
        <v>11</v>
      </c>
      <c r="U1451" s="3">
        <v>2</v>
      </c>
      <c r="V1451" s="24">
        <v>110</v>
      </c>
    </row>
    <row r="1452" spans="3:22" ht="25.2" x14ac:dyDescent="0.25">
      <c r="C1452" s="106"/>
      <c r="D1452" s="103"/>
      <c r="E1452" s="11" t="s">
        <v>41</v>
      </c>
      <c r="F1452" s="8"/>
      <c r="G1452" s="7">
        <v>511</v>
      </c>
      <c r="H1452" s="15">
        <v>345</v>
      </c>
      <c r="I1452" s="1">
        <v>304</v>
      </c>
      <c r="J1452" s="1">
        <v>282</v>
      </c>
      <c r="K1452" s="1">
        <v>50</v>
      </c>
      <c r="L1452" s="1">
        <v>290</v>
      </c>
      <c r="M1452" s="1">
        <v>130</v>
      </c>
      <c r="N1452" s="1">
        <v>274</v>
      </c>
      <c r="O1452" s="1">
        <v>69</v>
      </c>
      <c r="P1452" s="1">
        <v>156</v>
      </c>
      <c r="Q1452" s="1">
        <v>201</v>
      </c>
      <c r="R1452" s="1">
        <v>165</v>
      </c>
      <c r="S1452" s="1">
        <v>4</v>
      </c>
      <c r="T1452" s="1">
        <v>17</v>
      </c>
      <c r="U1452" s="1">
        <v>4</v>
      </c>
      <c r="V1452" s="18">
        <v>490</v>
      </c>
    </row>
    <row r="1453" spans="3:22" x14ac:dyDescent="0.25">
      <c r="C1453" s="106"/>
      <c r="D1453" s="103"/>
      <c r="E1453" s="11" t="s">
        <v>42</v>
      </c>
      <c r="F1453" s="8"/>
      <c r="G1453" s="14">
        <v>36</v>
      </c>
      <c r="H1453" s="27">
        <v>27</v>
      </c>
      <c r="I1453" s="5">
        <v>23</v>
      </c>
      <c r="J1453" s="5">
        <v>23</v>
      </c>
      <c r="K1453" s="5">
        <v>9</v>
      </c>
      <c r="L1453" s="5">
        <v>22</v>
      </c>
      <c r="M1453" s="5">
        <v>9</v>
      </c>
      <c r="N1453" s="5">
        <v>18</v>
      </c>
      <c r="O1453" s="5">
        <v>4</v>
      </c>
      <c r="P1453" s="5">
        <v>13</v>
      </c>
      <c r="Q1453" s="5">
        <v>17</v>
      </c>
      <c r="R1453" s="5">
        <v>12</v>
      </c>
      <c r="S1453" s="5">
        <v>1</v>
      </c>
      <c r="T1453" s="5">
        <v>1</v>
      </c>
      <c r="U1453" s="5">
        <v>0</v>
      </c>
      <c r="V1453" s="28">
        <v>35</v>
      </c>
    </row>
    <row r="1454" spans="3:22" x14ac:dyDescent="0.25">
      <c r="C1454" s="106"/>
      <c r="D1454" s="103"/>
      <c r="E1454" s="11" t="s">
        <v>43</v>
      </c>
      <c r="F1454" s="8"/>
      <c r="G1454" s="7">
        <v>224</v>
      </c>
      <c r="H1454" s="15">
        <v>147</v>
      </c>
      <c r="I1454" s="1">
        <v>125</v>
      </c>
      <c r="J1454" s="1">
        <v>106</v>
      </c>
      <c r="K1454" s="1">
        <v>26</v>
      </c>
      <c r="L1454" s="1">
        <v>122</v>
      </c>
      <c r="M1454" s="1">
        <v>57</v>
      </c>
      <c r="N1454" s="1">
        <v>110</v>
      </c>
      <c r="O1454" s="1">
        <v>27</v>
      </c>
      <c r="P1454" s="1">
        <v>61</v>
      </c>
      <c r="Q1454" s="1">
        <v>80</v>
      </c>
      <c r="R1454" s="1">
        <v>65</v>
      </c>
      <c r="S1454" s="1">
        <v>4</v>
      </c>
      <c r="T1454" s="1">
        <v>10</v>
      </c>
      <c r="U1454" s="1">
        <v>0</v>
      </c>
      <c r="V1454" s="18">
        <v>214</v>
      </c>
    </row>
    <row r="1455" spans="3:22" x14ac:dyDescent="0.25">
      <c r="C1455" s="106"/>
      <c r="D1455" s="103"/>
      <c r="E1455" s="11" t="s">
        <v>44</v>
      </c>
      <c r="F1455" s="8"/>
      <c r="G1455" s="14">
        <v>46</v>
      </c>
      <c r="H1455" s="27">
        <v>27</v>
      </c>
      <c r="I1455" s="5">
        <v>25</v>
      </c>
      <c r="J1455" s="5">
        <v>18</v>
      </c>
      <c r="K1455" s="5">
        <v>4</v>
      </c>
      <c r="L1455" s="5">
        <v>29</v>
      </c>
      <c r="M1455" s="5">
        <v>8</v>
      </c>
      <c r="N1455" s="5">
        <v>24</v>
      </c>
      <c r="O1455" s="5">
        <v>9</v>
      </c>
      <c r="P1455" s="5">
        <v>15</v>
      </c>
      <c r="Q1455" s="5">
        <v>14</v>
      </c>
      <c r="R1455" s="5">
        <v>14</v>
      </c>
      <c r="S1455" s="5">
        <v>0</v>
      </c>
      <c r="T1455" s="5">
        <v>1</v>
      </c>
      <c r="U1455" s="5">
        <v>0</v>
      </c>
      <c r="V1455" s="28">
        <v>45</v>
      </c>
    </row>
    <row r="1456" spans="3:22" ht="25.2" x14ac:dyDescent="0.25">
      <c r="C1456" s="106"/>
      <c r="D1456" s="103"/>
      <c r="E1456" s="11" t="s">
        <v>45</v>
      </c>
      <c r="F1456" s="8"/>
      <c r="G1456" s="14">
        <v>18</v>
      </c>
      <c r="H1456" s="27">
        <v>2</v>
      </c>
      <c r="I1456" s="5">
        <v>7</v>
      </c>
      <c r="J1456" s="5">
        <v>5</v>
      </c>
      <c r="K1456" s="5">
        <v>3</v>
      </c>
      <c r="L1456" s="5">
        <v>7</v>
      </c>
      <c r="M1456" s="5">
        <v>3</v>
      </c>
      <c r="N1456" s="5">
        <v>7</v>
      </c>
      <c r="O1456" s="5">
        <v>2</v>
      </c>
      <c r="P1456" s="5">
        <v>2</v>
      </c>
      <c r="Q1456" s="5">
        <v>4</v>
      </c>
      <c r="R1456" s="5">
        <v>2</v>
      </c>
      <c r="S1456" s="5">
        <v>1</v>
      </c>
      <c r="T1456" s="5">
        <v>3</v>
      </c>
      <c r="U1456" s="5">
        <v>0</v>
      </c>
      <c r="V1456" s="28">
        <v>15</v>
      </c>
    </row>
    <row r="1457" spans="3:22" x14ac:dyDescent="0.25">
      <c r="C1457" s="106"/>
      <c r="D1457" s="103"/>
      <c r="E1457" s="11" t="s">
        <v>38</v>
      </c>
      <c r="F1457" s="8"/>
      <c r="G1457" s="7">
        <v>80</v>
      </c>
      <c r="H1457" s="15">
        <v>56</v>
      </c>
      <c r="I1457" s="1">
        <v>40</v>
      </c>
      <c r="J1457" s="1">
        <v>32</v>
      </c>
      <c r="K1457" s="1">
        <v>9</v>
      </c>
      <c r="L1457" s="1">
        <v>38</v>
      </c>
      <c r="M1457" s="1">
        <v>19</v>
      </c>
      <c r="N1457" s="1">
        <v>39</v>
      </c>
      <c r="O1457" s="1">
        <v>11</v>
      </c>
      <c r="P1457" s="1">
        <v>29</v>
      </c>
      <c r="Q1457" s="1">
        <v>27</v>
      </c>
      <c r="R1457" s="1">
        <v>22</v>
      </c>
      <c r="S1457" s="1">
        <v>1</v>
      </c>
      <c r="T1457" s="1">
        <v>7</v>
      </c>
      <c r="U1457" s="1">
        <v>1</v>
      </c>
      <c r="V1457" s="18">
        <v>72</v>
      </c>
    </row>
    <row r="1458" spans="3:22" ht="25.2" x14ac:dyDescent="0.25">
      <c r="C1458" s="106"/>
      <c r="D1458" s="102" t="s">
        <v>23</v>
      </c>
      <c r="E1458" s="10" t="s">
        <v>40</v>
      </c>
      <c r="F1458" s="9"/>
      <c r="G1458" s="13">
        <v>140</v>
      </c>
      <c r="H1458" s="22">
        <v>102</v>
      </c>
      <c r="I1458" s="3">
        <v>84</v>
      </c>
      <c r="J1458" s="3">
        <v>90</v>
      </c>
      <c r="K1458" s="3">
        <v>26</v>
      </c>
      <c r="L1458" s="3">
        <v>56</v>
      </c>
      <c r="M1458" s="3">
        <v>13</v>
      </c>
      <c r="N1458" s="3">
        <v>73</v>
      </c>
      <c r="O1458" s="3">
        <v>27</v>
      </c>
      <c r="P1458" s="3">
        <v>67</v>
      </c>
      <c r="Q1458" s="3">
        <v>55</v>
      </c>
      <c r="R1458" s="3">
        <v>46</v>
      </c>
      <c r="S1458" s="3">
        <v>4</v>
      </c>
      <c r="T1458" s="3">
        <v>8</v>
      </c>
      <c r="U1458" s="3">
        <v>2</v>
      </c>
      <c r="V1458" s="24">
        <v>130</v>
      </c>
    </row>
    <row r="1459" spans="3:22" ht="25.2" x14ac:dyDescent="0.25">
      <c r="C1459" s="106"/>
      <c r="D1459" s="103"/>
      <c r="E1459" s="11" t="s">
        <v>41</v>
      </c>
      <c r="F1459" s="8"/>
      <c r="G1459" s="7">
        <v>395</v>
      </c>
      <c r="H1459" s="15">
        <v>239</v>
      </c>
      <c r="I1459" s="1">
        <v>244</v>
      </c>
      <c r="J1459" s="1">
        <v>254</v>
      </c>
      <c r="K1459" s="1">
        <v>64</v>
      </c>
      <c r="L1459" s="1">
        <v>241</v>
      </c>
      <c r="M1459" s="1">
        <v>53</v>
      </c>
      <c r="N1459" s="1">
        <v>192</v>
      </c>
      <c r="O1459" s="1">
        <v>53</v>
      </c>
      <c r="P1459" s="1">
        <v>169</v>
      </c>
      <c r="Q1459" s="1">
        <v>150</v>
      </c>
      <c r="R1459" s="1">
        <v>126</v>
      </c>
      <c r="S1459" s="1">
        <v>3</v>
      </c>
      <c r="T1459" s="1">
        <v>18</v>
      </c>
      <c r="U1459" s="1">
        <v>0</v>
      </c>
      <c r="V1459" s="18">
        <v>377</v>
      </c>
    </row>
    <row r="1460" spans="3:22" x14ac:dyDescent="0.25">
      <c r="C1460" s="106"/>
      <c r="D1460" s="103"/>
      <c r="E1460" s="11" t="s">
        <v>42</v>
      </c>
      <c r="F1460" s="8"/>
      <c r="G1460" s="14">
        <v>25</v>
      </c>
      <c r="H1460" s="27">
        <v>18</v>
      </c>
      <c r="I1460" s="5">
        <v>18</v>
      </c>
      <c r="J1460" s="5">
        <v>16</v>
      </c>
      <c r="K1460" s="5">
        <v>3</v>
      </c>
      <c r="L1460" s="5">
        <v>13</v>
      </c>
      <c r="M1460" s="5">
        <v>3</v>
      </c>
      <c r="N1460" s="5">
        <v>11</v>
      </c>
      <c r="O1460" s="5">
        <v>2</v>
      </c>
      <c r="P1460" s="5">
        <v>10</v>
      </c>
      <c r="Q1460" s="5">
        <v>9</v>
      </c>
      <c r="R1460" s="5">
        <v>7</v>
      </c>
      <c r="S1460" s="5">
        <v>2</v>
      </c>
      <c r="T1460" s="5">
        <v>0</v>
      </c>
      <c r="U1460" s="5">
        <v>0</v>
      </c>
      <c r="V1460" s="28">
        <v>25</v>
      </c>
    </row>
    <row r="1461" spans="3:22" x14ac:dyDescent="0.25">
      <c r="C1461" s="106"/>
      <c r="D1461" s="103"/>
      <c r="E1461" s="11" t="s">
        <v>43</v>
      </c>
      <c r="F1461" s="8"/>
      <c r="G1461" s="7">
        <v>226</v>
      </c>
      <c r="H1461" s="15">
        <v>134</v>
      </c>
      <c r="I1461" s="1">
        <v>134</v>
      </c>
      <c r="J1461" s="1">
        <v>129</v>
      </c>
      <c r="K1461" s="1">
        <v>34</v>
      </c>
      <c r="L1461" s="1">
        <v>130</v>
      </c>
      <c r="M1461" s="1">
        <v>32</v>
      </c>
      <c r="N1461" s="1">
        <v>110</v>
      </c>
      <c r="O1461" s="1">
        <v>26</v>
      </c>
      <c r="P1461" s="1">
        <v>89</v>
      </c>
      <c r="Q1461" s="1">
        <v>79</v>
      </c>
      <c r="R1461" s="1">
        <v>78</v>
      </c>
      <c r="S1461" s="1">
        <v>4</v>
      </c>
      <c r="T1461" s="1">
        <v>16</v>
      </c>
      <c r="U1461" s="1">
        <v>1</v>
      </c>
      <c r="V1461" s="18">
        <v>209</v>
      </c>
    </row>
    <row r="1462" spans="3:22" x14ac:dyDescent="0.25">
      <c r="C1462" s="106"/>
      <c r="D1462" s="103"/>
      <c r="E1462" s="11" t="s">
        <v>44</v>
      </c>
      <c r="F1462" s="8"/>
      <c r="G1462" s="14">
        <v>47</v>
      </c>
      <c r="H1462" s="27">
        <v>28</v>
      </c>
      <c r="I1462" s="5">
        <v>26</v>
      </c>
      <c r="J1462" s="5">
        <v>27</v>
      </c>
      <c r="K1462" s="5">
        <v>5</v>
      </c>
      <c r="L1462" s="5">
        <v>31</v>
      </c>
      <c r="M1462" s="5">
        <v>3</v>
      </c>
      <c r="N1462" s="5">
        <v>23</v>
      </c>
      <c r="O1462" s="5">
        <v>7</v>
      </c>
      <c r="P1462" s="5">
        <v>23</v>
      </c>
      <c r="Q1462" s="5">
        <v>22</v>
      </c>
      <c r="R1462" s="5">
        <v>15</v>
      </c>
      <c r="S1462" s="5">
        <v>0</v>
      </c>
      <c r="T1462" s="5">
        <v>2</v>
      </c>
      <c r="U1462" s="5">
        <v>0</v>
      </c>
      <c r="V1462" s="28">
        <v>45</v>
      </c>
    </row>
    <row r="1463" spans="3:22" ht="25.2" x14ac:dyDescent="0.25">
      <c r="C1463" s="106"/>
      <c r="D1463" s="103"/>
      <c r="E1463" s="11" t="s">
        <v>45</v>
      </c>
      <c r="F1463" s="8"/>
      <c r="G1463" s="14">
        <v>23</v>
      </c>
      <c r="H1463" s="27">
        <v>9</v>
      </c>
      <c r="I1463" s="5">
        <v>13</v>
      </c>
      <c r="J1463" s="5">
        <v>13</v>
      </c>
      <c r="K1463" s="5">
        <v>5</v>
      </c>
      <c r="L1463" s="5">
        <v>14</v>
      </c>
      <c r="M1463" s="5">
        <v>5</v>
      </c>
      <c r="N1463" s="5">
        <v>7</v>
      </c>
      <c r="O1463" s="5">
        <v>2</v>
      </c>
      <c r="P1463" s="5">
        <v>6</v>
      </c>
      <c r="Q1463" s="5">
        <v>4</v>
      </c>
      <c r="R1463" s="5">
        <v>4</v>
      </c>
      <c r="S1463" s="5">
        <v>1</v>
      </c>
      <c r="T1463" s="5">
        <v>3</v>
      </c>
      <c r="U1463" s="5">
        <v>0</v>
      </c>
      <c r="V1463" s="28">
        <v>20</v>
      </c>
    </row>
    <row r="1464" spans="3:22" x14ac:dyDescent="0.25">
      <c r="C1464" s="106"/>
      <c r="D1464" s="103"/>
      <c r="E1464" s="11" t="s">
        <v>38</v>
      </c>
      <c r="F1464" s="8"/>
      <c r="G1464" s="7">
        <v>61</v>
      </c>
      <c r="H1464" s="15">
        <v>34</v>
      </c>
      <c r="I1464" s="1">
        <v>32</v>
      </c>
      <c r="J1464" s="1">
        <v>34</v>
      </c>
      <c r="K1464" s="1">
        <v>6</v>
      </c>
      <c r="L1464" s="1">
        <v>20</v>
      </c>
      <c r="M1464" s="1">
        <v>6</v>
      </c>
      <c r="N1464" s="1">
        <v>21</v>
      </c>
      <c r="O1464" s="1">
        <v>13</v>
      </c>
      <c r="P1464" s="1">
        <v>34</v>
      </c>
      <c r="Q1464" s="1">
        <v>21</v>
      </c>
      <c r="R1464" s="1">
        <v>18</v>
      </c>
      <c r="S1464" s="1">
        <v>2</v>
      </c>
      <c r="T1464" s="1">
        <v>3</v>
      </c>
      <c r="U1464" s="1">
        <v>1</v>
      </c>
      <c r="V1464" s="18">
        <v>57</v>
      </c>
    </row>
    <row r="1465" spans="3:22" x14ac:dyDescent="0.25">
      <c r="C1465" s="102" t="s">
        <v>46</v>
      </c>
      <c r="D1465" s="100" t="s">
        <v>21</v>
      </c>
      <c r="E1465" s="10" t="s">
        <v>47</v>
      </c>
      <c r="F1465" s="9"/>
      <c r="G1465" s="13">
        <v>1103</v>
      </c>
      <c r="H1465" s="22">
        <v>729</v>
      </c>
      <c r="I1465" s="3">
        <v>663</v>
      </c>
      <c r="J1465" s="3">
        <v>632</v>
      </c>
      <c r="K1465" s="3">
        <v>140</v>
      </c>
      <c r="L1465" s="3">
        <v>615</v>
      </c>
      <c r="M1465" s="3">
        <v>208</v>
      </c>
      <c r="N1465" s="3">
        <v>556</v>
      </c>
      <c r="O1465" s="3">
        <v>175</v>
      </c>
      <c r="P1465" s="3">
        <v>420</v>
      </c>
      <c r="Q1465" s="3">
        <v>436</v>
      </c>
      <c r="R1465" s="3">
        <v>358</v>
      </c>
      <c r="S1465" s="3">
        <v>15</v>
      </c>
      <c r="T1465" s="3">
        <v>49</v>
      </c>
      <c r="U1465" s="3">
        <v>3</v>
      </c>
      <c r="V1465" s="24">
        <v>1051</v>
      </c>
    </row>
    <row r="1466" spans="3:22" ht="25.2" x14ac:dyDescent="0.25">
      <c r="C1466" s="106"/>
      <c r="D1466" s="101"/>
      <c r="E1466" s="11" t="s">
        <v>48</v>
      </c>
      <c r="F1466" s="8"/>
      <c r="G1466" s="7">
        <v>173</v>
      </c>
      <c r="H1466" s="15">
        <v>97</v>
      </c>
      <c r="I1466" s="1">
        <v>86</v>
      </c>
      <c r="J1466" s="1">
        <v>102</v>
      </c>
      <c r="K1466" s="1">
        <v>27</v>
      </c>
      <c r="L1466" s="1">
        <v>85</v>
      </c>
      <c r="M1466" s="1">
        <v>38</v>
      </c>
      <c r="N1466" s="1">
        <v>83</v>
      </c>
      <c r="O1466" s="1">
        <v>18</v>
      </c>
      <c r="P1466" s="1">
        <v>58</v>
      </c>
      <c r="Q1466" s="1">
        <v>58</v>
      </c>
      <c r="R1466" s="1">
        <v>64</v>
      </c>
      <c r="S1466" s="1">
        <v>4</v>
      </c>
      <c r="T1466" s="1">
        <v>12</v>
      </c>
      <c r="U1466" s="1">
        <v>2</v>
      </c>
      <c r="V1466" s="18">
        <v>159</v>
      </c>
    </row>
    <row r="1467" spans="3:22" x14ac:dyDescent="0.25">
      <c r="C1467" s="106"/>
      <c r="D1467" s="101"/>
      <c r="E1467" s="11" t="s">
        <v>49</v>
      </c>
      <c r="F1467" s="8"/>
      <c r="G1467" s="14">
        <v>29</v>
      </c>
      <c r="H1467" s="27">
        <v>17</v>
      </c>
      <c r="I1467" s="5">
        <v>15</v>
      </c>
      <c r="J1467" s="5">
        <v>12</v>
      </c>
      <c r="K1467" s="5">
        <v>0</v>
      </c>
      <c r="L1467" s="5">
        <v>11</v>
      </c>
      <c r="M1467" s="5">
        <v>5</v>
      </c>
      <c r="N1467" s="5">
        <v>14</v>
      </c>
      <c r="O1467" s="5">
        <v>5</v>
      </c>
      <c r="P1467" s="5">
        <v>8</v>
      </c>
      <c r="Q1467" s="5">
        <v>5</v>
      </c>
      <c r="R1467" s="5">
        <v>10</v>
      </c>
      <c r="S1467" s="5">
        <v>3</v>
      </c>
      <c r="T1467" s="5">
        <v>1</v>
      </c>
      <c r="U1467" s="5">
        <v>1</v>
      </c>
      <c r="V1467" s="28">
        <v>27</v>
      </c>
    </row>
    <row r="1468" spans="3:22" ht="25.2" x14ac:dyDescent="0.25">
      <c r="C1468" s="106"/>
      <c r="D1468" s="101"/>
      <c r="E1468" s="11" t="s">
        <v>50</v>
      </c>
      <c r="F1468" s="8"/>
      <c r="G1468" s="7">
        <v>102</v>
      </c>
      <c r="H1468" s="15">
        <v>65</v>
      </c>
      <c r="I1468" s="1">
        <v>47</v>
      </c>
      <c r="J1468" s="1">
        <v>43</v>
      </c>
      <c r="K1468" s="1">
        <v>13</v>
      </c>
      <c r="L1468" s="1">
        <v>32</v>
      </c>
      <c r="M1468" s="1">
        <v>13</v>
      </c>
      <c r="N1468" s="1">
        <v>49</v>
      </c>
      <c r="O1468" s="1">
        <v>4</v>
      </c>
      <c r="P1468" s="1">
        <v>37</v>
      </c>
      <c r="Q1468" s="1">
        <v>39</v>
      </c>
      <c r="R1468" s="1">
        <v>34</v>
      </c>
      <c r="S1468" s="1">
        <v>3</v>
      </c>
      <c r="T1468" s="1">
        <v>4</v>
      </c>
      <c r="U1468" s="1">
        <v>1</v>
      </c>
      <c r="V1468" s="18">
        <v>97</v>
      </c>
    </row>
    <row r="1469" spans="3:22" ht="25.2" x14ac:dyDescent="0.25">
      <c r="C1469" s="106"/>
      <c r="D1469" s="101"/>
      <c r="E1469" s="11" t="s">
        <v>51</v>
      </c>
      <c r="F1469" s="8"/>
      <c r="G1469" s="14">
        <v>46</v>
      </c>
      <c r="H1469" s="27">
        <v>27</v>
      </c>
      <c r="I1469" s="5">
        <v>28</v>
      </c>
      <c r="J1469" s="5">
        <v>21</v>
      </c>
      <c r="K1469" s="5">
        <v>9</v>
      </c>
      <c r="L1469" s="5">
        <v>21</v>
      </c>
      <c r="M1469" s="5">
        <v>5</v>
      </c>
      <c r="N1469" s="5">
        <v>15</v>
      </c>
      <c r="O1469" s="5">
        <v>3</v>
      </c>
      <c r="P1469" s="5">
        <v>18</v>
      </c>
      <c r="Q1469" s="5">
        <v>15</v>
      </c>
      <c r="R1469" s="5">
        <v>11</v>
      </c>
      <c r="S1469" s="5">
        <v>2</v>
      </c>
      <c r="T1469" s="5">
        <v>3</v>
      </c>
      <c r="U1469" s="5">
        <v>0</v>
      </c>
      <c r="V1469" s="28">
        <v>43</v>
      </c>
    </row>
    <row r="1470" spans="3:22" x14ac:dyDescent="0.25">
      <c r="C1470" s="106"/>
      <c r="D1470" s="101"/>
      <c r="E1470" s="11" t="s">
        <v>52</v>
      </c>
      <c r="F1470" s="8"/>
      <c r="G1470" s="14">
        <v>20</v>
      </c>
      <c r="H1470" s="27">
        <v>9</v>
      </c>
      <c r="I1470" s="5">
        <v>12</v>
      </c>
      <c r="J1470" s="5">
        <v>9</v>
      </c>
      <c r="K1470" s="5">
        <v>2</v>
      </c>
      <c r="L1470" s="5">
        <v>6</v>
      </c>
      <c r="M1470" s="5">
        <v>6</v>
      </c>
      <c r="N1470" s="5">
        <v>5</v>
      </c>
      <c r="O1470" s="5">
        <v>4</v>
      </c>
      <c r="P1470" s="5">
        <v>5</v>
      </c>
      <c r="Q1470" s="5">
        <v>5</v>
      </c>
      <c r="R1470" s="5">
        <v>2</v>
      </c>
      <c r="S1470" s="5">
        <v>1</v>
      </c>
      <c r="T1470" s="5">
        <v>3</v>
      </c>
      <c r="U1470" s="5">
        <v>0</v>
      </c>
      <c r="V1470" s="28">
        <v>17</v>
      </c>
    </row>
    <row r="1471" spans="3:22" x14ac:dyDescent="0.25">
      <c r="C1471" s="106"/>
      <c r="D1471" s="101"/>
      <c r="E1471" s="11" t="s">
        <v>53</v>
      </c>
      <c r="F1471" s="8"/>
      <c r="G1471" s="14">
        <v>19</v>
      </c>
      <c r="H1471" s="27">
        <v>11</v>
      </c>
      <c r="I1471" s="5">
        <v>10</v>
      </c>
      <c r="J1471" s="5">
        <v>9</v>
      </c>
      <c r="K1471" s="5">
        <v>2</v>
      </c>
      <c r="L1471" s="5">
        <v>7</v>
      </c>
      <c r="M1471" s="5">
        <v>4</v>
      </c>
      <c r="N1471" s="5">
        <v>7</v>
      </c>
      <c r="O1471" s="5">
        <v>2</v>
      </c>
      <c r="P1471" s="5">
        <v>9</v>
      </c>
      <c r="Q1471" s="5">
        <v>5</v>
      </c>
      <c r="R1471" s="5">
        <v>7</v>
      </c>
      <c r="S1471" s="5">
        <v>1</v>
      </c>
      <c r="T1471" s="5">
        <v>4</v>
      </c>
      <c r="U1471" s="5">
        <v>0</v>
      </c>
      <c r="V1471" s="28">
        <v>15</v>
      </c>
    </row>
    <row r="1472" spans="3:22" x14ac:dyDescent="0.25">
      <c r="C1472" s="106"/>
      <c r="D1472" s="101"/>
      <c r="E1472" s="11" t="s">
        <v>38</v>
      </c>
      <c r="F1472" s="8"/>
      <c r="G1472" s="14">
        <v>32</v>
      </c>
      <c r="H1472" s="27">
        <v>18</v>
      </c>
      <c r="I1472" s="5">
        <v>15</v>
      </c>
      <c r="J1472" s="5">
        <v>12</v>
      </c>
      <c r="K1472" s="5">
        <v>6</v>
      </c>
      <c r="L1472" s="5">
        <v>12</v>
      </c>
      <c r="M1472" s="5">
        <v>6</v>
      </c>
      <c r="N1472" s="5">
        <v>11</v>
      </c>
      <c r="O1472" s="5">
        <v>5</v>
      </c>
      <c r="P1472" s="5">
        <v>14</v>
      </c>
      <c r="Q1472" s="5">
        <v>10</v>
      </c>
      <c r="R1472" s="5">
        <v>4</v>
      </c>
      <c r="S1472" s="5">
        <v>0</v>
      </c>
      <c r="T1472" s="5">
        <v>4</v>
      </c>
      <c r="U1472" s="5">
        <v>4</v>
      </c>
      <c r="V1472" s="28">
        <v>24</v>
      </c>
    </row>
    <row r="1473" spans="2:22" x14ac:dyDescent="0.25">
      <c r="C1473" s="106"/>
      <c r="D1473" s="101"/>
      <c r="E1473" s="11" t="s">
        <v>54</v>
      </c>
      <c r="F1473" s="8"/>
      <c r="G1473" s="7">
        <v>1276</v>
      </c>
      <c r="H1473" s="15">
        <v>826</v>
      </c>
      <c r="I1473" s="1">
        <v>749</v>
      </c>
      <c r="J1473" s="1">
        <v>734</v>
      </c>
      <c r="K1473" s="1">
        <v>167</v>
      </c>
      <c r="L1473" s="1">
        <v>700</v>
      </c>
      <c r="M1473" s="1">
        <v>246</v>
      </c>
      <c r="N1473" s="1">
        <v>639</v>
      </c>
      <c r="O1473" s="1">
        <v>193</v>
      </c>
      <c r="P1473" s="1">
        <v>478</v>
      </c>
      <c r="Q1473" s="1">
        <v>494</v>
      </c>
      <c r="R1473" s="1">
        <v>422</v>
      </c>
      <c r="S1473" s="1">
        <v>19</v>
      </c>
      <c r="T1473" s="1">
        <v>61</v>
      </c>
      <c r="U1473" s="1">
        <v>5</v>
      </c>
      <c r="V1473" s="18">
        <v>1210</v>
      </c>
    </row>
    <row r="1474" spans="2:22" x14ac:dyDescent="0.25">
      <c r="C1474" s="106"/>
      <c r="D1474" s="101"/>
      <c r="E1474" s="11" t="s">
        <v>55</v>
      </c>
      <c r="F1474" s="8"/>
      <c r="G1474" s="7">
        <v>177</v>
      </c>
      <c r="H1474" s="15">
        <v>109</v>
      </c>
      <c r="I1474" s="1">
        <v>90</v>
      </c>
      <c r="J1474" s="1">
        <v>76</v>
      </c>
      <c r="K1474" s="1">
        <v>22</v>
      </c>
      <c r="L1474" s="1">
        <v>64</v>
      </c>
      <c r="M1474" s="1">
        <v>23</v>
      </c>
      <c r="N1474" s="1">
        <v>78</v>
      </c>
      <c r="O1474" s="1">
        <v>12</v>
      </c>
      <c r="P1474" s="1">
        <v>63</v>
      </c>
      <c r="Q1474" s="1">
        <v>59</v>
      </c>
      <c r="R1474" s="1">
        <v>55</v>
      </c>
      <c r="S1474" s="1">
        <v>8</v>
      </c>
      <c r="T1474" s="1">
        <v>8</v>
      </c>
      <c r="U1474" s="1">
        <v>2</v>
      </c>
      <c r="V1474" s="18">
        <v>167</v>
      </c>
    </row>
    <row r="1475" spans="2:22" ht="25.2" x14ac:dyDescent="0.25">
      <c r="C1475" s="102" t="s">
        <v>56</v>
      </c>
      <c r="D1475" s="100" t="s">
        <v>21</v>
      </c>
      <c r="E1475" s="10" t="s">
        <v>57</v>
      </c>
      <c r="F1475" s="9"/>
      <c r="G1475" s="13">
        <v>393</v>
      </c>
      <c r="H1475" s="22">
        <v>253</v>
      </c>
      <c r="I1475" s="3">
        <v>225</v>
      </c>
      <c r="J1475" s="3">
        <v>225</v>
      </c>
      <c r="K1475" s="3">
        <v>58</v>
      </c>
      <c r="L1475" s="3">
        <v>199</v>
      </c>
      <c r="M1475" s="3">
        <v>69</v>
      </c>
      <c r="N1475" s="3">
        <v>180</v>
      </c>
      <c r="O1475" s="3">
        <v>45</v>
      </c>
      <c r="P1475" s="3">
        <v>163</v>
      </c>
      <c r="Q1475" s="3">
        <v>148</v>
      </c>
      <c r="R1475" s="3">
        <v>134</v>
      </c>
      <c r="S1475" s="3">
        <v>9</v>
      </c>
      <c r="T1475" s="3">
        <v>20</v>
      </c>
      <c r="U1475" s="3">
        <v>6</v>
      </c>
      <c r="V1475" s="24">
        <v>367</v>
      </c>
    </row>
    <row r="1476" spans="2:22" ht="25.2" x14ac:dyDescent="0.25">
      <c r="C1476" s="106"/>
      <c r="D1476" s="101"/>
      <c r="E1476" s="11" t="s">
        <v>58</v>
      </c>
      <c r="F1476" s="8"/>
      <c r="G1476" s="7">
        <v>615</v>
      </c>
      <c r="H1476" s="15">
        <v>383</v>
      </c>
      <c r="I1476" s="1">
        <v>360</v>
      </c>
      <c r="J1476" s="1">
        <v>349</v>
      </c>
      <c r="K1476" s="1">
        <v>78</v>
      </c>
      <c r="L1476" s="1">
        <v>331</v>
      </c>
      <c r="M1476" s="1">
        <v>125</v>
      </c>
      <c r="N1476" s="1">
        <v>318</v>
      </c>
      <c r="O1476" s="1">
        <v>71</v>
      </c>
      <c r="P1476" s="1">
        <v>212</v>
      </c>
      <c r="Q1476" s="1">
        <v>223</v>
      </c>
      <c r="R1476" s="1">
        <v>195</v>
      </c>
      <c r="S1476" s="1">
        <v>13</v>
      </c>
      <c r="T1476" s="1">
        <v>27</v>
      </c>
      <c r="U1476" s="1">
        <v>3</v>
      </c>
      <c r="V1476" s="18">
        <v>585</v>
      </c>
    </row>
    <row r="1477" spans="2:22" ht="25.2" x14ac:dyDescent="0.25">
      <c r="C1477" s="106"/>
      <c r="D1477" s="101"/>
      <c r="E1477" s="11" t="s">
        <v>59</v>
      </c>
      <c r="F1477" s="8"/>
      <c r="G1477" s="7">
        <v>364</v>
      </c>
      <c r="H1477" s="15">
        <v>245</v>
      </c>
      <c r="I1477" s="1">
        <v>213</v>
      </c>
      <c r="J1477" s="1">
        <v>194</v>
      </c>
      <c r="K1477" s="1">
        <v>46</v>
      </c>
      <c r="L1477" s="1">
        <v>177</v>
      </c>
      <c r="M1477" s="1">
        <v>64</v>
      </c>
      <c r="N1477" s="1">
        <v>176</v>
      </c>
      <c r="O1477" s="1">
        <v>75</v>
      </c>
      <c r="P1477" s="1">
        <v>138</v>
      </c>
      <c r="Q1477" s="1">
        <v>136</v>
      </c>
      <c r="R1477" s="1">
        <v>118</v>
      </c>
      <c r="S1477" s="1">
        <v>3</v>
      </c>
      <c r="T1477" s="1">
        <v>26</v>
      </c>
      <c r="U1477" s="1">
        <v>1</v>
      </c>
      <c r="V1477" s="18">
        <v>337</v>
      </c>
    </row>
    <row r="1478" spans="2:22" x14ac:dyDescent="0.25">
      <c r="C1478" s="106"/>
      <c r="D1478" s="101"/>
      <c r="E1478" s="11" t="s">
        <v>60</v>
      </c>
      <c r="F1478" s="8"/>
      <c r="G1478" s="7">
        <v>152</v>
      </c>
      <c r="H1478" s="15">
        <v>92</v>
      </c>
      <c r="I1478" s="1">
        <v>78</v>
      </c>
      <c r="J1478" s="1">
        <v>72</v>
      </c>
      <c r="K1478" s="1">
        <v>17</v>
      </c>
      <c r="L1478" s="1">
        <v>82</v>
      </c>
      <c r="M1478" s="1">
        <v>27</v>
      </c>
      <c r="N1478" s="1">
        <v>66</v>
      </c>
      <c r="O1478" s="1">
        <v>25</v>
      </c>
      <c r="P1478" s="1">
        <v>56</v>
      </c>
      <c r="Q1478" s="1">
        <v>66</v>
      </c>
      <c r="R1478" s="1">
        <v>43</v>
      </c>
      <c r="S1478" s="1">
        <v>4</v>
      </c>
      <c r="T1478" s="1">
        <v>7</v>
      </c>
      <c r="U1478" s="1">
        <v>1</v>
      </c>
      <c r="V1478" s="18">
        <v>144</v>
      </c>
    </row>
    <row r="1479" spans="2:22" x14ac:dyDescent="0.25">
      <c r="C1479" s="102" t="s">
        <v>61</v>
      </c>
      <c r="D1479" s="100" t="s">
        <v>21</v>
      </c>
      <c r="E1479" s="10" t="s">
        <v>62</v>
      </c>
      <c r="F1479" s="9"/>
      <c r="G1479" s="13">
        <v>197</v>
      </c>
      <c r="H1479" s="22">
        <v>133</v>
      </c>
      <c r="I1479" s="3">
        <v>111</v>
      </c>
      <c r="J1479" s="3">
        <v>101</v>
      </c>
      <c r="K1479" s="3">
        <v>20</v>
      </c>
      <c r="L1479" s="3">
        <v>99</v>
      </c>
      <c r="M1479" s="3">
        <v>37</v>
      </c>
      <c r="N1479" s="3">
        <v>90</v>
      </c>
      <c r="O1479" s="3">
        <v>34</v>
      </c>
      <c r="P1479" s="3">
        <v>74</v>
      </c>
      <c r="Q1479" s="3">
        <v>80</v>
      </c>
      <c r="R1479" s="3">
        <v>55</v>
      </c>
      <c r="S1479" s="3">
        <v>7</v>
      </c>
      <c r="T1479" s="3">
        <v>9</v>
      </c>
      <c r="U1479" s="3">
        <v>2</v>
      </c>
      <c r="V1479" s="24">
        <v>186</v>
      </c>
    </row>
    <row r="1480" spans="2:22" x14ac:dyDescent="0.25">
      <c r="C1480" s="103"/>
      <c r="D1480" s="101"/>
      <c r="E1480" s="11" t="s">
        <v>63</v>
      </c>
      <c r="F1480" s="8"/>
      <c r="G1480" s="7">
        <v>460</v>
      </c>
      <c r="H1480" s="15">
        <v>302</v>
      </c>
      <c r="I1480" s="1">
        <v>265</v>
      </c>
      <c r="J1480" s="1">
        <v>272</v>
      </c>
      <c r="K1480" s="1">
        <v>60</v>
      </c>
      <c r="L1480" s="1">
        <v>264</v>
      </c>
      <c r="M1480" s="1">
        <v>87</v>
      </c>
      <c r="N1480" s="1">
        <v>258</v>
      </c>
      <c r="O1480" s="1">
        <v>62</v>
      </c>
      <c r="P1480" s="1">
        <v>169</v>
      </c>
      <c r="Q1480" s="1">
        <v>183</v>
      </c>
      <c r="R1480" s="1">
        <v>175</v>
      </c>
      <c r="S1480" s="1">
        <v>12</v>
      </c>
      <c r="T1480" s="1">
        <v>19</v>
      </c>
      <c r="U1480" s="1">
        <v>3</v>
      </c>
      <c r="V1480" s="18">
        <v>438</v>
      </c>
    </row>
    <row r="1481" spans="2:22" ht="25.2" x14ac:dyDescent="0.25">
      <c r="C1481" s="103"/>
      <c r="D1481" s="101"/>
      <c r="E1481" s="11" t="s">
        <v>64</v>
      </c>
      <c r="F1481" s="8"/>
      <c r="G1481" s="7">
        <v>286</v>
      </c>
      <c r="H1481" s="15">
        <v>193</v>
      </c>
      <c r="I1481" s="1">
        <v>172</v>
      </c>
      <c r="J1481" s="1">
        <v>165</v>
      </c>
      <c r="K1481" s="1">
        <v>37</v>
      </c>
      <c r="L1481" s="1">
        <v>152</v>
      </c>
      <c r="M1481" s="1">
        <v>53</v>
      </c>
      <c r="N1481" s="1">
        <v>141</v>
      </c>
      <c r="O1481" s="1">
        <v>48</v>
      </c>
      <c r="P1481" s="1">
        <v>118</v>
      </c>
      <c r="Q1481" s="1">
        <v>122</v>
      </c>
      <c r="R1481" s="1">
        <v>101</v>
      </c>
      <c r="S1481" s="1">
        <v>2</v>
      </c>
      <c r="T1481" s="1">
        <v>15</v>
      </c>
      <c r="U1481" s="1">
        <v>0</v>
      </c>
      <c r="V1481" s="18">
        <v>271</v>
      </c>
    </row>
    <row r="1482" spans="2:22" x14ac:dyDescent="0.25">
      <c r="C1482" s="103"/>
      <c r="D1482" s="101"/>
      <c r="E1482" s="11" t="s">
        <v>65</v>
      </c>
      <c r="F1482" s="8"/>
      <c r="G1482" s="7">
        <v>249</v>
      </c>
      <c r="H1482" s="15">
        <v>144</v>
      </c>
      <c r="I1482" s="1">
        <v>138</v>
      </c>
      <c r="J1482" s="1">
        <v>126</v>
      </c>
      <c r="K1482" s="1">
        <v>31</v>
      </c>
      <c r="L1482" s="1">
        <v>118</v>
      </c>
      <c r="M1482" s="1">
        <v>46</v>
      </c>
      <c r="N1482" s="1">
        <v>111</v>
      </c>
      <c r="O1482" s="1">
        <v>28</v>
      </c>
      <c r="P1482" s="1">
        <v>88</v>
      </c>
      <c r="Q1482" s="1">
        <v>70</v>
      </c>
      <c r="R1482" s="1">
        <v>65</v>
      </c>
      <c r="S1482" s="1">
        <v>4</v>
      </c>
      <c r="T1482" s="1">
        <v>18</v>
      </c>
      <c r="U1482" s="1">
        <v>4</v>
      </c>
      <c r="V1482" s="18">
        <v>227</v>
      </c>
    </row>
    <row r="1483" spans="2:22" x14ac:dyDescent="0.25">
      <c r="C1483" s="103"/>
      <c r="D1483" s="101"/>
      <c r="E1483" s="11" t="s">
        <v>66</v>
      </c>
      <c r="F1483" s="8"/>
      <c r="G1483" s="7">
        <v>145</v>
      </c>
      <c r="H1483" s="15">
        <v>90</v>
      </c>
      <c r="I1483" s="1">
        <v>85</v>
      </c>
      <c r="J1483" s="1">
        <v>81</v>
      </c>
      <c r="K1483" s="1">
        <v>19</v>
      </c>
      <c r="L1483" s="1">
        <v>66</v>
      </c>
      <c r="M1483" s="1">
        <v>24</v>
      </c>
      <c r="N1483" s="1">
        <v>63</v>
      </c>
      <c r="O1483" s="1">
        <v>18</v>
      </c>
      <c r="P1483" s="1">
        <v>49</v>
      </c>
      <c r="Q1483" s="1">
        <v>47</v>
      </c>
      <c r="R1483" s="1">
        <v>39</v>
      </c>
      <c r="S1483" s="1">
        <v>3</v>
      </c>
      <c r="T1483" s="1">
        <v>13</v>
      </c>
      <c r="U1483" s="1">
        <v>2</v>
      </c>
      <c r="V1483" s="18">
        <v>130</v>
      </c>
    </row>
    <row r="1484" spans="2:22" x14ac:dyDescent="0.25">
      <c r="C1484" s="107"/>
      <c r="D1484" s="104"/>
      <c r="E1484" s="44" t="s">
        <v>67</v>
      </c>
      <c r="F1484" s="45"/>
      <c r="G1484" s="56">
        <v>187</v>
      </c>
      <c r="H1484" s="64">
        <v>111</v>
      </c>
      <c r="I1484" s="34">
        <v>105</v>
      </c>
      <c r="J1484" s="34">
        <v>95</v>
      </c>
      <c r="K1484" s="34">
        <v>32</v>
      </c>
      <c r="L1484" s="34">
        <v>90</v>
      </c>
      <c r="M1484" s="34">
        <v>38</v>
      </c>
      <c r="N1484" s="34">
        <v>77</v>
      </c>
      <c r="O1484" s="34">
        <v>26</v>
      </c>
      <c r="P1484" s="34">
        <v>71</v>
      </c>
      <c r="Q1484" s="34">
        <v>71</v>
      </c>
      <c r="R1484" s="34">
        <v>55</v>
      </c>
      <c r="S1484" s="34">
        <v>1</v>
      </c>
      <c r="T1484" s="34">
        <v>6</v>
      </c>
      <c r="U1484" s="34">
        <v>0</v>
      </c>
      <c r="V1484" s="69">
        <v>181</v>
      </c>
    </row>
    <row r="1486" spans="2:22" x14ac:dyDescent="0.25">
      <c r="B1486" s="42" t="str">
        <f xml:space="preserve"> HYPERLINK("#'目次'!B24", "[18]")</f>
        <v>[18]</v>
      </c>
      <c r="C1486" s="37" t="s">
        <v>243</v>
      </c>
    </row>
    <row r="1489" spans="3:17" x14ac:dyDescent="0.25">
      <c r="C1489" s="37" t="s">
        <v>14</v>
      </c>
    </row>
    <row r="1490" spans="3:17" ht="50.4" x14ac:dyDescent="0.25">
      <c r="C1490" s="96"/>
      <c r="D1490" s="97"/>
      <c r="E1490" s="97"/>
      <c r="F1490" s="97"/>
      <c r="G1490" s="52" t="s">
        <v>15</v>
      </c>
      <c r="H1490" s="48" t="s">
        <v>244</v>
      </c>
      <c r="I1490" s="20" t="s">
        <v>245</v>
      </c>
      <c r="J1490" s="20" t="s">
        <v>246</v>
      </c>
      <c r="K1490" s="20" t="s">
        <v>247</v>
      </c>
      <c r="L1490" s="20" t="s">
        <v>248</v>
      </c>
      <c r="M1490" s="20" t="s">
        <v>249</v>
      </c>
      <c r="N1490" s="20" t="s">
        <v>182</v>
      </c>
      <c r="O1490" s="20" t="s">
        <v>250</v>
      </c>
      <c r="P1490" s="20" t="s">
        <v>38</v>
      </c>
      <c r="Q1490" s="51" t="s">
        <v>251</v>
      </c>
    </row>
    <row r="1491" spans="3:17" x14ac:dyDescent="0.25">
      <c r="C1491" s="98"/>
      <c r="D1491" s="99"/>
      <c r="E1491" s="99"/>
      <c r="F1491" s="99"/>
      <c r="G1491" s="47"/>
      <c r="H1491" s="55"/>
      <c r="I1491" s="21"/>
      <c r="J1491" s="21"/>
      <c r="K1491" s="21"/>
      <c r="L1491" s="21"/>
      <c r="M1491" s="21"/>
      <c r="N1491" s="21"/>
      <c r="O1491" s="21"/>
      <c r="P1491" s="21"/>
      <c r="Q1491" s="54"/>
    </row>
    <row r="1492" spans="3:17" x14ac:dyDescent="0.25">
      <c r="C1492" s="43"/>
      <c r="D1492" s="49"/>
      <c r="E1492" s="53" t="s">
        <v>15</v>
      </c>
      <c r="F1492" s="46"/>
      <c r="G1492" s="50">
        <v>1524</v>
      </c>
      <c r="H1492" s="30">
        <v>18</v>
      </c>
      <c r="I1492" s="30">
        <v>6</v>
      </c>
      <c r="J1492" s="30">
        <v>47</v>
      </c>
      <c r="K1492" s="30">
        <v>51</v>
      </c>
      <c r="L1492" s="30">
        <v>184</v>
      </c>
      <c r="M1492" s="30">
        <v>593</v>
      </c>
      <c r="N1492" s="30">
        <v>372</v>
      </c>
      <c r="O1492" s="30">
        <v>231</v>
      </c>
      <c r="P1492" s="30">
        <v>22</v>
      </c>
      <c r="Q1492" s="68">
        <v>1271</v>
      </c>
    </row>
    <row r="1493" spans="3:17" x14ac:dyDescent="0.25">
      <c r="C1493" s="105" t="s">
        <v>20</v>
      </c>
      <c r="D1493" s="100" t="s">
        <v>21</v>
      </c>
      <c r="E1493" s="10" t="s">
        <v>22</v>
      </c>
      <c r="F1493" s="9"/>
      <c r="G1493" s="13">
        <v>780</v>
      </c>
      <c r="H1493" s="22">
        <v>9</v>
      </c>
      <c r="I1493" s="3">
        <v>3</v>
      </c>
      <c r="J1493" s="3">
        <v>22</v>
      </c>
      <c r="K1493" s="3">
        <v>27</v>
      </c>
      <c r="L1493" s="3">
        <v>96</v>
      </c>
      <c r="M1493" s="3">
        <v>310</v>
      </c>
      <c r="N1493" s="3">
        <v>199</v>
      </c>
      <c r="O1493" s="3">
        <v>103</v>
      </c>
      <c r="P1493" s="3">
        <v>11</v>
      </c>
      <c r="Q1493" s="24">
        <v>666</v>
      </c>
    </row>
    <row r="1494" spans="3:17" x14ac:dyDescent="0.25">
      <c r="C1494" s="106"/>
      <c r="D1494" s="101"/>
      <c r="E1494" s="11" t="s">
        <v>23</v>
      </c>
      <c r="F1494" s="8"/>
      <c r="G1494" s="7">
        <v>744</v>
      </c>
      <c r="H1494" s="15">
        <v>9</v>
      </c>
      <c r="I1494" s="1">
        <v>3</v>
      </c>
      <c r="J1494" s="1">
        <v>25</v>
      </c>
      <c r="K1494" s="1">
        <v>24</v>
      </c>
      <c r="L1494" s="1">
        <v>88</v>
      </c>
      <c r="M1494" s="1">
        <v>283</v>
      </c>
      <c r="N1494" s="1">
        <v>173</v>
      </c>
      <c r="O1494" s="1">
        <v>128</v>
      </c>
      <c r="P1494" s="1">
        <v>11</v>
      </c>
      <c r="Q1494" s="18">
        <v>605</v>
      </c>
    </row>
    <row r="1495" spans="3:17" x14ac:dyDescent="0.25">
      <c r="C1495" s="102" t="s">
        <v>24</v>
      </c>
      <c r="D1495" s="102" t="s">
        <v>25</v>
      </c>
      <c r="E1495" s="10" t="s">
        <v>26</v>
      </c>
      <c r="F1495" s="9"/>
      <c r="G1495" s="13">
        <v>257</v>
      </c>
      <c r="H1495" s="22">
        <v>3</v>
      </c>
      <c r="I1495" s="3">
        <v>1</v>
      </c>
      <c r="J1495" s="3">
        <v>7</v>
      </c>
      <c r="K1495" s="3">
        <v>6</v>
      </c>
      <c r="L1495" s="3">
        <v>19</v>
      </c>
      <c r="M1495" s="3">
        <v>81</v>
      </c>
      <c r="N1495" s="3">
        <v>93</v>
      </c>
      <c r="O1495" s="3">
        <v>45</v>
      </c>
      <c r="P1495" s="3">
        <v>2</v>
      </c>
      <c r="Q1495" s="24">
        <v>210</v>
      </c>
    </row>
    <row r="1496" spans="3:17" x14ac:dyDescent="0.25">
      <c r="C1496" s="106"/>
      <c r="D1496" s="103"/>
      <c r="E1496" s="11" t="s">
        <v>27</v>
      </c>
      <c r="F1496" s="8"/>
      <c r="G1496" s="7">
        <v>297</v>
      </c>
      <c r="H1496" s="15">
        <v>1</v>
      </c>
      <c r="I1496" s="1">
        <v>1</v>
      </c>
      <c r="J1496" s="1">
        <v>5</v>
      </c>
      <c r="K1496" s="1">
        <v>11</v>
      </c>
      <c r="L1496" s="1">
        <v>29</v>
      </c>
      <c r="M1496" s="1">
        <v>109</v>
      </c>
      <c r="N1496" s="1">
        <v>85</v>
      </c>
      <c r="O1496" s="1">
        <v>51</v>
      </c>
      <c r="P1496" s="1">
        <v>5</v>
      </c>
      <c r="Q1496" s="18">
        <v>241</v>
      </c>
    </row>
    <row r="1497" spans="3:17" x14ac:dyDescent="0.25">
      <c r="C1497" s="106"/>
      <c r="D1497" s="103"/>
      <c r="E1497" s="11" t="s">
        <v>28</v>
      </c>
      <c r="F1497" s="8"/>
      <c r="G1497" s="7">
        <v>316</v>
      </c>
      <c r="H1497" s="15">
        <v>2</v>
      </c>
      <c r="I1497" s="1">
        <v>3</v>
      </c>
      <c r="J1497" s="1">
        <v>11</v>
      </c>
      <c r="K1497" s="1">
        <v>8</v>
      </c>
      <c r="L1497" s="1">
        <v>24</v>
      </c>
      <c r="M1497" s="1">
        <v>135</v>
      </c>
      <c r="N1497" s="1">
        <v>73</v>
      </c>
      <c r="O1497" s="1">
        <v>55</v>
      </c>
      <c r="P1497" s="1">
        <v>5</v>
      </c>
      <c r="Q1497" s="18">
        <v>256</v>
      </c>
    </row>
    <row r="1498" spans="3:17" x14ac:dyDescent="0.25">
      <c r="C1498" s="106"/>
      <c r="D1498" s="103"/>
      <c r="E1498" s="11" t="s">
        <v>29</v>
      </c>
      <c r="F1498" s="8"/>
      <c r="G1498" s="7">
        <v>335</v>
      </c>
      <c r="H1498" s="15">
        <v>6</v>
      </c>
      <c r="I1498" s="1">
        <v>0</v>
      </c>
      <c r="J1498" s="1">
        <v>7</v>
      </c>
      <c r="K1498" s="1">
        <v>12</v>
      </c>
      <c r="L1498" s="1">
        <v>46</v>
      </c>
      <c r="M1498" s="1">
        <v>128</v>
      </c>
      <c r="N1498" s="1">
        <v>84</v>
      </c>
      <c r="O1498" s="1">
        <v>47</v>
      </c>
      <c r="P1498" s="1">
        <v>5</v>
      </c>
      <c r="Q1498" s="18">
        <v>283</v>
      </c>
    </row>
    <row r="1499" spans="3:17" x14ac:dyDescent="0.25">
      <c r="C1499" s="106"/>
      <c r="D1499" s="103"/>
      <c r="E1499" s="11" t="s">
        <v>30</v>
      </c>
      <c r="F1499" s="8"/>
      <c r="G1499" s="7">
        <v>319</v>
      </c>
      <c r="H1499" s="15">
        <v>6</v>
      </c>
      <c r="I1499" s="1">
        <v>1</v>
      </c>
      <c r="J1499" s="1">
        <v>17</v>
      </c>
      <c r="K1499" s="1">
        <v>14</v>
      </c>
      <c r="L1499" s="1">
        <v>66</v>
      </c>
      <c r="M1499" s="1">
        <v>140</v>
      </c>
      <c r="N1499" s="1">
        <v>37</v>
      </c>
      <c r="O1499" s="1">
        <v>33</v>
      </c>
      <c r="P1499" s="1">
        <v>5</v>
      </c>
      <c r="Q1499" s="18">
        <v>281</v>
      </c>
    </row>
    <row r="1500" spans="3:17" x14ac:dyDescent="0.25">
      <c r="C1500" s="106"/>
      <c r="D1500" s="103"/>
      <c r="E1500" s="11" t="s">
        <v>31</v>
      </c>
      <c r="F1500" s="8"/>
      <c r="G1500" s="7">
        <v>1267</v>
      </c>
      <c r="H1500" s="15">
        <v>15</v>
      </c>
      <c r="I1500" s="1">
        <v>5</v>
      </c>
      <c r="J1500" s="1">
        <v>40</v>
      </c>
      <c r="K1500" s="1">
        <v>45</v>
      </c>
      <c r="L1500" s="1">
        <v>165</v>
      </c>
      <c r="M1500" s="1">
        <v>512</v>
      </c>
      <c r="N1500" s="1">
        <v>279</v>
      </c>
      <c r="O1500" s="1">
        <v>186</v>
      </c>
      <c r="P1500" s="1">
        <v>20</v>
      </c>
      <c r="Q1500" s="18">
        <v>1061</v>
      </c>
    </row>
    <row r="1501" spans="3:17" x14ac:dyDescent="0.25">
      <c r="C1501" s="106"/>
      <c r="D1501" s="103"/>
      <c r="E1501" s="11" t="s">
        <v>32</v>
      </c>
      <c r="F1501" s="8"/>
      <c r="G1501" s="7">
        <v>654</v>
      </c>
      <c r="H1501" s="15">
        <v>12</v>
      </c>
      <c r="I1501" s="1">
        <v>1</v>
      </c>
      <c r="J1501" s="1">
        <v>24</v>
      </c>
      <c r="K1501" s="1">
        <v>26</v>
      </c>
      <c r="L1501" s="1">
        <v>112</v>
      </c>
      <c r="M1501" s="1">
        <v>268</v>
      </c>
      <c r="N1501" s="1">
        <v>121</v>
      </c>
      <c r="O1501" s="1">
        <v>80</v>
      </c>
      <c r="P1501" s="1">
        <v>10</v>
      </c>
      <c r="Q1501" s="18">
        <v>564</v>
      </c>
    </row>
    <row r="1502" spans="3:17" x14ac:dyDescent="0.25">
      <c r="C1502" s="106"/>
      <c r="D1502" s="102" t="s">
        <v>22</v>
      </c>
      <c r="E1502" s="10" t="s">
        <v>26</v>
      </c>
      <c r="F1502" s="9"/>
      <c r="G1502" s="13">
        <v>137</v>
      </c>
      <c r="H1502" s="22">
        <v>2</v>
      </c>
      <c r="I1502" s="3">
        <v>0</v>
      </c>
      <c r="J1502" s="3">
        <v>4</v>
      </c>
      <c r="K1502" s="3">
        <v>1</v>
      </c>
      <c r="L1502" s="3">
        <v>11</v>
      </c>
      <c r="M1502" s="3">
        <v>49</v>
      </c>
      <c r="N1502" s="3">
        <v>46</v>
      </c>
      <c r="O1502" s="3">
        <v>23</v>
      </c>
      <c r="P1502" s="3">
        <v>1</v>
      </c>
      <c r="Q1502" s="24">
        <v>113</v>
      </c>
    </row>
    <row r="1503" spans="3:17" x14ac:dyDescent="0.25">
      <c r="C1503" s="106"/>
      <c r="D1503" s="103"/>
      <c r="E1503" s="11" t="s">
        <v>27</v>
      </c>
      <c r="F1503" s="8"/>
      <c r="G1503" s="7">
        <v>157</v>
      </c>
      <c r="H1503" s="15">
        <v>0</v>
      </c>
      <c r="I1503" s="1">
        <v>1</v>
      </c>
      <c r="J1503" s="1">
        <v>3</v>
      </c>
      <c r="K1503" s="1">
        <v>8</v>
      </c>
      <c r="L1503" s="1">
        <v>17</v>
      </c>
      <c r="M1503" s="1">
        <v>58</v>
      </c>
      <c r="N1503" s="1">
        <v>46</v>
      </c>
      <c r="O1503" s="1">
        <v>22</v>
      </c>
      <c r="P1503" s="1">
        <v>2</v>
      </c>
      <c r="Q1503" s="18">
        <v>133</v>
      </c>
    </row>
    <row r="1504" spans="3:17" x14ac:dyDescent="0.25">
      <c r="C1504" s="106"/>
      <c r="D1504" s="103"/>
      <c r="E1504" s="11" t="s">
        <v>28</v>
      </c>
      <c r="F1504" s="8"/>
      <c r="G1504" s="7">
        <v>162</v>
      </c>
      <c r="H1504" s="15">
        <v>1</v>
      </c>
      <c r="I1504" s="1">
        <v>2</v>
      </c>
      <c r="J1504" s="1">
        <v>5</v>
      </c>
      <c r="K1504" s="1">
        <v>3</v>
      </c>
      <c r="L1504" s="1">
        <v>12</v>
      </c>
      <c r="M1504" s="1">
        <v>77</v>
      </c>
      <c r="N1504" s="1">
        <v>35</v>
      </c>
      <c r="O1504" s="1">
        <v>25</v>
      </c>
      <c r="P1504" s="1">
        <v>2</v>
      </c>
      <c r="Q1504" s="18">
        <v>135</v>
      </c>
    </row>
    <row r="1505" spans="3:17" x14ac:dyDescent="0.25">
      <c r="C1505" s="106"/>
      <c r="D1505" s="103"/>
      <c r="E1505" s="11" t="s">
        <v>29</v>
      </c>
      <c r="F1505" s="8"/>
      <c r="G1505" s="7">
        <v>175</v>
      </c>
      <c r="H1505" s="15">
        <v>2</v>
      </c>
      <c r="I1505" s="1">
        <v>0</v>
      </c>
      <c r="J1505" s="1">
        <v>3</v>
      </c>
      <c r="K1505" s="1">
        <v>5</v>
      </c>
      <c r="L1505" s="1">
        <v>28</v>
      </c>
      <c r="M1505" s="1">
        <v>60</v>
      </c>
      <c r="N1505" s="1">
        <v>52</v>
      </c>
      <c r="O1505" s="1">
        <v>21</v>
      </c>
      <c r="P1505" s="1">
        <v>4</v>
      </c>
      <c r="Q1505" s="18">
        <v>150</v>
      </c>
    </row>
    <row r="1506" spans="3:17" x14ac:dyDescent="0.25">
      <c r="C1506" s="106"/>
      <c r="D1506" s="103"/>
      <c r="E1506" s="11" t="s">
        <v>30</v>
      </c>
      <c r="F1506" s="8"/>
      <c r="G1506" s="7">
        <v>149</v>
      </c>
      <c r="H1506" s="15">
        <v>4</v>
      </c>
      <c r="I1506" s="1">
        <v>0</v>
      </c>
      <c r="J1506" s="1">
        <v>7</v>
      </c>
      <c r="K1506" s="1">
        <v>10</v>
      </c>
      <c r="L1506" s="1">
        <v>28</v>
      </c>
      <c r="M1506" s="1">
        <v>66</v>
      </c>
      <c r="N1506" s="1">
        <v>20</v>
      </c>
      <c r="O1506" s="1">
        <v>12</v>
      </c>
      <c r="P1506" s="1">
        <v>2</v>
      </c>
      <c r="Q1506" s="18">
        <v>135</v>
      </c>
    </row>
    <row r="1507" spans="3:17" x14ac:dyDescent="0.25">
      <c r="C1507" s="106"/>
      <c r="D1507" s="103"/>
      <c r="E1507" s="11" t="s">
        <v>31</v>
      </c>
      <c r="F1507" s="8"/>
      <c r="G1507" s="7">
        <v>643</v>
      </c>
      <c r="H1507" s="15">
        <v>7</v>
      </c>
      <c r="I1507" s="1">
        <v>3</v>
      </c>
      <c r="J1507" s="1">
        <v>18</v>
      </c>
      <c r="K1507" s="1">
        <v>26</v>
      </c>
      <c r="L1507" s="1">
        <v>85</v>
      </c>
      <c r="M1507" s="1">
        <v>261</v>
      </c>
      <c r="N1507" s="1">
        <v>153</v>
      </c>
      <c r="O1507" s="1">
        <v>80</v>
      </c>
      <c r="P1507" s="1">
        <v>10</v>
      </c>
      <c r="Q1507" s="18">
        <v>553</v>
      </c>
    </row>
    <row r="1508" spans="3:17" x14ac:dyDescent="0.25">
      <c r="C1508" s="106"/>
      <c r="D1508" s="103"/>
      <c r="E1508" s="11" t="s">
        <v>32</v>
      </c>
      <c r="F1508" s="8"/>
      <c r="G1508" s="7">
        <v>324</v>
      </c>
      <c r="H1508" s="15">
        <v>6</v>
      </c>
      <c r="I1508" s="1">
        <v>0</v>
      </c>
      <c r="J1508" s="1">
        <v>10</v>
      </c>
      <c r="K1508" s="1">
        <v>15</v>
      </c>
      <c r="L1508" s="1">
        <v>56</v>
      </c>
      <c r="M1508" s="1">
        <v>126</v>
      </c>
      <c r="N1508" s="1">
        <v>72</v>
      </c>
      <c r="O1508" s="1">
        <v>33</v>
      </c>
      <c r="P1508" s="1">
        <v>6</v>
      </c>
      <c r="Q1508" s="18">
        <v>285</v>
      </c>
    </row>
    <row r="1509" spans="3:17" x14ac:dyDescent="0.25">
      <c r="C1509" s="106"/>
      <c r="D1509" s="102" t="s">
        <v>23</v>
      </c>
      <c r="E1509" s="10" t="s">
        <v>26</v>
      </c>
      <c r="F1509" s="9"/>
      <c r="G1509" s="13">
        <v>120</v>
      </c>
      <c r="H1509" s="22">
        <v>1</v>
      </c>
      <c r="I1509" s="3">
        <v>1</v>
      </c>
      <c r="J1509" s="3">
        <v>3</v>
      </c>
      <c r="K1509" s="3">
        <v>5</v>
      </c>
      <c r="L1509" s="3">
        <v>8</v>
      </c>
      <c r="M1509" s="3">
        <v>32</v>
      </c>
      <c r="N1509" s="3">
        <v>47</v>
      </c>
      <c r="O1509" s="3">
        <v>22</v>
      </c>
      <c r="P1509" s="3">
        <v>1</v>
      </c>
      <c r="Q1509" s="24">
        <v>97</v>
      </c>
    </row>
    <row r="1510" spans="3:17" x14ac:dyDescent="0.25">
      <c r="C1510" s="106"/>
      <c r="D1510" s="103"/>
      <c r="E1510" s="11" t="s">
        <v>27</v>
      </c>
      <c r="F1510" s="8"/>
      <c r="G1510" s="7">
        <v>140</v>
      </c>
      <c r="H1510" s="15">
        <v>1</v>
      </c>
      <c r="I1510" s="1">
        <v>0</v>
      </c>
      <c r="J1510" s="1">
        <v>2</v>
      </c>
      <c r="K1510" s="1">
        <v>3</v>
      </c>
      <c r="L1510" s="1">
        <v>12</v>
      </c>
      <c r="M1510" s="1">
        <v>51</v>
      </c>
      <c r="N1510" s="1">
        <v>39</v>
      </c>
      <c r="O1510" s="1">
        <v>29</v>
      </c>
      <c r="P1510" s="1">
        <v>3</v>
      </c>
      <c r="Q1510" s="18">
        <v>108</v>
      </c>
    </row>
    <row r="1511" spans="3:17" x14ac:dyDescent="0.25">
      <c r="C1511" s="106"/>
      <c r="D1511" s="103"/>
      <c r="E1511" s="11" t="s">
        <v>28</v>
      </c>
      <c r="F1511" s="8"/>
      <c r="G1511" s="7">
        <v>154</v>
      </c>
      <c r="H1511" s="15">
        <v>1</v>
      </c>
      <c r="I1511" s="1">
        <v>1</v>
      </c>
      <c r="J1511" s="1">
        <v>6</v>
      </c>
      <c r="K1511" s="1">
        <v>5</v>
      </c>
      <c r="L1511" s="1">
        <v>12</v>
      </c>
      <c r="M1511" s="1">
        <v>58</v>
      </c>
      <c r="N1511" s="1">
        <v>38</v>
      </c>
      <c r="O1511" s="1">
        <v>30</v>
      </c>
      <c r="P1511" s="1">
        <v>3</v>
      </c>
      <c r="Q1511" s="18">
        <v>121</v>
      </c>
    </row>
    <row r="1512" spans="3:17" x14ac:dyDescent="0.25">
      <c r="C1512" s="106"/>
      <c r="D1512" s="103"/>
      <c r="E1512" s="11" t="s">
        <v>29</v>
      </c>
      <c r="F1512" s="8"/>
      <c r="G1512" s="7">
        <v>160</v>
      </c>
      <c r="H1512" s="15">
        <v>4</v>
      </c>
      <c r="I1512" s="1">
        <v>0</v>
      </c>
      <c r="J1512" s="1">
        <v>4</v>
      </c>
      <c r="K1512" s="1">
        <v>7</v>
      </c>
      <c r="L1512" s="1">
        <v>18</v>
      </c>
      <c r="M1512" s="1">
        <v>68</v>
      </c>
      <c r="N1512" s="1">
        <v>32</v>
      </c>
      <c r="O1512" s="1">
        <v>26</v>
      </c>
      <c r="P1512" s="1">
        <v>1</v>
      </c>
      <c r="Q1512" s="18">
        <v>133</v>
      </c>
    </row>
    <row r="1513" spans="3:17" x14ac:dyDescent="0.25">
      <c r="C1513" s="106"/>
      <c r="D1513" s="103"/>
      <c r="E1513" s="11" t="s">
        <v>30</v>
      </c>
      <c r="F1513" s="8"/>
      <c r="G1513" s="7">
        <v>170</v>
      </c>
      <c r="H1513" s="15">
        <v>2</v>
      </c>
      <c r="I1513" s="1">
        <v>1</v>
      </c>
      <c r="J1513" s="1">
        <v>10</v>
      </c>
      <c r="K1513" s="1">
        <v>4</v>
      </c>
      <c r="L1513" s="1">
        <v>38</v>
      </c>
      <c r="M1513" s="1">
        <v>74</v>
      </c>
      <c r="N1513" s="1">
        <v>17</v>
      </c>
      <c r="O1513" s="1">
        <v>21</v>
      </c>
      <c r="P1513" s="1">
        <v>3</v>
      </c>
      <c r="Q1513" s="18">
        <v>146</v>
      </c>
    </row>
    <row r="1514" spans="3:17" x14ac:dyDescent="0.25">
      <c r="C1514" s="106"/>
      <c r="D1514" s="103"/>
      <c r="E1514" s="11" t="s">
        <v>31</v>
      </c>
      <c r="F1514" s="8"/>
      <c r="G1514" s="7">
        <v>624</v>
      </c>
      <c r="H1514" s="15">
        <v>8</v>
      </c>
      <c r="I1514" s="1">
        <v>2</v>
      </c>
      <c r="J1514" s="1">
        <v>22</v>
      </c>
      <c r="K1514" s="1">
        <v>19</v>
      </c>
      <c r="L1514" s="1">
        <v>80</v>
      </c>
      <c r="M1514" s="1">
        <v>251</v>
      </c>
      <c r="N1514" s="1">
        <v>126</v>
      </c>
      <c r="O1514" s="1">
        <v>106</v>
      </c>
      <c r="P1514" s="1">
        <v>10</v>
      </c>
      <c r="Q1514" s="18">
        <v>508</v>
      </c>
    </row>
    <row r="1515" spans="3:17" x14ac:dyDescent="0.25">
      <c r="C1515" s="106"/>
      <c r="D1515" s="103"/>
      <c r="E1515" s="11" t="s">
        <v>32</v>
      </c>
      <c r="F1515" s="8"/>
      <c r="G1515" s="7">
        <v>330</v>
      </c>
      <c r="H1515" s="15">
        <v>6</v>
      </c>
      <c r="I1515" s="1">
        <v>1</v>
      </c>
      <c r="J1515" s="1">
        <v>14</v>
      </c>
      <c r="K1515" s="1">
        <v>11</v>
      </c>
      <c r="L1515" s="1">
        <v>56</v>
      </c>
      <c r="M1515" s="1">
        <v>142</v>
      </c>
      <c r="N1515" s="1">
        <v>49</v>
      </c>
      <c r="O1515" s="1">
        <v>47</v>
      </c>
      <c r="P1515" s="1">
        <v>4</v>
      </c>
      <c r="Q1515" s="18">
        <v>279</v>
      </c>
    </row>
    <row r="1516" spans="3:17" ht="25.2" x14ac:dyDescent="0.25">
      <c r="C1516" s="102" t="s">
        <v>33</v>
      </c>
      <c r="D1516" s="102" t="s">
        <v>25</v>
      </c>
      <c r="E1516" s="10" t="s">
        <v>34</v>
      </c>
      <c r="F1516" s="9"/>
      <c r="G1516" s="13">
        <v>75</v>
      </c>
      <c r="H1516" s="22">
        <v>0</v>
      </c>
      <c r="I1516" s="3">
        <v>1</v>
      </c>
      <c r="J1516" s="3">
        <v>1</v>
      </c>
      <c r="K1516" s="3">
        <v>1</v>
      </c>
      <c r="L1516" s="3">
        <v>15</v>
      </c>
      <c r="M1516" s="3">
        <v>29</v>
      </c>
      <c r="N1516" s="3">
        <v>12</v>
      </c>
      <c r="O1516" s="3">
        <v>14</v>
      </c>
      <c r="P1516" s="3">
        <v>2</v>
      </c>
      <c r="Q1516" s="24">
        <v>59</v>
      </c>
    </row>
    <row r="1517" spans="3:17" ht="25.2" x14ac:dyDescent="0.25">
      <c r="C1517" s="106"/>
      <c r="D1517" s="103"/>
      <c r="E1517" s="11" t="s">
        <v>35</v>
      </c>
      <c r="F1517" s="8"/>
      <c r="G1517" s="7">
        <v>1042</v>
      </c>
      <c r="H1517" s="15">
        <v>12</v>
      </c>
      <c r="I1517" s="1">
        <v>1</v>
      </c>
      <c r="J1517" s="1">
        <v>27</v>
      </c>
      <c r="K1517" s="1">
        <v>34</v>
      </c>
      <c r="L1517" s="1">
        <v>104</v>
      </c>
      <c r="M1517" s="1">
        <v>401</v>
      </c>
      <c r="N1517" s="1">
        <v>288</v>
      </c>
      <c r="O1517" s="1">
        <v>162</v>
      </c>
      <c r="P1517" s="1">
        <v>13</v>
      </c>
      <c r="Q1517" s="18">
        <v>867</v>
      </c>
    </row>
    <row r="1518" spans="3:17" ht="25.2" x14ac:dyDescent="0.25">
      <c r="C1518" s="106"/>
      <c r="D1518" s="103"/>
      <c r="E1518" s="11" t="s">
        <v>36</v>
      </c>
      <c r="F1518" s="8"/>
      <c r="G1518" s="7">
        <v>122</v>
      </c>
      <c r="H1518" s="15">
        <v>2</v>
      </c>
      <c r="I1518" s="1">
        <v>2</v>
      </c>
      <c r="J1518" s="1">
        <v>6</v>
      </c>
      <c r="K1518" s="1">
        <v>7</v>
      </c>
      <c r="L1518" s="1">
        <v>20</v>
      </c>
      <c r="M1518" s="1">
        <v>38</v>
      </c>
      <c r="N1518" s="1">
        <v>25</v>
      </c>
      <c r="O1518" s="1">
        <v>20</v>
      </c>
      <c r="P1518" s="1">
        <v>2</v>
      </c>
      <c r="Q1518" s="18">
        <v>100</v>
      </c>
    </row>
    <row r="1519" spans="3:17" ht="25.2" x14ac:dyDescent="0.25">
      <c r="C1519" s="106"/>
      <c r="D1519" s="103"/>
      <c r="E1519" s="11" t="s">
        <v>37</v>
      </c>
      <c r="F1519" s="8"/>
      <c r="G1519" s="7">
        <v>251</v>
      </c>
      <c r="H1519" s="15">
        <v>4</v>
      </c>
      <c r="I1519" s="1">
        <v>2</v>
      </c>
      <c r="J1519" s="1">
        <v>8</v>
      </c>
      <c r="K1519" s="1">
        <v>7</v>
      </c>
      <c r="L1519" s="1">
        <v>41</v>
      </c>
      <c r="M1519" s="1">
        <v>114</v>
      </c>
      <c r="N1519" s="1">
        <v>39</v>
      </c>
      <c r="O1519" s="1">
        <v>32</v>
      </c>
      <c r="P1519" s="1">
        <v>4</v>
      </c>
      <c r="Q1519" s="18">
        <v>215</v>
      </c>
    </row>
    <row r="1520" spans="3:17" x14ac:dyDescent="0.25">
      <c r="C1520" s="106"/>
      <c r="D1520" s="103"/>
      <c r="E1520" s="11" t="s">
        <v>38</v>
      </c>
      <c r="F1520" s="8"/>
      <c r="G1520" s="14">
        <v>34</v>
      </c>
      <c r="H1520" s="27">
        <v>0</v>
      </c>
      <c r="I1520" s="5">
        <v>0</v>
      </c>
      <c r="J1520" s="5">
        <v>5</v>
      </c>
      <c r="K1520" s="5">
        <v>2</v>
      </c>
      <c r="L1520" s="5">
        <v>4</v>
      </c>
      <c r="M1520" s="5">
        <v>11</v>
      </c>
      <c r="N1520" s="5">
        <v>8</v>
      </c>
      <c r="O1520" s="5">
        <v>3</v>
      </c>
      <c r="P1520" s="5">
        <v>1</v>
      </c>
      <c r="Q1520" s="28">
        <v>30</v>
      </c>
    </row>
    <row r="1521" spans="3:17" ht="25.2" x14ac:dyDescent="0.25">
      <c r="C1521" s="106"/>
      <c r="D1521" s="102" t="s">
        <v>22</v>
      </c>
      <c r="E1521" s="10" t="s">
        <v>34</v>
      </c>
      <c r="F1521" s="9"/>
      <c r="G1521" s="13">
        <v>53</v>
      </c>
      <c r="H1521" s="22">
        <v>0</v>
      </c>
      <c r="I1521" s="3">
        <v>1</v>
      </c>
      <c r="J1521" s="3">
        <v>0</v>
      </c>
      <c r="K1521" s="3">
        <v>1</v>
      </c>
      <c r="L1521" s="3">
        <v>13</v>
      </c>
      <c r="M1521" s="3">
        <v>16</v>
      </c>
      <c r="N1521" s="3">
        <v>8</v>
      </c>
      <c r="O1521" s="3">
        <v>12</v>
      </c>
      <c r="P1521" s="3">
        <v>2</v>
      </c>
      <c r="Q1521" s="24">
        <v>39</v>
      </c>
    </row>
    <row r="1522" spans="3:17" ht="25.2" x14ac:dyDescent="0.25">
      <c r="C1522" s="106"/>
      <c r="D1522" s="103"/>
      <c r="E1522" s="11" t="s">
        <v>35</v>
      </c>
      <c r="F1522" s="8"/>
      <c r="G1522" s="7">
        <v>595</v>
      </c>
      <c r="H1522" s="15">
        <v>8</v>
      </c>
      <c r="I1522" s="1">
        <v>1</v>
      </c>
      <c r="J1522" s="1">
        <v>15</v>
      </c>
      <c r="K1522" s="1">
        <v>19</v>
      </c>
      <c r="L1522" s="1">
        <v>62</v>
      </c>
      <c r="M1522" s="1">
        <v>242</v>
      </c>
      <c r="N1522" s="1">
        <v>164</v>
      </c>
      <c r="O1522" s="1">
        <v>77</v>
      </c>
      <c r="P1522" s="1">
        <v>7</v>
      </c>
      <c r="Q1522" s="18">
        <v>511</v>
      </c>
    </row>
    <row r="1523" spans="3:17" ht="25.2" x14ac:dyDescent="0.25">
      <c r="C1523" s="106"/>
      <c r="D1523" s="103"/>
      <c r="E1523" s="11" t="s">
        <v>36</v>
      </c>
      <c r="F1523" s="8"/>
      <c r="G1523" s="7">
        <v>56</v>
      </c>
      <c r="H1523" s="15">
        <v>0</v>
      </c>
      <c r="I1523" s="1">
        <v>1</v>
      </c>
      <c r="J1523" s="1">
        <v>2</v>
      </c>
      <c r="K1523" s="1">
        <v>4</v>
      </c>
      <c r="L1523" s="1">
        <v>9</v>
      </c>
      <c r="M1523" s="1">
        <v>21</v>
      </c>
      <c r="N1523" s="1">
        <v>10</v>
      </c>
      <c r="O1523" s="1">
        <v>8</v>
      </c>
      <c r="P1523" s="1">
        <v>1</v>
      </c>
      <c r="Q1523" s="18">
        <v>47</v>
      </c>
    </row>
    <row r="1524" spans="3:17" ht="25.2" x14ac:dyDescent="0.25">
      <c r="C1524" s="106"/>
      <c r="D1524" s="103"/>
      <c r="E1524" s="11" t="s">
        <v>37</v>
      </c>
      <c r="F1524" s="8"/>
      <c r="G1524" s="7">
        <v>54</v>
      </c>
      <c r="H1524" s="15">
        <v>1</v>
      </c>
      <c r="I1524" s="1">
        <v>0</v>
      </c>
      <c r="J1524" s="1">
        <v>1</v>
      </c>
      <c r="K1524" s="1">
        <v>2</v>
      </c>
      <c r="L1524" s="1">
        <v>9</v>
      </c>
      <c r="M1524" s="1">
        <v>24</v>
      </c>
      <c r="N1524" s="1">
        <v>13</v>
      </c>
      <c r="O1524" s="1">
        <v>4</v>
      </c>
      <c r="P1524" s="1">
        <v>0</v>
      </c>
      <c r="Q1524" s="18">
        <v>50</v>
      </c>
    </row>
    <row r="1525" spans="3:17" x14ac:dyDescent="0.25">
      <c r="C1525" s="106"/>
      <c r="D1525" s="103"/>
      <c r="E1525" s="11" t="s">
        <v>38</v>
      </c>
      <c r="F1525" s="8"/>
      <c r="G1525" s="14">
        <v>22</v>
      </c>
      <c r="H1525" s="27">
        <v>0</v>
      </c>
      <c r="I1525" s="5">
        <v>0</v>
      </c>
      <c r="J1525" s="5">
        <v>4</v>
      </c>
      <c r="K1525" s="5">
        <v>1</v>
      </c>
      <c r="L1525" s="5">
        <v>3</v>
      </c>
      <c r="M1525" s="5">
        <v>7</v>
      </c>
      <c r="N1525" s="5">
        <v>4</v>
      </c>
      <c r="O1525" s="5">
        <v>2</v>
      </c>
      <c r="P1525" s="5">
        <v>1</v>
      </c>
      <c r="Q1525" s="28">
        <v>19</v>
      </c>
    </row>
    <row r="1526" spans="3:17" ht="25.2" x14ac:dyDescent="0.25">
      <c r="C1526" s="106"/>
      <c r="D1526" s="102" t="s">
        <v>23</v>
      </c>
      <c r="E1526" s="10" t="s">
        <v>34</v>
      </c>
      <c r="F1526" s="9"/>
      <c r="G1526" s="41">
        <v>22</v>
      </c>
      <c r="H1526" s="58">
        <v>0</v>
      </c>
      <c r="I1526" s="26">
        <v>0</v>
      </c>
      <c r="J1526" s="26">
        <v>1</v>
      </c>
      <c r="K1526" s="26">
        <v>0</v>
      </c>
      <c r="L1526" s="26">
        <v>2</v>
      </c>
      <c r="M1526" s="26">
        <v>13</v>
      </c>
      <c r="N1526" s="26">
        <v>4</v>
      </c>
      <c r="O1526" s="26">
        <v>2</v>
      </c>
      <c r="P1526" s="26">
        <v>0</v>
      </c>
      <c r="Q1526" s="60">
        <v>20</v>
      </c>
    </row>
    <row r="1527" spans="3:17" ht="25.2" x14ac:dyDescent="0.25">
      <c r="C1527" s="106"/>
      <c r="D1527" s="103"/>
      <c r="E1527" s="11" t="s">
        <v>35</v>
      </c>
      <c r="F1527" s="8"/>
      <c r="G1527" s="7">
        <v>447</v>
      </c>
      <c r="H1527" s="15">
        <v>4</v>
      </c>
      <c r="I1527" s="1">
        <v>0</v>
      </c>
      <c r="J1527" s="1">
        <v>12</v>
      </c>
      <c r="K1527" s="1">
        <v>15</v>
      </c>
      <c r="L1527" s="1">
        <v>42</v>
      </c>
      <c r="M1527" s="1">
        <v>159</v>
      </c>
      <c r="N1527" s="1">
        <v>124</v>
      </c>
      <c r="O1527" s="1">
        <v>85</v>
      </c>
      <c r="P1527" s="1">
        <v>6</v>
      </c>
      <c r="Q1527" s="18">
        <v>356</v>
      </c>
    </row>
    <row r="1528" spans="3:17" ht="25.2" x14ac:dyDescent="0.25">
      <c r="C1528" s="106"/>
      <c r="D1528" s="103"/>
      <c r="E1528" s="11" t="s">
        <v>36</v>
      </c>
      <c r="F1528" s="8"/>
      <c r="G1528" s="7">
        <v>66</v>
      </c>
      <c r="H1528" s="15">
        <v>2</v>
      </c>
      <c r="I1528" s="1">
        <v>1</v>
      </c>
      <c r="J1528" s="1">
        <v>4</v>
      </c>
      <c r="K1528" s="1">
        <v>3</v>
      </c>
      <c r="L1528" s="1">
        <v>11</v>
      </c>
      <c r="M1528" s="1">
        <v>17</v>
      </c>
      <c r="N1528" s="1">
        <v>15</v>
      </c>
      <c r="O1528" s="1">
        <v>12</v>
      </c>
      <c r="P1528" s="1">
        <v>1</v>
      </c>
      <c r="Q1528" s="18">
        <v>53</v>
      </c>
    </row>
    <row r="1529" spans="3:17" ht="25.2" x14ac:dyDescent="0.25">
      <c r="C1529" s="106"/>
      <c r="D1529" s="103"/>
      <c r="E1529" s="11" t="s">
        <v>37</v>
      </c>
      <c r="F1529" s="8"/>
      <c r="G1529" s="7">
        <v>197</v>
      </c>
      <c r="H1529" s="15">
        <v>3</v>
      </c>
      <c r="I1529" s="1">
        <v>2</v>
      </c>
      <c r="J1529" s="1">
        <v>7</v>
      </c>
      <c r="K1529" s="1">
        <v>5</v>
      </c>
      <c r="L1529" s="1">
        <v>32</v>
      </c>
      <c r="M1529" s="1">
        <v>90</v>
      </c>
      <c r="N1529" s="1">
        <v>26</v>
      </c>
      <c r="O1529" s="1">
        <v>28</v>
      </c>
      <c r="P1529" s="1">
        <v>4</v>
      </c>
      <c r="Q1529" s="18">
        <v>165</v>
      </c>
    </row>
    <row r="1530" spans="3:17" x14ac:dyDescent="0.25">
      <c r="C1530" s="106"/>
      <c r="D1530" s="103"/>
      <c r="E1530" s="11" t="s">
        <v>38</v>
      </c>
      <c r="F1530" s="8"/>
      <c r="G1530" s="14">
        <v>12</v>
      </c>
      <c r="H1530" s="27">
        <v>0</v>
      </c>
      <c r="I1530" s="5">
        <v>0</v>
      </c>
      <c r="J1530" s="5">
        <v>1</v>
      </c>
      <c r="K1530" s="5">
        <v>1</v>
      </c>
      <c r="L1530" s="5">
        <v>1</v>
      </c>
      <c r="M1530" s="5">
        <v>4</v>
      </c>
      <c r="N1530" s="5">
        <v>4</v>
      </c>
      <c r="O1530" s="5">
        <v>1</v>
      </c>
      <c r="P1530" s="5">
        <v>0</v>
      </c>
      <c r="Q1530" s="28">
        <v>11</v>
      </c>
    </row>
    <row r="1531" spans="3:17" ht="25.2" x14ac:dyDescent="0.25">
      <c r="C1531" s="102" t="s">
        <v>39</v>
      </c>
      <c r="D1531" s="102" t="s">
        <v>25</v>
      </c>
      <c r="E1531" s="10" t="s">
        <v>40</v>
      </c>
      <c r="F1531" s="9"/>
      <c r="G1531" s="13">
        <v>263</v>
      </c>
      <c r="H1531" s="22">
        <v>4</v>
      </c>
      <c r="I1531" s="3">
        <v>3</v>
      </c>
      <c r="J1531" s="3">
        <v>9</v>
      </c>
      <c r="K1531" s="3">
        <v>10</v>
      </c>
      <c r="L1531" s="3">
        <v>47</v>
      </c>
      <c r="M1531" s="3">
        <v>104</v>
      </c>
      <c r="N1531" s="3">
        <v>43</v>
      </c>
      <c r="O1531" s="3">
        <v>39</v>
      </c>
      <c r="P1531" s="3">
        <v>4</v>
      </c>
      <c r="Q1531" s="24">
        <v>220</v>
      </c>
    </row>
    <row r="1532" spans="3:17" ht="25.2" x14ac:dyDescent="0.25">
      <c r="C1532" s="106"/>
      <c r="D1532" s="103"/>
      <c r="E1532" s="11" t="s">
        <v>41</v>
      </c>
      <c r="F1532" s="8"/>
      <c r="G1532" s="7">
        <v>906</v>
      </c>
      <c r="H1532" s="15">
        <v>8</v>
      </c>
      <c r="I1532" s="1">
        <v>1</v>
      </c>
      <c r="J1532" s="1">
        <v>20</v>
      </c>
      <c r="K1532" s="1">
        <v>30</v>
      </c>
      <c r="L1532" s="1">
        <v>85</v>
      </c>
      <c r="M1532" s="1">
        <v>357</v>
      </c>
      <c r="N1532" s="1">
        <v>264</v>
      </c>
      <c r="O1532" s="1">
        <v>131</v>
      </c>
      <c r="P1532" s="1">
        <v>10</v>
      </c>
      <c r="Q1532" s="18">
        <v>765</v>
      </c>
    </row>
    <row r="1533" spans="3:17" x14ac:dyDescent="0.25">
      <c r="C1533" s="106"/>
      <c r="D1533" s="103"/>
      <c r="E1533" s="11" t="s">
        <v>42</v>
      </c>
      <c r="F1533" s="8"/>
      <c r="G1533" s="7">
        <v>61</v>
      </c>
      <c r="H1533" s="15">
        <v>0</v>
      </c>
      <c r="I1533" s="1">
        <v>0</v>
      </c>
      <c r="J1533" s="1">
        <v>1</v>
      </c>
      <c r="K1533" s="1">
        <v>0</v>
      </c>
      <c r="L1533" s="1">
        <v>6</v>
      </c>
      <c r="M1533" s="1">
        <v>19</v>
      </c>
      <c r="N1533" s="1">
        <v>25</v>
      </c>
      <c r="O1533" s="1">
        <v>10</v>
      </c>
      <c r="P1533" s="1">
        <v>0</v>
      </c>
      <c r="Q1533" s="18">
        <v>51</v>
      </c>
    </row>
    <row r="1534" spans="3:17" x14ac:dyDescent="0.25">
      <c r="C1534" s="106"/>
      <c r="D1534" s="103"/>
      <c r="E1534" s="11" t="s">
        <v>43</v>
      </c>
      <c r="F1534" s="8"/>
      <c r="G1534" s="7">
        <v>450</v>
      </c>
      <c r="H1534" s="15">
        <v>3</v>
      </c>
      <c r="I1534" s="1">
        <v>1</v>
      </c>
      <c r="J1534" s="1">
        <v>12</v>
      </c>
      <c r="K1534" s="1">
        <v>10</v>
      </c>
      <c r="L1534" s="1">
        <v>52</v>
      </c>
      <c r="M1534" s="1">
        <v>177</v>
      </c>
      <c r="N1534" s="1">
        <v>110</v>
      </c>
      <c r="O1534" s="1">
        <v>79</v>
      </c>
      <c r="P1534" s="1">
        <v>6</v>
      </c>
      <c r="Q1534" s="18">
        <v>365</v>
      </c>
    </row>
    <row r="1535" spans="3:17" x14ac:dyDescent="0.25">
      <c r="C1535" s="106"/>
      <c r="D1535" s="103"/>
      <c r="E1535" s="11" t="s">
        <v>44</v>
      </c>
      <c r="F1535" s="8"/>
      <c r="G1535" s="7">
        <v>93</v>
      </c>
      <c r="H1535" s="15">
        <v>1</v>
      </c>
      <c r="I1535" s="1">
        <v>0</v>
      </c>
      <c r="J1535" s="1">
        <v>3</v>
      </c>
      <c r="K1535" s="1">
        <v>3</v>
      </c>
      <c r="L1535" s="1">
        <v>9</v>
      </c>
      <c r="M1535" s="1">
        <v>37</v>
      </c>
      <c r="N1535" s="1">
        <v>21</v>
      </c>
      <c r="O1535" s="1">
        <v>18</v>
      </c>
      <c r="P1535" s="1">
        <v>1</v>
      </c>
      <c r="Q1535" s="18">
        <v>74</v>
      </c>
    </row>
    <row r="1536" spans="3:17" ht="25.2" x14ac:dyDescent="0.25">
      <c r="C1536" s="106"/>
      <c r="D1536" s="103"/>
      <c r="E1536" s="11" t="s">
        <v>45</v>
      </c>
      <c r="F1536" s="8"/>
      <c r="G1536" s="14">
        <v>41</v>
      </c>
      <c r="H1536" s="27">
        <v>3</v>
      </c>
      <c r="I1536" s="5">
        <v>0</v>
      </c>
      <c r="J1536" s="5">
        <v>2</v>
      </c>
      <c r="K1536" s="5">
        <v>1</v>
      </c>
      <c r="L1536" s="5">
        <v>6</v>
      </c>
      <c r="M1536" s="5">
        <v>12</v>
      </c>
      <c r="N1536" s="5">
        <v>9</v>
      </c>
      <c r="O1536" s="5">
        <v>7</v>
      </c>
      <c r="P1536" s="5">
        <v>1</v>
      </c>
      <c r="Q1536" s="28">
        <v>33</v>
      </c>
    </row>
    <row r="1537" spans="3:17" x14ac:dyDescent="0.25">
      <c r="C1537" s="106"/>
      <c r="D1537" s="103"/>
      <c r="E1537" s="11" t="s">
        <v>38</v>
      </c>
      <c r="F1537" s="8"/>
      <c r="G1537" s="7">
        <v>141</v>
      </c>
      <c r="H1537" s="15">
        <v>2</v>
      </c>
      <c r="I1537" s="1">
        <v>1</v>
      </c>
      <c r="J1537" s="1">
        <v>10</v>
      </c>
      <c r="K1537" s="1">
        <v>6</v>
      </c>
      <c r="L1537" s="1">
        <v>19</v>
      </c>
      <c r="M1537" s="1">
        <v>50</v>
      </c>
      <c r="N1537" s="1">
        <v>26</v>
      </c>
      <c r="O1537" s="1">
        <v>23</v>
      </c>
      <c r="P1537" s="1">
        <v>4</v>
      </c>
      <c r="Q1537" s="18">
        <v>114</v>
      </c>
    </row>
    <row r="1538" spans="3:17" ht="25.2" x14ac:dyDescent="0.25">
      <c r="C1538" s="106"/>
      <c r="D1538" s="102" t="s">
        <v>22</v>
      </c>
      <c r="E1538" s="10" t="s">
        <v>40</v>
      </c>
      <c r="F1538" s="9"/>
      <c r="G1538" s="13">
        <v>123</v>
      </c>
      <c r="H1538" s="22">
        <v>1</v>
      </c>
      <c r="I1538" s="3">
        <v>1</v>
      </c>
      <c r="J1538" s="3">
        <v>2</v>
      </c>
      <c r="K1538" s="3">
        <v>3</v>
      </c>
      <c r="L1538" s="3">
        <v>21</v>
      </c>
      <c r="M1538" s="3">
        <v>49</v>
      </c>
      <c r="N1538" s="3">
        <v>25</v>
      </c>
      <c r="O1538" s="3">
        <v>18</v>
      </c>
      <c r="P1538" s="3">
        <v>3</v>
      </c>
      <c r="Q1538" s="24">
        <v>102</v>
      </c>
    </row>
    <row r="1539" spans="3:17" ht="25.2" x14ac:dyDescent="0.25">
      <c r="C1539" s="106"/>
      <c r="D1539" s="103"/>
      <c r="E1539" s="11" t="s">
        <v>41</v>
      </c>
      <c r="F1539" s="8"/>
      <c r="G1539" s="7">
        <v>511</v>
      </c>
      <c r="H1539" s="15">
        <v>7</v>
      </c>
      <c r="I1539" s="1">
        <v>1</v>
      </c>
      <c r="J1539" s="1">
        <v>13</v>
      </c>
      <c r="K1539" s="1">
        <v>15</v>
      </c>
      <c r="L1539" s="1">
        <v>50</v>
      </c>
      <c r="M1539" s="1">
        <v>211</v>
      </c>
      <c r="N1539" s="1">
        <v>147</v>
      </c>
      <c r="O1539" s="1">
        <v>62</v>
      </c>
      <c r="P1539" s="1">
        <v>5</v>
      </c>
      <c r="Q1539" s="18">
        <v>444</v>
      </c>
    </row>
    <row r="1540" spans="3:17" x14ac:dyDescent="0.25">
      <c r="C1540" s="106"/>
      <c r="D1540" s="103"/>
      <c r="E1540" s="11" t="s">
        <v>42</v>
      </c>
      <c r="F1540" s="8"/>
      <c r="G1540" s="14">
        <v>36</v>
      </c>
      <c r="H1540" s="27">
        <v>0</v>
      </c>
      <c r="I1540" s="5">
        <v>0</v>
      </c>
      <c r="J1540" s="5">
        <v>1</v>
      </c>
      <c r="K1540" s="5">
        <v>0</v>
      </c>
      <c r="L1540" s="5">
        <v>4</v>
      </c>
      <c r="M1540" s="5">
        <v>14</v>
      </c>
      <c r="N1540" s="5">
        <v>12</v>
      </c>
      <c r="O1540" s="5">
        <v>5</v>
      </c>
      <c r="P1540" s="5">
        <v>0</v>
      </c>
      <c r="Q1540" s="28">
        <v>31</v>
      </c>
    </row>
    <row r="1541" spans="3:17" x14ac:dyDescent="0.25">
      <c r="C1541" s="106"/>
      <c r="D1541" s="103"/>
      <c r="E1541" s="11" t="s">
        <v>43</v>
      </c>
      <c r="F1541" s="8"/>
      <c r="G1541" s="7">
        <v>224</v>
      </c>
      <c r="H1541" s="15">
        <v>2</v>
      </c>
      <c r="I1541" s="1">
        <v>0</v>
      </c>
      <c r="J1541" s="1">
        <v>7</v>
      </c>
      <c r="K1541" s="1">
        <v>6</v>
      </c>
      <c r="L1541" s="1">
        <v>25</v>
      </c>
      <c r="M1541" s="1">
        <v>91</v>
      </c>
      <c r="N1541" s="1">
        <v>55</v>
      </c>
      <c r="O1541" s="1">
        <v>36</v>
      </c>
      <c r="P1541" s="1">
        <v>2</v>
      </c>
      <c r="Q1541" s="18">
        <v>186</v>
      </c>
    </row>
    <row r="1542" spans="3:17" x14ac:dyDescent="0.25">
      <c r="C1542" s="106"/>
      <c r="D1542" s="103"/>
      <c r="E1542" s="11" t="s">
        <v>44</v>
      </c>
      <c r="F1542" s="8"/>
      <c r="G1542" s="14">
        <v>46</v>
      </c>
      <c r="H1542" s="27">
        <v>1</v>
      </c>
      <c r="I1542" s="5">
        <v>0</v>
      </c>
      <c r="J1542" s="5">
        <v>1</v>
      </c>
      <c r="K1542" s="5">
        <v>3</v>
      </c>
      <c r="L1542" s="5">
        <v>4</v>
      </c>
      <c r="M1542" s="5">
        <v>18</v>
      </c>
      <c r="N1542" s="5">
        <v>11</v>
      </c>
      <c r="O1542" s="5">
        <v>8</v>
      </c>
      <c r="P1542" s="5">
        <v>0</v>
      </c>
      <c r="Q1542" s="28">
        <v>38</v>
      </c>
    </row>
    <row r="1543" spans="3:17" ht="25.2" x14ac:dyDescent="0.25">
      <c r="C1543" s="106"/>
      <c r="D1543" s="103"/>
      <c r="E1543" s="11" t="s">
        <v>45</v>
      </c>
      <c r="F1543" s="8"/>
      <c r="G1543" s="14">
        <v>18</v>
      </c>
      <c r="H1543" s="27">
        <v>0</v>
      </c>
      <c r="I1543" s="5">
        <v>0</v>
      </c>
      <c r="J1543" s="5">
        <v>0</v>
      </c>
      <c r="K1543" s="5">
        <v>1</v>
      </c>
      <c r="L1543" s="5">
        <v>3</v>
      </c>
      <c r="M1543" s="5">
        <v>3</v>
      </c>
      <c r="N1543" s="5">
        <v>3</v>
      </c>
      <c r="O1543" s="5">
        <v>7</v>
      </c>
      <c r="P1543" s="5">
        <v>1</v>
      </c>
      <c r="Q1543" s="28">
        <v>10</v>
      </c>
    </row>
    <row r="1544" spans="3:17" x14ac:dyDescent="0.25">
      <c r="C1544" s="106"/>
      <c r="D1544" s="103"/>
      <c r="E1544" s="11" t="s">
        <v>38</v>
      </c>
      <c r="F1544" s="8"/>
      <c r="G1544" s="7">
        <v>80</v>
      </c>
      <c r="H1544" s="15">
        <v>1</v>
      </c>
      <c r="I1544" s="1">
        <v>1</v>
      </c>
      <c r="J1544" s="1">
        <v>5</v>
      </c>
      <c r="K1544" s="1">
        <v>5</v>
      </c>
      <c r="L1544" s="1">
        <v>13</v>
      </c>
      <c r="M1544" s="1">
        <v>29</v>
      </c>
      <c r="N1544" s="1">
        <v>16</v>
      </c>
      <c r="O1544" s="1">
        <v>8</v>
      </c>
      <c r="P1544" s="1">
        <v>2</v>
      </c>
      <c r="Q1544" s="18">
        <v>70</v>
      </c>
    </row>
    <row r="1545" spans="3:17" ht="25.2" x14ac:dyDescent="0.25">
      <c r="C1545" s="106"/>
      <c r="D1545" s="102" t="s">
        <v>23</v>
      </c>
      <c r="E1545" s="10" t="s">
        <v>40</v>
      </c>
      <c r="F1545" s="9"/>
      <c r="G1545" s="13">
        <v>140</v>
      </c>
      <c r="H1545" s="22">
        <v>3</v>
      </c>
      <c r="I1545" s="3">
        <v>2</v>
      </c>
      <c r="J1545" s="3">
        <v>7</v>
      </c>
      <c r="K1545" s="3">
        <v>7</v>
      </c>
      <c r="L1545" s="3">
        <v>26</v>
      </c>
      <c r="M1545" s="3">
        <v>55</v>
      </c>
      <c r="N1545" s="3">
        <v>18</v>
      </c>
      <c r="O1545" s="3">
        <v>21</v>
      </c>
      <c r="P1545" s="3">
        <v>1</v>
      </c>
      <c r="Q1545" s="24">
        <v>118</v>
      </c>
    </row>
    <row r="1546" spans="3:17" ht="25.2" x14ac:dyDescent="0.25">
      <c r="C1546" s="106"/>
      <c r="D1546" s="103"/>
      <c r="E1546" s="11" t="s">
        <v>41</v>
      </c>
      <c r="F1546" s="8"/>
      <c r="G1546" s="7">
        <v>395</v>
      </c>
      <c r="H1546" s="15">
        <v>1</v>
      </c>
      <c r="I1546" s="1">
        <v>0</v>
      </c>
      <c r="J1546" s="1">
        <v>7</v>
      </c>
      <c r="K1546" s="1">
        <v>15</v>
      </c>
      <c r="L1546" s="1">
        <v>35</v>
      </c>
      <c r="M1546" s="1">
        <v>146</v>
      </c>
      <c r="N1546" s="1">
        <v>117</v>
      </c>
      <c r="O1546" s="1">
        <v>69</v>
      </c>
      <c r="P1546" s="1">
        <v>5</v>
      </c>
      <c r="Q1546" s="18">
        <v>321</v>
      </c>
    </row>
    <row r="1547" spans="3:17" x14ac:dyDescent="0.25">
      <c r="C1547" s="106"/>
      <c r="D1547" s="103"/>
      <c r="E1547" s="11" t="s">
        <v>42</v>
      </c>
      <c r="F1547" s="8"/>
      <c r="G1547" s="14">
        <v>25</v>
      </c>
      <c r="H1547" s="27">
        <v>0</v>
      </c>
      <c r="I1547" s="5">
        <v>0</v>
      </c>
      <c r="J1547" s="5">
        <v>0</v>
      </c>
      <c r="K1547" s="5">
        <v>0</v>
      </c>
      <c r="L1547" s="5">
        <v>2</v>
      </c>
      <c r="M1547" s="5">
        <v>5</v>
      </c>
      <c r="N1547" s="5">
        <v>13</v>
      </c>
      <c r="O1547" s="5">
        <v>5</v>
      </c>
      <c r="P1547" s="5">
        <v>0</v>
      </c>
      <c r="Q1547" s="28">
        <v>20</v>
      </c>
    </row>
    <row r="1548" spans="3:17" x14ac:dyDescent="0.25">
      <c r="C1548" s="106"/>
      <c r="D1548" s="103"/>
      <c r="E1548" s="11" t="s">
        <v>43</v>
      </c>
      <c r="F1548" s="8"/>
      <c r="G1548" s="7">
        <v>226</v>
      </c>
      <c r="H1548" s="15">
        <v>1</v>
      </c>
      <c r="I1548" s="1">
        <v>1</v>
      </c>
      <c r="J1548" s="1">
        <v>5</v>
      </c>
      <c r="K1548" s="1">
        <v>4</v>
      </c>
      <c r="L1548" s="1">
        <v>27</v>
      </c>
      <c r="M1548" s="1">
        <v>86</v>
      </c>
      <c r="N1548" s="1">
        <v>55</v>
      </c>
      <c r="O1548" s="1">
        <v>43</v>
      </c>
      <c r="P1548" s="1">
        <v>4</v>
      </c>
      <c r="Q1548" s="18">
        <v>179</v>
      </c>
    </row>
    <row r="1549" spans="3:17" x14ac:dyDescent="0.25">
      <c r="C1549" s="106"/>
      <c r="D1549" s="103"/>
      <c r="E1549" s="11" t="s">
        <v>44</v>
      </c>
      <c r="F1549" s="8"/>
      <c r="G1549" s="14">
        <v>47</v>
      </c>
      <c r="H1549" s="27">
        <v>0</v>
      </c>
      <c r="I1549" s="5">
        <v>0</v>
      </c>
      <c r="J1549" s="5">
        <v>2</v>
      </c>
      <c r="K1549" s="5">
        <v>0</v>
      </c>
      <c r="L1549" s="5">
        <v>5</v>
      </c>
      <c r="M1549" s="5">
        <v>19</v>
      </c>
      <c r="N1549" s="5">
        <v>10</v>
      </c>
      <c r="O1549" s="5">
        <v>10</v>
      </c>
      <c r="P1549" s="5">
        <v>1</v>
      </c>
      <c r="Q1549" s="28">
        <v>36</v>
      </c>
    </row>
    <row r="1550" spans="3:17" ht="25.2" x14ac:dyDescent="0.25">
      <c r="C1550" s="106"/>
      <c r="D1550" s="103"/>
      <c r="E1550" s="11" t="s">
        <v>45</v>
      </c>
      <c r="F1550" s="8"/>
      <c r="G1550" s="14">
        <v>23</v>
      </c>
      <c r="H1550" s="27">
        <v>3</v>
      </c>
      <c r="I1550" s="5">
        <v>0</v>
      </c>
      <c r="J1550" s="5">
        <v>2</v>
      </c>
      <c r="K1550" s="5">
        <v>0</v>
      </c>
      <c r="L1550" s="5">
        <v>3</v>
      </c>
      <c r="M1550" s="5">
        <v>9</v>
      </c>
      <c r="N1550" s="5">
        <v>6</v>
      </c>
      <c r="O1550" s="5">
        <v>0</v>
      </c>
      <c r="P1550" s="5">
        <v>0</v>
      </c>
      <c r="Q1550" s="28">
        <v>23</v>
      </c>
    </row>
    <row r="1551" spans="3:17" x14ac:dyDescent="0.25">
      <c r="C1551" s="106"/>
      <c r="D1551" s="103"/>
      <c r="E1551" s="11" t="s">
        <v>38</v>
      </c>
      <c r="F1551" s="8"/>
      <c r="G1551" s="7">
        <v>61</v>
      </c>
      <c r="H1551" s="15">
        <v>1</v>
      </c>
      <c r="I1551" s="1">
        <v>0</v>
      </c>
      <c r="J1551" s="1">
        <v>5</v>
      </c>
      <c r="K1551" s="1">
        <v>1</v>
      </c>
      <c r="L1551" s="1">
        <v>6</v>
      </c>
      <c r="M1551" s="1">
        <v>21</v>
      </c>
      <c r="N1551" s="1">
        <v>10</v>
      </c>
      <c r="O1551" s="1">
        <v>15</v>
      </c>
      <c r="P1551" s="1">
        <v>2</v>
      </c>
      <c r="Q1551" s="18">
        <v>44</v>
      </c>
    </row>
    <row r="1552" spans="3:17" x14ac:dyDescent="0.25">
      <c r="C1552" s="102" t="s">
        <v>46</v>
      </c>
      <c r="D1552" s="100" t="s">
        <v>21</v>
      </c>
      <c r="E1552" s="10" t="s">
        <v>47</v>
      </c>
      <c r="F1552" s="9"/>
      <c r="G1552" s="13">
        <v>1103</v>
      </c>
      <c r="H1552" s="22">
        <v>12</v>
      </c>
      <c r="I1552" s="3">
        <v>3</v>
      </c>
      <c r="J1552" s="3">
        <v>28</v>
      </c>
      <c r="K1552" s="3">
        <v>34</v>
      </c>
      <c r="L1552" s="3">
        <v>122</v>
      </c>
      <c r="M1552" s="3">
        <v>446</v>
      </c>
      <c r="N1552" s="3">
        <v>272</v>
      </c>
      <c r="O1552" s="3">
        <v>169</v>
      </c>
      <c r="P1552" s="3">
        <v>17</v>
      </c>
      <c r="Q1552" s="24">
        <v>917</v>
      </c>
    </row>
    <row r="1553" spans="3:17" ht="25.2" x14ac:dyDescent="0.25">
      <c r="C1553" s="106"/>
      <c r="D1553" s="101"/>
      <c r="E1553" s="11" t="s">
        <v>48</v>
      </c>
      <c r="F1553" s="8"/>
      <c r="G1553" s="7">
        <v>173</v>
      </c>
      <c r="H1553" s="15">
        <v>1</v>
      </c>
      <c r="I1553" s="1">
        <v>2</v>
      </c>
      <c r="J1553" s="1">
        <v>4</v>
      </c>
      <c r="K1553" s="1">
        <v>9</v>
      </c>
      <c r="L1553" s="1">
        <v>17</v>
      </c>
      <c r="M1553" s="1">
        <v>57</v>
      </c>
      <c r="N1553" s="1">
        <v>51</v>
      </c>
      <c r="O1553" s="1">
        <v>30</v>
      </c>
      <c r="P1553" s="1">
        <v>2</v>
      </c>
      <c r="Q1553" s="18">
        <v>141</v>
      </c>
    </row>
    <row r="1554" spans="3:17" x14ac:dyDescent="0.25">
      <c r="C1554" s="106"/>
      <c r="D1554" s="101"/>
      <c r="E1554" s="11" t="s">
        <v>49</v>
      </c>
      <c r="F1554" s="8"/>
      <c r="G1554" s="14">
        <v>29</v>
      </c>
      <c r="H1554" s="27">
        <v>1</v>
      </c>
      <c r="I1554" s="5">
        <v>0</v>
      </c>
      <c r="J1554" s="5">
        <v>0</v>
      </c>
      <c r="K1554" s="5">
        <v>0</v>
      </c>
      <c r="L1554" s="5">
        <v>3</v>
      </c>
      <c r="M1554" s="5">
        <v>12</v>
      </c>
      <c r="N1554" s="5">
        <v>9</v>
      </c>
      <c r="O1554" s="5">
        <v>4</v>
      </c>
      <c r="P1554" s="5">
        <v>0</v>
      </c>
      <c r="Q1554" s="28">
        <v>25</v>
      </c>
    </row>
    <row r="1555" spans="3:17" ht="25.2" x14ac:dyDescent="0.25">
      <c r="C1555" s="106"/>
      <c r="D1555" s="101"/>
      <c r="E1555" s="11" t="s">
        <v>50</v>
      </c>
      <c r="F1555" s="8"/>
      <c r="G1555" s="7">
        <v>102</v>
      </c>
      <c r="H1555" s="15">
        <v>0</v>
      </c>
      <c r="I1555" s="1">
        <v>1</v>
      </c>
      <c r="J1555" s="1">
        <v>6</v>
      </c>
      <c r="K1555" s="1">
        <v>3</v>
      </c>
      <c r="L1555" s="1">
        <v>20</v>
      </c>
      <c r="M1555" s="1">
        <v>32</v>
      </c>
      <c r="N1555" s="1">
        <v>24</v>
      </c>
      <c r="O1555" s="1">
        <v>15</v>
      </c>
      <c r="P1555" s="1">
        <v>1</v>
      </c>
      <c r="Q1555" s="18">
        <v>86</v>
      </c>
    </row>
    <row r="1556" spans="3:17" ht="25.2" x14ac:dyDescent="0.25">
      <c r="C1556" s="106"/>
      <c r="D1556" s="101"/>
      <c r="E1556" s="11" t="s">
        <v>51</v>
      </c>
      <c r="F1556" s="8"/>
      <c r="G1556" s="14">
        <v>46</v>
      </c>
      <c r="H1556" s="27">
        <v>0</v>
      </c>
      <c r="I1556" s="5">
        <v>0</v>
      </c>
      <c r="J1556" s="5">
        <v>2</v>
      </c>
      <c r="K1556" s="5">
        <v>1</v>
      </c>
      <c r="L1556" s="5">
        <v>7</v>
      </c>
      <c r="M1556" s="5">
        <v>23</v>
      </c>
      <c r="N1556" s="5">
        <v>6</v>
      </c>
      <c r="O1556" s="5">
        <v>6</v>
      </c>
      <c r="P1556" s="5">
        <v>1</v>
      </c>
      <c r="Q1556" s="28">
        <v>39</v>
      </c>
    </row>
    <row r="1557" spans="3:17" x14ac:dyDescent="0.25">
      <c r="C1557" s="106"/>
      <c r="D1557" s="101"/>
      <c r="E1557" s="11" t="s">
        <v>52</v>
      </c>
      <c r="F1557" s="8"/>
      <c r="G1557" s="14">
        <v>20</v>
      </c>
      <c r="H1557" s="27">
        <v>1</v>
      </c>
      <c r="I1557" s="5">
        <v>0</v>
      </c>
      <c r="J1557" s="5">
        <v>1</v>
      </c>
      <c r="K1557" s="5">
        <v>1</v>
      </c>
      <c r="L1557" s="5">
        <v>9</v>
      </c>
      <c r="M1557" s="5">
        <v>7</v>
      </c>
      <c r="N1557" s="5">
        <v>0</v>
      </c>
      <c r="O1557" s="5">
        <v>1</v>
      </c>
      <c r="P1557" s="5">
        <v>0</v>
      </c>
      <c r="Q1557" s="28">
        <v>19</v>
      </c>
    </row>
    <row r="1558" spans="3:17" x14ac:dyDescent="0.25">
      <c r="C1558" s="106"/>
      <c r="D1558" s="101"/>
      <c r="E1558" s="11" t="s">
        <v>53</v>
      </c>
      <c r="F1558" s="8"/>
      <c r="G1558" s="14">
        <v>19</v>
      </c>
      <c r="H1558" s="27">
        <v>3</v>
      </c>
      <c r="I1558" s="5">
        <v>0</v>
      </c>
      <c r="J1558" s="5">
        <v>2</v>
      </c>
      <c r="K1558" s="5">
        <v>1</v>
      </c>
      <c r="L1558" s="5">
        <v>3</v>
      </c>
      <c r="M1558" s="5">
        <v>5</v>
      </c>
      <c r="N1558" s="5">
        <v>2</v>
      </c>
      <c r="O1558" s="5">
        <v>3</v>
      </c>
      <c r="P1558" s="5">
        <v>0</v>
      </c>
      <c r="Q1558" s="28">
        <v>16</v>
      </c>
    </row>
    <row r="1559" spans="3:17" x14ac:dyDescent="0.25">
      <c r="C1559" s="106"/>
      <c r="D1559" s="101"/>
      <c r="E1559" s="11" t="s">
        <v>38</v>
      </c>
      <c r="F1559" s="8"/>
      <c r="G1559" s="14">
        <v>32</v>
      </c>
      <c r="H1559" s="27">
        <v>0</v>
      </c>
      <c r="I1559" s="5">
        <v>0</v>
      </c>
      <c r="J1559" s="5">
        <v>4</v>
      </c>
      <c r="K1559" s="5">
        <v>2</v>
      </c>
      <c r="L1559" s="5">
        <v>3</v>
      </c>
      <c r="M1559" s="5">
        <v>11</v>
      </c>
      <c r="N1559" s="5">
        <v>8</v>
      </c>
      <c r="O1559" s="5">
        <v>3</v>
      </c>
      <c r="P1559" s="5">
        <v>1</v>
      </c>
      <c r="Q1559" s="28">
        <v>28</v>
      </c>
    </row>
    <row r="1560" spans="3:17" x14ac:dyDescent="0.25">
      <c r="C1560" s="106"/>
      <c r="D1560" s="101"/>
      <c r="E1560" s="11" t="s">
        <v>54</v>
      </c>
      <c r="F1560" s="8"/>
      <c r="G1560" s="7">
        <v>1276</v>
      </c>
      <c r="H1560" s="15">
        <v>13</v>
      </c>
      <c r="I1560" s="1">
        <v>5</v>
      </c>
      <c r="J1560" s="1">
        <v>32</v>
      </c>
      <c r="K1560" s="1">
        <v>43</v>
      </c>
      <c r="L1560" s="1">
        <v>139</v>
      </c>
      <c r="M1560" s="1">
        <v>503</v>
      </c>
      <c r="N1560" s="1">
        <v>323</v>
      </c>
      <c r="O1560" s="1">
        <v>199</v>
      </c>
      <c r="P1560" s="1">
        <v>19</v>
      </c>
      <c r="Q1560" s="18">
        <v>1058</v>
      </c>
    </row>
    <row r="1561" spans="3:17" x14ac:dyDescent="0.25">
      <c r="C1561" s="106"/>
      <c r="D1561" s="101"/>
      <c r="E1561" s="11" t="s">
        <v>55</v>
      </c>
      <c r="F1561" s="8"/>
      <c r="G1561" s="7">
        <v>177</v>
      </c>
      <c r="H1561" s="15">
        <v>1</v>
      </c>
      <c r="I1561" s="1">
        <v>1</v>
      </c>
      <c r="J1561" s="1">
        <v>8</v>
      </c>
      <c r="K1561" s="1">
        <v>4</v>
      </c>
      <c r="L1561" s="1">
        <v>30</v>
      </c>
      <c r="M1561" s="1">
        <v>67</v>
      </c>
      <c r="N1561" s="1">
        <v>39</v>
      </c>
      <c r="O1561" s="1">
        <v>25</v>
      </c>
      <c r="P1561" s="1">
        <v>2</v>
      </c>
      <c r="Q1561" s="18">
        <v>150</v>
      </c>
    </row>
    <row r="1562" spans="3:17" ht="25.2" x14ac:dyDescent="0.25">
      <c r="C1562" s="102" t="s">
        <v>56</v>
      </c>
      <c r="D1562" s="100" t="s">
        <v>21</v>
      </c>
      <c r="E1562" s="10" t="s">
        <v>57</v>
      </c>
      <c r="F1562" s="9"/>
      <c r="G1562" s="13">
        <v>393</v>
      </c>
      <c r="H1562" s="22">
        <v>2</v>
      </c>
      <c r="I1562" s="3">
        <v>4</v>
      </c>
      <c r="J1562" s="3">
        <v>20</v>
      </c>
      <c r="K1562" s="3">
        <v>18</v>
      </c>
      <c r="L1562" s="3">
        <v>62</v>
      </c>
      <c r="M1562" s="3">
        <v>143</v>
      </c>
      <c r="N1562" s="3">
        <v>91</v>
      </c>
      <c r="O1562" s="3">
        <v>47</v>
      </c>
      <c r="P1562" s="3">
        <v>6</v>
      </c>
      <c r="Q1562" s="24">
        <v>340</v>
      </c>
    </row>
    <row r="1563" spans="3:17" ht="25.2" x14ac:dyDescent="0.25">
      <c r="C1563" s="106"/>
      <c r="D1563" s="101"/>
      <c r="E1563" s="11" t="s">
        <v>58</v>
      </c>
      <c r="F1563" s="8"/>
      <c r="G1563" s="7">
        <v>615</v>
      </c>
      <c r="H1563" s="15">
        <v>11</v>
      </c>
      <c r="I1563" s="1">
        <v>1</v>
      </c>
      <c r="J1563" s="1">
        <v>15</v>
      </c>
      <c r="K1563" s="1">
        <v>22</v>
      </c>
      <c r="L1563" s="1">
        <v>71</v>
      </c>
      <c r="M1563" s="1">
        <v>234</v>
      </c>
      <c r="N1563" s="1">
        <v>156</v>
      </c>
      <c r="O1563" s="1">
        <v>96</v>
      </c>
      <c r="P1563" s="1">
        <v>9</v>
      </c>
      <c r="Q1563" s="18">
        <v>510</v>
      </c>
    </row>
    <row r="1564" spans="3:17" ht="25.2" x14ac:dyDescent="0.25">
      <c r="C1564" s="106"/>
      <c r="D1564" s="101"/>
      <c r="E1564" s="11" t="s">
        <v>59</v>
      </c>
      <c r="F1564" s="8"/>
      <c r="G1564" s="7">
        <v>364</v>
      </c>
      <c r="H1564" s="15">
        <v>4</v>
      </c>
      <c r="I1564" s="1">
        <v>0</v>
      </c>
      <c r="J1564" s="1">
        <v>8</v>
      </c>
      <c r="K1564" s="1">
        <v>6</v>
      </c>
      <c r="L1564" s="1">
        <v>42</v>
      </c>
      <c r="M1564" s="1">
        <v>157</v>
      </c>
      <c r="N1564" s="1">
        <v>89</v>
      </c>
      <c r="O1564" s="1">
        <v>54</v>
      </c>
      <c r="P1564" s="1">
        <v>4</v>
      </c>
      <c r="Q1564" s="18">
        <v>306</v>
      </c>
    </row>
    <row r="1565" spans="3:17" x14ac:dyDescent="0.25">
      <c r="C1565" s="106"/>
      <c r="D1565" s="101"/>
      <c r="E1565" s="11" t="s">
        <v>60</v>
      </c>
      <c r="F1565" s="8"/>
      <c r="G1565" s="7">
        <v>152</v>
      </c>
      <c r="H1565" s="15">
        <v>1</v>
      </c>
      <c r="I1565" s="1">
        <v>1</v>
      </c>
      <c r="J1565" s="1">
        <v>4</v>
      </c>
      <c r="K1565" s="1">
        <v>5</v>
      </c>
      <c r="L1565" s="1">
        <v>9</v>
      </c>
      <c r="M1565" s="1">
        <v>59</v>
      </c>
      <c r="N1565" s="1">
        <v>36</v>
      </c>
      <c r="O1565" s="1">
        <v>34</v>
      </c>
      <c r="P1565" s="1">
        <v>3</v>
      </c>
      <c r="Q1565" s="18">
        <v>115</v>
      </c>
    </row>
    <row r="1566" spans="3:17" x14ac:dyDescent="0.25">
      <c r="C1566" s="102" t="s">
        <v>61</v>
      </c>
      <c r="D1566" s="100" t="s">
        <v>21</v>
      </c>
      <c r="E1566" s="10" t="s">
        <v>62</v>
      </c>
      <c r="F1566" s="9"/>
      <c r="G1566" s="13">
        <v>197</v>
      </c>
      <c r="H1566" s="22">
        <v>2</v>
      </c>
      <c r="I1566" s="3">
        <v>0</v>
      </c>
      <c r="J1566" s="3">
        <v>3</v>
      </c>
      <c r="K1566" s="3">
        <v>2</v>
      </c>
      <c r="L1566" s="3">
        <v>22</v>
      </c>
      <c r="M1566" s="3">
        <v>76</v>
      </c>
      <c r="N1566" s="3">
        <v>52</v>
      </c>
      <c r="O1566" s="3">
        <v>36</v>
      </c>
      <c r="P1566" s="3">
        <v>4</v>
      </c>
      <c r="Q1566" s="24">
        <v>157</v>
      </c>
    </row>
    <row r="1567" spans="3:17" x14ac:dyDescent="0.25">
      <c r="C1567" s="103"/>
      <c r="D1567" s="101"/>
      <c r="E1567" s="11" t="s">
        <v>63</v>
      </c>
      <c r="F1567" s="8"/>
      <c r="G1567" s="7">
        <v>460</v>
      </c>
      <c r="H1567" s="15">
        <v>2</v>
      </c>
      <c r="I1567" s="1">
        <v>3</v>
      </c>
      <c r="J1567" s="1">
        <v>17</v>
      </c>
      <c r="K1567" s="1">
        <v>14</v>
      </c>
      <c r="L1567" s="1">
        <v>56</v>
      </c>
      <c r="M1567" s="1">
        <v>168</v>
      </c>
      <c r="N1567" s="1">
        <v>127</v>
      </c>
      <c r="O1567" s="1">
        <v>67</v>
      </c>
      <c r="P1567" s="1">
        <v>6</v>
      </c>
      <c r="Q1567" s="18">
        <v>387</v>
      </c>
    </row>
    <row r="1568" spans="3:17" ht="25.2" x14ac:dyDescent="0.25">
      <c r="C1568" s="103"/>
      <c r="D1568" s="101"/>
      <c r="E1568" s="11" t="s">
        <v>64</v>
      </c>
      <c r="F1568" s="8"/>
      <c r="G1568" s="7">
        <v>286</v>
      </c>
      <c r="H1568" s="15">
        <v>3</v>
      </c>
      <c r="I1568" s="1">
        <v>1</v>
      </c>
      <c r="J1568" s="1">
        <v>10</v>
      </c>
      <c r="K1568" s="1">
        <v>7</v>
      </c>
      <c r="L1568" s="1">
        <v>35</v>
      </c>
      <c r="M1568" s="1">
        <v>106</v>
      </c>
      <c r="N1568" s="1">
        <v>71</v>
      </c>
      <c r="O1568" s="1">
        <v>48</v>
      </c>
      <c r="P1568" s="1">
        <v>5</v>
      </c>
      <c r="Q1568" s="18">
        <v>233</v>
      </c>
    </row>
    <row r="1569" spans="2:20" x14ac:dyDescent="0.25">
      <c r="C1569" s="103"/>
      <c r="D1569" s="101"/>
      <c r="E1569" s="11" t="s">
        <v>65</v>
      </c>
      <c r="F1569" s="8"/>
      <c r="G1569" s="7">
        <v>249</v>
      </c>
      <c r="H1569" s="15">
        <v>6</v>
      </c>
      <c r="I1569" s="1">
        <v>0</v>
      </c>
      <c r="J1569" s="1">
        <v>8</v>
      </c>
      <c r="K1569" s="1">
        <v>12</v>
      </c>
      <c r="L1569" s="1">
        <v>38</v>
      </c>
      <c r="M1569" s="1">
        <v>100</v>
      </c>
      <c r="N1569" s="1">
        <v>50</v>
      </c>
      <c r="O1569" s="1">
        <v>34</v>
      </c>
      <c r="P1569" s="1">
        <v>1</v>
      </c>
      <c r="Q1569" s="18">
        <v>214</v>
      </c>
    </row>
    <row r="1570" spans="2:20" x14ac:dyDescent="0.25">
      <c r="C1570" s="103"/>
      <c r="D1570" s="101"/>
      <c r="E1570" s="11" t="s">
        <v>66</v>
      </c>
      <c r="F1570" s="8"/>
      <c r="G1570" s="7">
        <v>145</v>
      </c>
      <c r="H1570" s="15">
        <v>2</v>
      </c>
      <c r="I1570" s="1">
        <v>1</v>
      </c>
      <c r="J1570" s="1">
        <v>3</v>
      </c>
      <c r="K1570" s="1">
        <v>7</v>
      </c>
      <c r="L1570" s="1">
        <v>11</v>
      </c>
      <c r="M1570" s="1">
        <v>61</v>
      </c>
      <c r="N1570" s="1">
        <v>40</v>
      </c>
      <c r="O1570" s="1">
        <v>18</v>
      </c>
      <c r="P1570" s="1">
        <v>2</v>
      </c>
      <c r="Q1570" s="18">
        <v>125</v>
      </c>
    </row>
    <row r="1571" spans="2:20" x14ac:dyDescent="0.25">
      <c r="C1571" s="107"/>
      <c r="D1571" s="104"/>
      <c r="E1571" s="44" t="s">
        <v>67</v>
      </c>
      <c r="F1571" s="45"/>
      <c r="G1571" s="56">
        <v>187</v>
      </c>
      <c r="H1571" s="64">
        <v>3</v>
      </c>
      <c r="I1571" s="34">
        <v>1</v>
      </c>
      <c r="J1571" s="34">
        <v>6</v>
      </c>
      <c r="K1571" s="34">
        <v>9</v>
      </c>
      <c r="L1571" s="34">
        <v>22</v>
      </c>
      <c r="M1571" s="34">
        <v>82</v>
      </c>
      <c r="N1571" s="34">
        <v>32</v>
      </c>
      <c r="O1571" s="34">
        <v>28</v>
      </c>
      <c r="P1571" s="34">
        <v>4</v>
      </c>
      <c r="Q1571" s="69">
        <v>155</v>
      </c>
    </row>
    <row r="1573" spans="2:20" x14ac:dyDescent="0.25">
      <c r="B1573" s="42" t="str">
        <f xml:space="preserve"> HYPERLINK("#'目次'!B25", "[19]")</f>
        <v>[19]</v>
      </c>
      <c r="C1573" s="37" t="s">
        <v>254</v>
      </c>
    </row>
    <row r="1574" spans="2:20" x14ac:dyDescent="0.25">
      <c r="C1574" s="37" t="s">
        <v>255</v>
      </c>
    </row>
    <row r="1576" spans="2:20" x14ac:dyDescent="0.25">
      <c r="C1576" s="37" t="s">
        <v>14</v>
      </c>
    </row>
    <row r="1577" spans="2:20" ht="50.4" x14ac:dyDescent="0.25">
      <c r="C1577" s="96"/>
      <c r="D1577" s="97"/>
      <c r="E1577" s="97"/>
      <c r="F1577" s="97"/>
      <c r="G1577" s="52" t="s">
        <v>15</v>
      </c>
      <c r="H1577" s="48" t="s">
        <v>256</v>
      </c>
      <c r="I1577" s="20" t="s">
        <v>257</v>
      </c>
      <c r="J1577" s="20" t="s">
        <v>258</v>
      </c>
      <c r="K1577" s="20" t="s">
        <v>259</v>
      </c>
      <c r="L1577" s="20" t="s">
        <v>260</v>
      </c>
      <c r="M1577" s="20" t="s">
        <v>261</v>
      </c>
      <c r="N1577" s="20" t="s">
        <v>262</v>
      </c>
      <c r="O1577" s="20" t="s">
        <v>263</v>
      </c>
      <c r="P1577" s="20" t="s">
        <v>264</v>
      </c>
      <c r="Q1577" s="20" t="s">
        <v>53</v>
      </c>
      <c r="R1577" s="20" t="s">
        <v>265</v>
      </c>
      <c r="S1577" s="20" t="s">
        <v>38</v>
      </c>
      <c r="T1577" s="51" t="s">
        <v>266</v>
      </c>
    </row>
    <row r="1578" spans="2:20" x14ac:dyDescent="0.25">
      <c r="C1578" s="98"/>
      <c r="D1578" s="99"/>
      <c r="E1578" s="99"/>
      <c r="F1578" s="99"/>
      <c r="G1578" s="47"/>
      <c r="H1578" s="55"/>
      <c r="I1578" s="21"/>
      <c r="J1578" s="21"/>
      <c r="K1578" s="21"/>
      <c r="L1578" s="21"/>
      <c r="M1578" s="21"/>
      <c r="N1578" s="21"/>
      <c r="O1578" s="21"/>
      <c r="P1578" s="21"/>
      <c r="Q1578" s="21"/>
      <c r="R1578" s="21"/>
      <c r="S1578" s="21"/>
      <c r="T1578" s="54"/>
    </row>
    <row r="1579" spans="2:20" x14ac:dyDescent="0.25">
      <c r="C1579" s="43"/>
      <c r="D1579" s="49"/>
      <c r="E1579" s="53" t="s">
        <v>15</v>
      </c>
      <c r="F1579" s="46"/>
      <c r="G1579" s="50">
        <v>1271</v>
      </c>
      <c r="H1579" s="30">
        <v>245</v>
      </c>
      <c r="I1579" s="30">
        <v>76</v>
      </c>
      <c r="J1579" s="30">
        <v>94</v>
      </c>
      <c r="K1579" s="30">
        <v>11</v>
      </c>
      <c r="L1579" s="30">
        <v>9</v>
      </c>
      <c r="M1579" s="30">
        <v>348</v>
      </c>
      <c r="N1579" s="30">
        <v>14</v>
      </c>
      <c r="O1579" s="30">
        <v>33</v>
      </c>
      <c r="P1579" s="30">
        <v>16</v>
      </c>
      <c r="Q1579" s="30">
        <v>25</v>
      </c>
      <c r="R1579" s="30">
        <v>685</v>
      </c>
      <c r="S1579" s="30">
        <v>11</v>
      </c>
      <c r="T1579" s="68">
        <v>575</v>
      </c>
    </row>
    <row r="1580" spans="2:20" x14ac:dyDescent="0.25">
      <c r="C1580" s="105" t="s">
        <v>20</v>
      </c>
      <c r="D1580" s="100" t="s">
        <v>21</v>
      </c>
      <c r="E1580" s="10" t="s">
        <v>22</v>
      </c>
      <c r="F1580" s="9"/>
      <c r="G1580" s="13">
        <v>666</v>
      </c>
      <c r="H1580" s="22">
        <v>158</v>
      </c>
      <c r="I1580" s="3">
        <v>45</v>
      </c>
      <c r="J1580" s="3">
        <v>52</v>
      </c>
      <c r="K1580" s="3">
        <v>5</v>
      </c>
      <c r="L1580" s="3">
        <v>6</v>
      </c>
      <c r="M1580" s="3">
        <v>194</v>
      </c>
      <c r="N1580" s="3">
        <v>4</v>
      </c>
      <c r="O1580" s="3">
        <v>18</v>
      </c>
      <c r="P1580" s="3">
        <v>12</v>
      </c>
      <c r="Q1580" s="3">
        <v>13</v>
      </c>
      <c r="R1580" s="3">
        <v>340</v>
      </c>
      <c r="S1580" s="3">
        <v>4</v>
      </c>
      <c r="T1580" s="24">
        <v>322</v>
      </c>
    </row>
    <row r="1581" spans="2:20" x14ac:dyDescent="0.25">
      <c r="C1581" s="106"/>
      <c r="D1581" s="101"/>
      <c r="E1581" s="11" t="s">
        <v>23</v>
      </c>
      <c r="F1581" s="8"/>
      <c r="G1581" s="7">
        <v>605</v>
      </c>
      <c r="H1581" s="15">
        <v>87</v>
      </c>
      <c r="I1581" s="1">
        <v>31</v>
      </c>
      <c r="J1581" s="1">
        <v>42</v>
      </c>
      <c r="K1581" s="1">
        <v>6</v>
      </c>
      <c r="L1581" s="1">
        <v>3</v>
      </c>
      <c r="M1581" s="1">
        <v>154</v>
      </c>
      <c r="N1581" s="1">
        <v>10</v>
      </c>
      <c r="O1581" s="1">
        <v>15</v>
      </c>
      <c r="P1581" s="1">
        <v>4</v>
      </c>
      <c r="Q1581" s="1">
        <v>12</v>
      </c>
      <c r="R1581" s="1">
        <v>345</v>
      </c>
      <c r="S1581" s="1">
        <v>7</v>
      </c>
      <c r="T1581" s="18">
        <v>253</v>
      </c>
    </row>
    <row r="1582" spans="2:20" x14ac:dyDescent="0.25">
      <c r="C1582" s="102" t="s">
        <v>24</v>
      </c>
      <c r="D1582" s="102" t="s">
        <v>25</v>
      </c>
      <c r="E1582" s="10" t="s">
        <v>26</v>
      </c>
      <c r="F1582" s="9"/>
      <c r="G1582" s="13">
        <v>210</v>
      </c>
      <c r="H1582" s="22">
        <v>58</v>
      </c>
      <c r="I1582" s="3">
        <v>9</v>
      </c>
      <c r="J1582" s="3">
        <v>11</v>
      </c>
      <c r="K1582" s="3">
        <v>1</v>
      </c>
      <c r="L1582" s="3">
        <v>2</v>
      </c>
      <c r="M1582" s="3">
        <v>71</v>
      </c>
      <c r="N1582" s="3">
        <v>7</v>
      </c>
      <c r="O1582" s="3">
        <v>9</v>
      </c>
      <c r="P1582" s="3">
        <v>2</v>
      </c>
      <c r="Q1582" s="3">
        <v>7</v>
      </c>
      <c r="R1582" s="3">
        <v>95</v>
      </c>
      <c r="S1582" s="3">
        <v>3</v>
      </c>
      <c r="T1582" s="24">
        <v>112</v>
      </c>
    </row>
    <row r="1583" spans="2:20" x14ac:dyDescent="0.25">
      <c r="C1583" s="106"/>
      <c r="D1583" s="103"/>
      <c r="E1583" s="11" t="s">
        <v>27</v>
      </c>
      <c r="F1583" s="8"/>
      <c r="G1583" s="7">
        <v>241</v>
      </c>
      <c r="H1583" s="15">
        <v>61</v>
      </c>
      <c r="I1583" s="1">
        <v>15</v>
      </c>
      <c r="J1583" s="1">
        <v>21</v>
      </c>
      <c r="K1583" s="1">
        <v>3</v>
      </c>
      <c r="L1583" s="1">
        <v>2</v>
      </c>
      <c r="M1583" s="1">
        <v>61</v>
      </c>
      <c r="N1583" s="1">
        <v>2</v>
      </c>
      <c r="O1583" s="1">
        <v>4</v>
      </c>
      <c r="P1583" s="1">
        <v>3</v>
      </c>
      <c r="Q1583" s="1">
        <v>4</v>
      </c>
      <c r="R1583" s="1">
        <v>126</v>
      </c>
      <c r="S1583" s="1">
        <v>1</v>
      </c>
      <c r="T1583" s="18">
        <v>114</v>
      </c>
    </row>
    <row r="1584" spans="2:20" x14ac:dyDescent="0.25">
      <c r="C1584" s="106"/>
      <c r="D1584" s="103"/>
      <c r="E1584" s="11" t="s">
        <v>28</v>
      </c>
      <c r="F1584" s="8"/>
      <c r="G1584" s="7">
        <v>256</v>
      </c>
      <c r="H1584" s="15">
        <v>43</v>
      </c>
      <c r="I1584" s="1">
        <v>8</v>
      </c>
      <c r="J1584" s="1">
        <v>17</v>
      </c>
      <c r="K1584" s="1">
        <v>3</v>
      </c>
      <c r="L1584" s="1">
        <v>3</v>
      </c>
      <c r="M1584" s="1">
        <v>68</v>
      </c>
      <c r="N1584" s="1">
        <v>1</v>
      </c>
      <c r="O1584" s="1">
        <v>7</v>
      </c>
      <c r="P1584" s="1">
        <v>1</v>
      </c>
      <c r="Q1584" s="1">
        <v>3</v>
      </c>
      <c r="R1584" s="1">
        <v>145</v>
      </c>
      <c r="S1584" s="1">
        <v>2</v>
      </c>
      <c r="T1584" s="18">
        <v>109</v>
      </c>
    </row>
    <row r="1585" spans="3:20" x14ac:dyDescent="0.25">
      <c r="C1585" s="106"/>
      <c r="D1585" s="103"/>
      <c r="E1585" s="11" t="s">
        <v>29</v>
      </c>
      <c r="F1585" s="8"/>
      <c r="G1585" s="7">
        <v>283</v>
      </c>
      <c r="H1585" s="15">
        <v>36</v>
      </c>
      <c r="I1585" s="1">
        <v>15</v>
      </c>
      <c r="J1585" s="1">
        <v>18</v>
      </c>
      <c r="K1585" s="1">
        <v>1</v>
      </c>
      <c r="L1585" s="1">
        <v>1</v>
      </c>
      <c r="M1585" s="1">
        <v>59</v>
      </c>
      <c r="N1585" s="1">
        <v>1</v>
      </c>
      <c r="O1585" s="1">
        <v>3</v>
      </c>
      <c r="P1585" s="1">
        <v>3</v>
      </c>
      <c r="Q1585" s="1">
        <v>5</v>
      </c>
      <c r="R1585" s="1">
        <v>176</v>
      </c>
      <c r="S1585" s="1">
        <v>2</v>
      </c>
      <c r="T1585" s="18">
        <v>105</v>
      </c>
    </row>
    <row r="1586" spans="3:20" x14ac:dyDescent="0.25">
      <c r="C1586" s="106"/>
      <c r="D1586" s="103"/>
      <c r="E1586" s="11" t="s">
        <v>30</v>
      </c>
      <c r="F1586" s="8"/>
      <c r="G1586" s="7">
        <v>281</v>
      </c>
      <c r="H1586" s="15">
        <v>47</v>
      </c>
      <c r="I1586" s="1">
        <v>29</v>
      </c>
      <c r="J1586" s="1">
        <v>27</v>
      </c>
      <c r="K1586" s="1">
        <v>3</v>
      </c>
      <c r="L1586" s="1">
        <v>1</v>
      </c>
      <c r="M1586" s="1">
        <v>89</v>
      </c>
      <c r="N1586" s="1">
        <v>3</v>
      </c>
      <c r="O1586" s="1">
        <v>10</v>
      </c>
      <c r="P1586" s="1">
        <v>7</v>
      </c>
      <c r="Q1586" s="1">
        <v>6</v>
      </c>
      <c r="R1586" s="1">
        <v>143</v>
      </c>
      <c r="S1586" s="1">
        <v>3</v>
      </c>
      <c r="T1586" s="18">
        <v>135</v>
      </c>
    </row>
    <row r="1587" spans="3:20" x14ac:dyDescent="0.25">
      <c r="C1587" s="106"/>
      <c r="D1587" s="103"/>
      <c r="E1587" s="11" t="s">
        <v>31</v>
      </c>
      <c r="F1587" s="8"/>
      <c r="G1587" s="7">
        <v>1061</v>
      </c>
      <c r="H1587" s="15">
        <v>187</v>
      </c>
      <c r="I1587" s="1">
        <v>67</v>
      </c>
      <c r="J1587" s="1">
        <v>83</v>
      </c>
      <c r="K1587" s="1">
        <v>10</v>
      </c>
      <c r="L1587" s="1">
        <v>7</v>
      </c>
      <c r="M1587" s="1">
        <v>277</v>
      </c>
      <c r="N1587" s="1">
        <v>7</v>
      </c>
      <c r="O1587" s="1">
        <v>24</v>
      </c>
      <c r="P1587" s="1">
        <v>14</v>
      </c>
      <c r="Q1587" s="1">
        <v>18</v>
      </c>
      <c r="R1587" s="1">
        <v>590</v>
      </c>
      <c r="S1587" s="1">
        <v>8</v>
      </c>
      <c r="T1587" s="18">
        <v>463</v>
      </c>
    </row>
    <row r="1588" spans="3:20" x14ac:dyDescent="0.25">
      <c r="C1588" s="106"/>
      <c r="D1588" s="103"/>
      <c r="E1588" s="11" t="s">
        <v>32</v>
      </c>
      <c r="F1588" s="8"/>
      <c r="G1588" s="7">
        <v>564</v>
      </c>
      <c r="H1588" s="15">
        <v>83</v>
      </c>
      <c r="I1588" s="1">
        <v>44</v>
      </c>
      <c r="J1588" s="1">
        <v>45</v>
      </c>
      <c r="K1588" s="1">
        <v>4</v>
      </c>
      <c r="L1588" s="1">
        <v>2</v>
      </c>
      <c r="M1588" s="1">
        <v>148</v>
      </c>
      <c r="N1588" s="1">
        <v>4</v>
      </c>
      <c r="O1588" s="1">
        <v>13</v>
      </c>
      <c r="P1588" s="1">
        <v>10</v>
      </c>
      <c r="Q1588" s="1">
        <v>11</v>
      </c>
      <c r="R1588" s="1">
        <v>319</v>
      </c>
      <c r="S1588" s="1">
        <v>5</v>
      </c>
      <c r="T1588" s="18">
        <v>240</v>
      </c>
    </row>
    <row r="1589" spans="3:20" x14ac:dyDescent="0.25">
      <c r="C1589" s="106"/>
      <c r="D1589" s="102" t="s">
        <v>22</v>
      </c>
      <c r="E1589" s="10" t="s">
        <v>26</v>
      </c>
      <c r="F1589" s="9"/>
      <c r="G1589" s="13">
        <v>113</v>
      </c>
      <c r="H1589" s="22">
        <v>37</v>
      </c>
      <c r="I1589" s="3">
        <v>6</v>
      </c>
      <c r="J1589" s="3">
        <v>7</v>
      </c>
      <c r="K1589" s="3">
        <v>0</v>
      </c>
      <c r="L1589" s="3">
        <v>2</v>
      </c>
      <c r="M1589" s="3">
        <v>41</v>
      </c>
      <c r="N1589" s="3">
        <v>0</v>
      </c>
      <c r="O1589" s="3">
        <v>2</v>
      </c>
      <c r="P1589" s="3">
        <v>1</v>
      </c>
      <c r="Q1589" s="3">
        <v>5</v>
      </c>
      <c r="R1589" s="3">
        <v>49</v>
      </c>
      <c r="S1589" s="3">
        <v>0</v>
      </c>
      <c r="T1589" s="24">
        <v>64</v>
      </c>
    </row>
    <row r="1590" spans="3:20" x14ac:dyDescent="0.25">
      <c r="C1590" s="106"/>
      <c r="D1590" s="103"/>
      <c r="E1590" s="11" t="s">
        <v>27</v>
      </c>
      <c r="F1590" s="8"/>
      <c r="G1590" s="7">
        <v>133</v>
      </c>
      <c r="H1590" s="15">
        <v>43</v>
      </c>
      <c r="I1590" s="1">
        <v>12</v>
      </c>
      <c r="J1590" s="1">
        <v>13</v>
      </c>
      <c r="K1590" s="1">
        <v>1</v>
      </c>
      <c r="L1590" s="1">
        <v>1</v>
      </c>
      <c r="M1590" s="1">
        <v>31</v>
      </c>
      <c r="N1590" s="1">
        <v>2</v>
      </c>
      <c r="O1590" s="1">
        <v>1</v>
      </c>
      <c r="P1590" s="1">
        <v>3</v>
      </c>
      <c r="Q1590" s="1">
        <v>2</v>
      </c>
      <c r="R1590" s="1">
        <v>65</v>
      </c>
      <c r="S1590" s="1">
        <v>0</v>
      </c>
      <c r="T1590" s="18">
        <v>68</v>
      </c>
    </row>
    <row r="1591" spans="3:20" x14ac:dyDescent="0.25">
      <c r="C1591" s="106"/>
      <c r="D1591" s="103"/>
      <c r="E1591" s="11" t="s">
        <v>28</v>
      </c>
      <c r="F1591" s="8"/>
      <c r="G1591" s="7">
        <v>135</v>
      </c>
      <c r="H1591" s="15">
        <v>26</v>
      </c>
      <c r="I1591" s="1">
        <v>5</v>
      </c>
      <c r="J1591" s="1">
        <v>8</v>
      </c>
      <c r="K1591" s="1">
        <v>3</v>
      </c>
      <c r="L1591" s="1">
        <v>2</v>
      </c>
      <c r="M1591" s="1">
        <v>38</v>
      </c>
      <c r="N1591" s="1">
        <v>0</v>
      </c>
      <c r="O1591" s="1">
        <v>4</v>
      </c>
      <c r="P1591" s="1">
        <v>1</v>
      </c>
      <c r="Q1591" s="1">
        <v>1</v>
      </c>
      <c r="R1591" s="1">
        <v>74</v>
      </c>
      <c r="S1591" s="1">
        <v>2</v>
      </c>
      <c r="T1591" s="18">
        <v>59</v>
      </c>
    </row>
    <row r="1592" spans="3:20" x14ac:dyDescent="0.25">
      <c r="C1592" s="106"/>
      <c r="D1592" s="103"/>
      <c r="E1592" s="11" t="s">
        <v>29</v>
      </c>
      <c r="F1592" s="8"/>
      <c r="G1592" s="7">
        <v>150</v>
      </c>
      <c r="H1592" s="15">
        <v>22</v>
      </c>
      <c r="I1592" s="1">
        <v>3</v>
      </c>
      <c r="J1592" s="1">
        <v>11</v>
      </c>
      <c r="K1592" s="1">
        <v>0</v>
      </c>
      <c r="L1592" s="1">
        <v>0</v>
      </c>
      <c r="M1592" s="1">
        <v>34</v>
      </c>
      <c r="N1592" s="1">
        <v>0</v>
      </c>
      <c r="O1592" s="1">
        <v>3</v>
      </c>
      <c r="P1592" s="1">
        <v>1</v>
      </c>
      <c r="Q1592" s="1">
        <v>3</v>
      </c>
      <c r="R1592" s="1">
        <v>92</v>
      </c>
      <c r="S1592" s="1">
        <v>1</v>
      </c>
      <c r="T1592" s="18">
        <v>57</v>
      </c>
    </row>
    <row r="1593" spans="3:20" x14ac:dyDescent="0.25">
      <c r="C1593" s="106"/>
      <c r="D1593" s="103"/>
      <c r="E1593" s="11" t="s">
        <v>30</v>
      </c>
      <c r="F1593" s="8"/>
      <c r="G1593" s="7">
        <v>135</v>
      </c>
      <c r="H1593" s="15">
        <v>30</v>
      </c>
      <c r="I1593" s="1">
        <v>19</v>
      </c>
      <c r="J1593" s="1">
        <v>13</v>
      </c>
      <c r="K1593" s="1">
        <v>1</v>
      </c>
      <c r="L1593" s="1">
        <v>1</v>
      </c>
      <c r="M1593" s="1">
        <v>50</v>
      </c>
      <c r="N1593" s="1">
        <v>2</v>
      </c>
      <c r="O1593" s="1">
        <v>8</v>
      </c>
      <c r="P1593" s="1">
        <v>6</v>
      </c>
      <c r="Q1593" s="1">
        <v>2</v>
      </c>
      <c r="R1593" s="1">
        <v>60</v>
      </c>
      <c r="S1593" s="1">
        <v>1</v>
      </c>
      <c r="T1593" s="18">
        <v>74</v>
      </c>
    </row>
    <row r="1594" spans="3:20" x14ac:dyDescent="0.25">
      <c r="C1594" s="106"/>
      <c r="D1594" s="103"/>
      <c r="E1594" s="11" t="s">
        <v>31</v>
      </c>
      <c r="F1594" s="8"/>
      <c r="G1594" s="7">
        <v>553</v>
      </c>
      <c r="H1594" s="15">
        <v>121</v>
      </c>
      <c r="I1594" s="1">
        <v>39</v>
      </c>
      <c r="J1594" s="1">
        <v>45</v>
      </c>
      <c r="K1594" s="1">
        <v>5</v>
      </c>
      <c r="L1594" s="1">
        <v>4</v>
      </c>
      <c r="M1594" s="1">
        <v>153</v>
      </c>
      <c r="N1594" s="1">
        <v>4</v>
      </c>
      <c r="O1594" s="1">
        <v>16</v>
      </c>
      <c r="P1594" s="1">
        <v>11</v>
      </c>
      <c r="Q1594" s="1">
        <v>8</v>
      </c>
      <c r="R1594" s="1">
        <v>291</v>
      </c>
      <c r="S1594" s="1">
        <v>4</v>
      </c>
      <c r="T1594" s="18">
        <v>258</v>
      </c>
    </row>
    <row r="1595" spans="3:20" x14ac:dyDescent="0.25">
      <c r="C1595" s="106"/>
      <c r="D1595" s="103"/>
      <c r="E1595" s="11" t="s">
        <v>32</v>
      </c>
      <c r="F1595" s="8"/>
      <c r="G1595" s="7">
        <v>285</v>
      </c>
      <c r="H1595" s="15">
        <v>52</v>
      </c>
      <c r="I1595" s="1">
        <v>22</v>
      </c>
      <c r="J1595" s="1">
        <v>24</v>
      </c>
      <c r="K1595" s="1">
        <v>1</v>
      </c>
      <c r="L1595" s="1">
        <v>1</v>
      </c>
      <c r="M1595" s="1">
        <v>84</v>
      </c>
      <c r="N1595" s="1">
        <v>2</v>
      </c>
      <c r="O1595" s="1">
        <v>11</v>
      </c>
      <c r="P1595" s="1">
        <v>7</v>
      </c>
      <c r="Q1595" s="1">
        <v>5</v>
      </c>
      <c r="R1595" s="1">
        <v>152</v>
      </c>
      <c r="S1595" s="1">
        <v>2</v>
      </c>
      <c r="T1595" s="18">
        <v>131</v>
      </c>
    </row>
    <row r="1596" spans="3:20" x14ac:dyDescent="0.25">
      <c r="C1596" s="106"/>
      <c r="D1596" s="102" t="s">
        <v>23</v>
      </c>
      <c r="E1596" s="10" t="s">
        <v>26</v>
      </c>
      <c r="F1596" s="9"/>
      <c r="G1596" s="13">
        <v>97</v>
      </c>
      <c r="H1596" s="22">
        <v>21</v>
      </c>
      <c r="I1596" s="3">
        <v>3</v>
      </c>
      <c r="J1596" s="3">
        <v>4</v>
      </c>
      <c r="K1596" s="3">
        <v>1</v>
      </c>
      <c r="L1596" s="3">
        <v>0</v>
      </c>
      <c r="M1596" s="3">
        <v>30</v>
      </c>
      <c r="N1596" s="3">
        <v>7</v>
      </c>
      <c r="O1596" s="3">
        <v>7</v>
      </c>
      <c r="P1596" s="3">
        <v>1</v>
      </c>
      <c r="Q1596" s="3">
        <v>2</v>
      </c>
      <c r="R1596" s="3">
        <v>46</v>
      </c>
      <c r="S1596" s="3">
        <v>3</v>
      </c>
      <c r="T1596" s="24">
        <v>48</v>
      </c>
    </row>
    <row r="1597" spans="3:20" x14ac:dyDescent="0.25">
      <c r="C1597" s="106"/>
      <c r="D1597" s="103"/>
      <c r="E1597" s="11" t="s">
        <v>27</v>
      </c>
      <c r="F1597" s="8"/>
      <c r="G1597" s="7">
        <v>108</v>
      </c>
      <c r="H1597" s="15">
        <v>18</v>
      </c>
      <c r="I1597" s="1">
        <v>3</v>
      </c>
      <c r="J1597" s="1">
        <v>8</v>
      </c>
      <c r="K1597" s="1">
        <v>2</v>
      </c>
      <c r="L1597" s="1">
        <v>1</v>
      </c>
      <c r="M1597" s="1">
        <v>30</v>
      </c>
      <c r="N1597" s="1">
        <v>0</v>
      </c>
      <c r="O1597" s="1">
        <v>3</v>
      </c>
      <c r="P1597" s="1">
        <v>0</v>
      </c>
      <c r="Q1597" s="1">
        <v>2</v>
      </c>
      <c r="R1597" s="1">
        <v>61</v>
      </c>
      <c r="S1597" s="1">
        <v>1</v>
      </c>
      <c r="T1597" s="18">
        <v>46</v>
      </c>
    </row>
    <row r="1598" spans="3:20" x14ac:dyDescent="0.25">
      <c r="C1598" s="106"/>
      <c r="D1598" s="103"/>
      <c r="E1598" s="11" t="s">
        <v>28</v>
      </c>
      <c r="F1598" s="8"/>
      <c r="G1598" s="7">
        <v>121</v>
      </c>
      <c r="H1598" s="15">
        <v>17</v>
      </c>
      <c r="I1598" s="1">
        <v>3</v>
      </c>
      <c r="J1598" s="1">
        <v>9</v>
      </c>
      <c r="K1598" s="1">
        <v>0</v>
      </c>
      <c r="L1598" s="1">
        <v>1</v>
      </c>
      <c r="M1598" s="1">
        <v>30</v>
      </c>
      <c r="N1598" s="1">
        <v>1</v>
      </c>
      <c r="O1598" s="1">
        <v>3</v>
      </c>
      <c r="P1598" s="1">
        <v>0</v>
      </c>
      <c r="Q1598" s="1">
        <v>2</v>
      </c>
      <c r="R1598" s="1">
        <v>71</v>
      </c>
      <c r="S1598" s="1">
        <v>0</v>
      </c>
      <c r="T1598" s="18">
        <v>50</v>
      </c>
    </row>
    <row r="1599" spans="3:20" x14ac:dyDescent="0.25">
      <c r="C1599" s="106"/>
      <c r="D1599" s="103"/>
      <c r="E1599" s="11" t="s">
        <v>29</v>
      </c>
      <c r="F1599" s="8"/>
      <c r="G1599" s="7">
        <v>133</v>
      </c>
      <c r="H1599" s="15">
        <v>14</v>
      </c>
      <c r="I1599" s="1">
        <v>12</v>
      </c>
      <c r="J1599" s="1">
        <v>7</v>
      </c>
      <c r="K1599" s="1">
        <v>1</v>
      </c>
      <c r="L1599" s="1">
        <v>1</v>
      </c>
      <c r="M1599" s="1">
        <v>25</v>
      </c>
      <c r="N1599" s="1">
        <v>1</v>
      </c>
      <c r="O1599" s="1">
        <v>0</v>
      </c>
      <c r="P1599" s="1">
        <v>2</v>
      </c>
      <c r="Q1599" s="1">
        <v>2</v>
      </c>
      <c r="R1599" s="1">
        <v>84</v>
      </c>
      <c r="S1599" s="1">
        <v>1</v>
      </c>
      <c r="T1599" s="18">
        <v>48</v>
      </c>
    </row>
    <row r="1600" spans="3:20" x14ac:dyDescent="0.25">
      <c r="C1600" s="106"/>
      <c r="D1600" s="103"/>
      <c r="E1600" s="11" t="s">
        <v>30</v>
      </c>
      <c r="F1600" s="8"/>
      <c r="G1600" s="7">
        <v>146</v>
      </c>
      <c r="H1600" s="15">
        <v>17</v>
      </c>
      <c r="I1600" s="1">
        <v>10</v>
      </c>
      <c r="J1600" s="1">
        <v>14</v>
      </c>
      <c r="K1600" s="1">
        <v>2</v>
      </c>
      <c r="L1600" s="1">
        <v>0</v>
      </c>
      <c r="M1600" s="1">
        <v>39</v>
      </c>
      <c r="N1600" s="1">
        <v>1</v>
      </c>
      <c r="O1600" s="1">
        <v>2</v>
      </c>
      <c r="P1600" s="1">
        <v>1</v>
      </c>
      <c r="Q1600" s="1">
        <v>4</v>
      </c>
      <c r="R1600" s="1">
        <v>83</v>
      </c>
      <c r="S1600" s="1">
        <v>2</v>
      </c>
      <c r="T1600" s="18">
        <v>61</v>
      </c>
    </row>
    <row r="1601" spans="3:20" x14ac:dyDescent="0.25">
      <c r="C1601" s="106"/>
      <c r="D1601" s="103"/>
      <c r="E1601" s="11" t="s">
        <v>31</v>
      </c>
      <c r="F1601" s="8"/>
      <c r="G1601" s="7">
        <v>508</v>
      </c>
      <c r="H1601" s="15">
        <v>66</v>
      </c>
      <c r="I1601" s="1">
        <v>28</v>
      </c>
      <c r="J1601" s="1">
        <v>38</v>
      </c>
      <c r="K1601" s="1">
        <v>5</v>
      </c>
      <c r="L1601" s="1">
        <v>3</v>
      </c>
      <c r="M1601" s="1">
        <v>124</v>
      </c>
      <c r="N1601" s="1">
        <v>3</v>
      </c>
      <c r="O1601" s="1">
        <v>8</v>
      </c>
      <c r="P1601" s="1">
        <v>3</v>
      </c>
      <c r="Q1601" s="1">
        <v>10</v>
      </c>
      <c r="R1601" s="1">
        <v>299</v>
      </c>
      <c r="S1601" s="1">
        <v>4</v>
      </c>
      <c r="T1601" s="18">
        <v>205</v>
      </c>
    </row>
    <row r="1602" spans="3:20" x14ac:dyDescent="0.25">
      <c r="C1602" s="106"/>
      <c r="D1602" s="103"/>
      <c r="E1602" s="11" t="s">
        <v>32</v>
      </c>
      <c r="F1602" s="8"/>
      <c r="G1602" s="7">
        <v>279</v>
      </c>
      <c r="H1602" s="15">
        <v>31</v>
      </c>
      <c r="I1602" s="1">
        <v>22</v>
      </c>
      <c r="J1602" s="1">
        <v>21</v>
      </c>
      <c r="K1602" s="1">
        <v>3</v>
      </c>
      <c r="L1602" s="1">
        <v>1</v>
      </c>
      <c r="M1602" s="1">
        <v>64</v>
      </c>
      <c r="N1602" s="1">
        <v>2</v>
      </c>
      <c r="O1602" s="1">
        <v>2</v>
      </c>
      <c r="P1602" s="1">
        <v>3</v>
      </c>
      <c r="Q1602" s="1">
        <v>6</v>
      </c>
      <c r="R1602" s="1">
        <v>167</v>
      </c>
      <c r="S1602" s="1">
        <v>3</v>
      </c>
      <c r="T1602" s="18">
        <v>109</v>
      </c>
    </row>
    <row r="1603" spans="3:20" ht="25.2" x14ac:dyDescent="0.25">
      <c r="C1603" s="102" t="s">
        <v>33</v>
      </c>
      <c r="D1603" s="102" t="s">
        <v>25</v>
      </c>
      <c r="E1603" s="10" t="s">
        <v>34</v>
      </c>
      <c r="F1603" s="9"/>
      <c r="G1603" s="13">
        <v>59</v>
      </c>
      <c r="H1603" s="22">
        <v>19</v>
      </c>
      <c r="I1603" s="3">
        <v>6</v>
      </c>
      <c r="J1603" s="3">
        <v>5</v>
      </c>
      <c r="K1603" s="3">
        <v>1</v>
      </c>
      <c r="L1603" s="3">
        <v>0</v>
      </c>
      <c r="M1603" s="3">
        <v>16</v>
      </c>
      <c r="N1603" s="3">
        <v>1</v>
      </c>
      <c r="O1603" s="3">
        <v>1</v>
      </c>
      <c r="P1603" s="3">
        <v>1</v>
      </c>
      <c r="Q1603" s="3">
        <v>2</v>
      </c>
      <c r="R1603" s="3">
        <v>31</v>
      </c>
      <c r="S1603" s="3">
        <v>0</v>
      </c>
      <c r="T1603" s="24">
        <v>28</v>
      </c>
    </row>
    <row r="1604" spans="3:20" ht="25.2" x14ac:dyDescent="0.25">
      <c r="C1604" s="106"/>
      <c r="D1604" s="103"/>
      <c r="E1604" s="11" t="s">
        <v>35</v>
      </c>
      <c r="F1604" s="8"/>
      <c r="G1604" s="7">
        <v>867</v>
      </c>
      <c r="H1604" s="15">
        <v>175</v>
      </c>
      <c r="I1604" s="1">
        <v>47</v>
      </c>
      <c r="J1604" s="1">
        <v>54</v>
      </c>
      <c r="K1604" s="1">
        <v>7</v>
      </c>
      <c r="L1604" s="1">
        <v>8</v>
      </c>
      <c r="M1604" s="1">
        <v>248</v>
      </c>
      <c r="N1604" s="1">
        <v>6</v>
      </c>
      <c r="O1604" s="1">
        <v>23</v>
      </c>
      <c r="P1604" s="1">
        <v>10</v>
      </c>
      <c r="Q1604" s="1">
        <v>14</v>
      </c>
      <c r="R1604" s="1">
        <v>462</v>
      </c>
      <c r="S1604" s="1">
        <v>8</v>
      </c>
      <c r="T1604" s="18">
        <v>397</v>
      </c>
    </row>
    <row r="1605" spans="3:20" ht="25.2" x14ac:dyDescent="0.25">
      <c r="C1605" s="106"/>
      <c r="D1605" s="103"/>
      <c r="E1605" s="11" t="s">
        <v>36</v>
      </c>
      <c r="F1605" s="8"/>
      <c r="G1605" s="7">
        <v>100</v>
      </c>
      <c r="H1605" s="15">
        <v>21</v>
      </c>
      <c r="I1605" s="1">
        <v>8</v>
      </c>
      <c r="J1605" s="1">
        <v>10</v>
      </c>
      <c r="K1605" s="1">
        <v>1</v>
      </c>
      <c r="L1605" s="1">
        <v>1</v>
      </c>
      <c r="M1605" s="1">
        <v>25</v>
      </c>
      <c r="N1605" s="1">
        <v>2</v>
      </c>
      <c r="O1605" s="1">
        <v>2</v>
      </c>
      <c r="P1605" s="1">
        <v>2</v>
      </c>
      <c r="Q1605" s="1">
        <v>3</v>
      </c>
      <c r="R1605" s="1">
        <v>52</v>
      </c>
      <c r="S1605" s="1">
        <v>0</v>
      </c>
      <c r="T1605" s="18">
        <v>48</v>
      </c>
    </row>
    <row r="1606" spans="3:20" ht="25.2" x14ac:dyDescent="0.25">
      <c r="C1606" s="106"/>
      <c r="D1606" s="103"/>
      <c r="E1606" s="11" t="s">
        <v>37</v>
      </c>
      <c r="F1606" s="8"/>
      <c r="G1606" s="7">
        <v>215</v>
      </c>
      <c r="H1606" s="15">
        <v>25</v>
      </c>
      <c r="I1606" s="1">
        <v>13</v>
      </c>
      <c r="J1606" s="1">
        <v>23</v>
      </c>
      <c r="K1606" s="1">
        <v>2</v>
      </c>
      <c r="L1606" s="1">
        <v>0</v>
      </c>
      <c r="M1606" s="1">
        <v>54</v>
      </c>
      <c r="N1606" s="1">
        <v>4</v>
      </c>
      <c r="O1606" s="1">
        <v>6</v>
      </c>
      <c r="P1606" s="1">
        <v>3</v>
      </c>
      <c r="Q1606" s="1">
        <v>5</v>
      </c>
      <c r="R1606" s="1">
        <v>120</v>
      </c>
      <c r="S1606" s="1">
        <v>2</v>
      </c>
      <c r="T1606" s="18">
        <v>93</v>
      </c>
    </row>
    <row r="1607" spans="3:20" x14ac:dyDescent="0.25">
      <c r="C1607" s="106"/>
      <c r="D1607" s="103"/>
      <c r="E1607" s="11" t="s">
        <v>38</v>
      </c>
      <c r="F1607" s="8"/>
      <c r="G1607" s="14">
        <v>30</v>
      </c>
      <c r="H1607" s="27">
        <v>5</v>
      </c>
      <c r="I1607" s="5">
        <v>2</v>
      </c>
      <c r="J1607" s="5">
        <v>2</v>
      </c>
      <c r="K1607" s="5">
        <v>0</v>
      </c>
      <c r="L1607" s="5">
        <v>0</v>
      </c>
      <c r="M1607" s="5">
        <v>5</v>
      </c>
      <c r="N1607" s="5">
        <v>1</v>
      </c>
      <c r="O1607" s="5">
        <v>1</v>
      </c>
      <c r="P1607" s="5">
        <v>0</v>
      </c>
      <c r="Q1607" s="5">
        <v>1</v>
      </c>
      <c r="R1607" s="5">
        <v>20</v>
      </c>
      <c r="S1607" s="5">
        <v>1</v>
      </c>
      <c r="T1607" s="28">
        <v>9</v>
      </c>
    </row>
    <row r="1608" spans="3:20" ht="25.2" x14ac:dyDescent="0.25">
      <c r="C1608" s="106"/>
      <c r="D1608" s="102" t="s">
        <v>22</v>
      </c>
      <c r="E1608" s="10" t="s">
        <v>34</v>
      </c>
      <c r="F1608" s="9"/>
      <c r="G1608" s="41">
        <v>39</v>
      </c>
      <c r="H1608" s="58">
        <v>13</v>
      </c>
      <c r="I1608" s="26">
        <v>5</v>
      </c>
      <c r="J1608" s="26">
        <v>4</v>
      </c>
      <c r="K1608" s="26">
        <v>1</v>
      </c>
      <c r="L1608" s="26">
        <v>0</v>
      </c>
      <c r="M1608" s="26">
        <v>10</v>
      </c>
      <c r="N1608" s="26">
        <v>1</v>
      </c>
      <c r="O1608" s="26">
        <v>1</v>
      </c>
      <c r="P1608" s="26">
        <v>1</v>
      </c>
      <c r="Q1608" s="26">
        <v>1</v>
      </c>
      <c r="R1608" s="26">
        <v>20</v>
      </c>
      <c r="S1608" s="26">
        <v>0</v>
      </c>
      <c r="T1608" s="60">
        <v>19</v>
      </c>
    </row>
    <row r="1609" spans="3:20" ht="25.2" x14ac:dyDescent="0.25">
      <c r="C1609" s="106"/>
      <c r="D1609" s="103"/>
      <c r="E1609" s="11" t="s">
        <v>35</v>
      </c>
      <c r="F1609" s="8"/>
      <c r="G1609" s="7">
        <v>511</v>
      </c>
      <c r="H1609" s="15">
        <v>121</v>
      </c>
      <c r="I1609" s="1">
        <v>30</v>
      </c>
      <c r="J1609" s="1">
        <v>38</v>
      </c>
      <c r="K1609" s="1">
        <v>3</v>
      </c>
      <c r="L1609" s="1">
        <v>6</v>
      </c>
      <c r="M1609" s="1">
        <v>155</v>
      </c>
      <c r="N1609" s="1">
        <v>1</v>
      </c>
      <c r="O1609" s="1">
        <v>12</v>
      </c>
      <c r="P1609" s="1">
        <v>8</v>
      </c>
      <c r="Q1609" s="1">
        <v>8</v>
      </c>
      <c r="R1609" s="1">
        <v>256</v>
      </c>
      <c r="S1609" s="1">
        <v>3</v>
      </c>
      <c r="T1609" s="18">
        <v>252</v>
      </c>
    </row>
    <row r="1610" spans="3:20" ht="25.2" x14ac:dyDescent="0.25">
      <c r="C1610" s="106"/>
      <c r="D1610" s="103"/>
      <c r="E1610" s="11" t="s">
        <v>36</v>
      </c>
      <c r="F1610" s="8"/>
      <c r="G1610" s="14">
        <v>47</v>
      </c>
      <c r="H1610" s="27">
        <v>12</v>
      </c>
      <c r="I1610" s="5">
        <v>4</v>
      </c>
      <c r="J1610" s="5">
        <v>2</v>
      </c>
      <c r="K1610" s="5">
        <v>1</v>
      </c>
      <c r="L1610" s="5">
        <v>0</v>
      </c>
      <c r="M1610" s="5">
        <v>11</v>
      </c>
      <c r="N1610" s="5">
        <v>0</v>
      </c>
      <c r="O1610" s="5">
        <v>1</v>
      </c>
      <c r="P1610" s="5">
        <v>2</v>
      </c>
      <c r="Q1610" s="5">
        <v>2</v>
      </c>
      <c r="R1610" s="5">
        <v>25</v>
      </c>
      <c r="S1610" s="5">
        <v>0</v>
      </c>
      <c r="T1610" s="28">
        <v>22</v>
      </c>
    </row>
    <row r="1611" spans="3:20" ht="25.2" x14ac:dyDescent="0.25">
      <c r="C1611" s="106"/>
      <c r="D1611" s="103"/>
      <c r="E1611" s="11" t="s">
        <v>37</v>
      </c>
      <c r="F1611" s="8"/>
      <c r="G1611" s="7">
        <v>50</v>
      </c>
      <c r="H1611" s="15">
        <v>8</v>
      </c>
      <c r="I1611" s="1">
        <v>4</v>
      </c>
      <c r="J1611" s="1">
        <v>7</v>
      </c>
      <c r="K1611" s="1">
        <v>0</v>
      </c>
      <c r="L1611" s="1">
        <v>0</v>
      </c>
      <c r="M1611" s="1">
        <v>15</v>
      </c>
      <c r="N1611" s="1">
        <v>1</v>
      </c>
      <c r="O1611" s="1">
        <v>3</v>
      </c>
      <c r="P1611" s="1">
        <v>1</v>
      </c>
      <c r="Q1611" s="1">
        <v>1</v>
      </c>
      <c r="R1611" s="1">
        <v>27</v>
      </c>
      <c r="S1611" s="1">
        <v>0</v>
      </c>
      <c r="T1611" s="18">
        <v>23</v>
      </c>
    </row>
    <row r="1612" spans="3:20" x14ac:dyDescent="0.25">
      <c r="C1612" s="106"/>
      <c r="D1612" s="103"/>
      <c r="E1612" s="11" t="s">
        <v>38</v>
      </c>
      <c r="F1612" s="8"/>
      <c r="G1612" s="14">
        <v>19</v>
      </c>
      <c r="H1612" s="27">
        <v>4</v>
      </c>
      <c r="I1612" s="5">
        <v>2</v>
      </c>
      <c r="J1612" s="5">
        <v>1</v>
      </c>
      <c r="K1612" s="5">
        <v>0</v>
      </c>
      <c r="L1612" s="5">
        <v>0</v>
      </c>
      <c r="M1612" s="5">
        <v>3</v>
      </c>
      <c r="N1612" s="5">
        <v>1</v>
      </c>
      <c r="O1612" s="5">
        <v>1</v>
      </c>
      <c r="P1612" s="5">
        <v>0</v>
      </c>
      <c r="Q1612" s="5">
        <v>1</v>
      </c>
      <c r="R1612" s="5">
        <v>12</v>
      </c>
      <c r="S1612" s="5">
        <v>1</v>
      </c>
      <c r="T1612" s="28">
        <v>6</v>
      </c>
    </row>
    <row r="1613" spans="3:20" ht="25.2" x14ac:dyDescent="0.25">
      <c r="C1613" s="106"/>
      <c r="D1613" s="102" t="s">
        <v>23</v>
      </c>
      <c r="E1613" s="10" t="s">
        <v>34</v>
      </c>
      <c r="F1613" s="9"/>
      <c r="G1613" s="41">
        <v>20</v>
      </c>
      <c r="H1613" s="58">
        <v>6</v>
      </c>
      <c r="I1613" s="26">
        <v>1</v>
      </c>
      <c r="J1613" s="26">
        <v>1</v>
      </c>
      <c r="K1613" s="26">
        <v>0</v>
      </c>
      <c r="L1613" s="26">
        <v>0</v>
      </c>
      <c r="M1613" s="26">
        <v>6</v>
      </c>
      <c r="N1613" s="26">
        <v>0</v>
      </c>
      <c r="O1613" s="26">
        <v>0</v>
      </c>
      <c r="P1613" s="26">
        <v>0</v>
      </c>
      <c r="Q1613" s="26">
        <v>1</v>
      </c>
      <c r="R1613" s="26">
        <v>11</v>
      </c>
      <c r="S1613" s="26">
        <v>0</v>
      </c>
      <c r="T1613" s="60">
        <v>9</v>
      </c>
    </row>
    <row r="1614" spans="3:20" ht="25.2" x14ac:dyDescent="0.25">
      <c r="C1614" s="106"/>
      <c r="D1614" s="103"/>
      <c r="E1614" s="11" t="s">
        <v>35</v>
      </c>
      <c r="F1614" s="8"/>
      <c r="G1614" s="7">
        <v>356</v>
      </c>
      <c r="H1614" s="15">
        <v>54</v>
      </c>
      <c r="I1614" s="1">
        <v>17</v>
      </c>
      <c r="J1614" s="1">
        <v>16</v>
      </c>
      <c r="K1614" s="1">
        <v>4</v>
      </c>
      <c r="L1614" s="1">
        <v>2</v>
      </c>
      <c r="M1614" s="1">
        <v>93</v>
      </c>
      <c r="N1614" s="1">
        <v>5</v>
      </c>
      <c r="O1614" s="1">
        <v>11</v>
      </c>
      <c r="P1614" s="1">
        <v>2</v>
      </c>
      <c r="Q1614" s="1">
        <v>6</v>
      </c>
      <c r="R1614" s="1">
        <v>206</v>
      </c>
      <c r="S1614" s="1">
        <v>5</v>
      </c>
      <c r="T1614" s="18">
        <v>145</v>
      </c>
    </row>
    <row r="1615" spans="3:20" ht="25.2" x14ac:dyDescent="0.25">
      <c r="C1615" s="106"/>
      <c r="D1615" s="103"/>
      <c r="E1615" s="11" t="s">
        <v>36</v>
      </c>
      <c r="F1615" s="8"/>
      <c r="G1615" s="7">
        <v>53</v>
      </c>
      <c r="H1615" s="15">
        <v>9</v>
      </c>
      <c r="I1615" s="1">
        <v>4</v>
      </c>
      <c r="J1615" s="1">
        <v>8</v>
      </c>
      <c r="K1615" s="1">
        <v>0</v>
      </c>
      <c r="L1615" s="1">
        <v>1</v>
      </c>
      <c r="M1615" s="1">
        <v>14</v>
      </c>
      <c r="N1615" s="1">
        <v>2</v>
      </c>
      <c r="O1615" s="1">
        <v>1</v>
      </c>
      <c r="P1615" s="1">
        <v>0</v>
      </c>
      <c r="Q1615" s="1">
        <v>1</v>
      </c>
      <c r="R1615" s="1">
        <v>27</v>
      </c>
      <c r="S1615" s="1">
        <v>0</v>
      </c>
      <c r="T1615" s="18">
        <v>26</v>
      </c>
    </row>
    <row r="1616" spans="3:20" ht="25.2" x14ac:dyDescent="0.25">
      <c r="C1616" s="106"/>
      <c r="D1616" s="103"/>
      <c r="E1616" s="11" t="s">
        <v>37</v>
      </c>
      <c r="F1616" s="8"/>
      <c r="G1616" s="7">
        <v>165</v>
      </c>
      <c r="H1616" s="15">
        <v>17</v>
      </c>
      <c r="I1616" s="1">
        <v>9</v>
      </c>
      <c r="J1616" s="1">
        <v>16</v>
      </c>
      <c r="K1616" s="1">
        <v>2</v>
      </c>
      <c r="L1616" s="1">
        <v>0</v>
      </c>
      <c r="M1616" s="1">
        <v>39</v>
      </c>
      <c r="N1616" s="1">
        <v>3</v>
      </c>
      <c r="O1616" s="1">
        <v>3</v>
      </c>
      <c r="P1616" s="1">
        <v>2</v>
      </c>
      <c r="Q1616" s="1">
        <v>4</v>
      </c>
      <c r="R1616" s="1">
        <v>93</v>
      </c>
      <c r="S1616" s="1">
        <v>2</v>
      </c>
      <c r="T1616" s="18">
        <v>70</v>
      </c>
    </row>
    <row r="1617" spans="3:20" x14ac:dyDescent="0.25">
      <c r="C1617" s="106"/>
      <c r="D1617" s="103"/>
      <c r="E1617" s="11" t="s">
        <v>38</v>
      </c>
      <c r="F1617" s="8"/>
      <c r="G1617" s="14">
        <v>11</v>
      </c>
      <c r="H1617" s="27">
        <v>1</v>
      </c>
      <c r="I1617" s="5">
        <v>0</v>
      </c>
      <c r="J1617" s="5">
        <v>1</v>
      </c>
      <c r="K1617" s="5">
        <v>0</v>
      </c>
      <c r="L1617" s="5">
        <v>0</v>
      </c>
      <c r="M1617" s="5">
        <v>2</v>
      </c>
      <c r="N1617" s="5">
        <v>0</v>
      </c>
      <c r="O1617" s="5">
        <v>0</v>
      </c>
      <c r="P1617" s="5">
        <v>0</v>
      </c>
      <c r="Q1617" s="5">
        <v>0</v>
      </c>
      <c r="R1617" s="5">
        <v>8</v>
      </c>
      <c r="S1617" s="5">
        <v>0</v>
      </c>
      <c r="T1617" s="28">
        <v>3</v>
      </c>
    </row>
    <row r="1618" spans="3:20" ht="25.2" x14ac:dyDescent="0.25">
      <c r="C1618" s="102" t="s">
        <v>39</v>
      </c>
      <c r="D1618" s="102" t="s">
        <v>25</v>
      </c>
      <c r="E1618" s="10" t="s">
        <v>40</v>
      </c>
      <c r="F1618" s="9"/>
      <c r="G1618" s="13">
        <v>220</v>
      </c>
      <c r="H1618" s="22">
        <v>41</v>
      </c>
      <c r="I1618" s="3">
        <v>18</v>
      </c>
      <c r="J1618" s="3">
        <v>21</v>
      </c>
      <c r="K1618" s="3">
        <v>4</v>
      </c>
      <c r="L1618" s="3">
        <v>0</v>
      </c>
      <c r="M1618" s="3">
        <v>53</v>
      </c>
      <c r="N1618" s="3">
        <v>4</v>
      </c>
      <c r="O1618" s="3">
        <v>5</v>
      </c>
      <c r="P1618" s="3">
        <v>6</v>
      </c>
      <c r="Q1618" s="3">
        <v>5</v>
      </c>
      <c r="R1618" s="3">
        <v>122</v>
      </c>
      <c r="S1618" s="3">
        <v>1</v>
      </c>
      <c r="T1618" s="24">
        <v>97</v>
      </c>
    </row>
    <row r="1619" spans="3:20" ht="25.2" x14ac:dyDescent="0.25">
      <c r="C1619" s="106"/>
      <c r="D1619" s="103"/>
      <c r="E1619" s="11" t="s">
        <v>41</v>
      </c>
      <c r="F1619" s="8"/>
      <c r="G1619" s="7">
        <v>765</v>
      </c>
      <c r="H1619" s="15">
        <v>156</v>
      </c>
      <c r="I1619" s="1">
        <v>40</v>
      </c>
      <c r="J1619" s="1">
        <v>51</v>
      </c>
      <c r="K1619" s="1">
        <v>6</v>
      </c>
      <c r="L1619" s="1">
        <v>6</v>
      </c>
      <c r="M1619" s="1">
        <v>227</v>
      </c>
      <c r="N1619" s="1">
        <v>6</v>
      </c>
      <c r="O1619" s="1">
        <v>19</v>
      </c>
      <c r="P1619" s="1">
        <v>8</v>
      </c>
      <c r="Q1619" s="1">
        <v>13</v>
      </c>
      <c r="R1619" s="1">
        <v>399</v>
      </c>
      <c r="S1619" s="1">
        <v>6</v>
      </c>
      <c r="T1619" s="18">
        <v>360</v>
      </c>
    </row>
    <row r="1620" spans="3:20" x14ac:dyDescent="0.25">
      <c r="C1620" s="106"/>
      <c r="D1620" s="103"/>
      <c r="E1620" s="11" t="s">
        <v>42</v>
      </c>
      <c r="F1620" s="8"/>
      <c r="G1620" s="7">
        <v>51</v>
      </c>
      <c r="H1620" s="15">
        <v>14</v>
      </c>
      <c r="I1620" s="1">
        <v>2</v>
      </c>
      <c r="J1620" s="1">
        <v>5</v>
      </c>
      <c r="K1620" s="1">
        <v>0</v>
      </c>
      <c r="L1620" s="1">
        <v>1</v>
      </c>
      <c r="M1620" s="1">
        <v>15</v>
      </c>
      <c r="N1620" s="1">
        <v>1</v>
      </c>
      <c r="O1620" s="1">
        <v>1</v>
      </c>
      <c r="P1620" s="1">
        <v>0</v>
      </c>
      <c r="Q1620" s="1">
        <v>4</v>
      </c>
      <c r="R1620" s="1">
        <v>20</v>
      </c>
      <c r="S1620" s="1">
        <v>0</v>
      </c>
      <c r="T1620" s="18">
        <v>31</v>
      </c>
    </row>
    <row r="1621" spans="3:20" x14ac:dyDescent="0.25">
      <c r="C1621" s="106"/>
      <c r="D1621" s="103"/>
      <c r="E1621" s="11" t="s">
        <v>43</v>
      </c>
      <c r="F1621" s="8"/>
      <c r="G1621" s="7">
        <v>365</v>
      </c>
      <c r="H1621" s="15">
        <v>58</v>
      </c>
      <c r="I1621" s="1">
        <v>17</v>
      </c>
      <c r="J1621" s="1">
        <v>29</v>
      </c>
      <c r="K1621" s="1">
        <v>4</v>
      </c>
      <c r="L1621" s="1">
        <v>2</v>
      </c>
      <c r="M1621" s="1">
        <v>113</v>
      </c>
      <c r="N1621" s="1">
        <v>4</v>
      </c>
      <c r="O1621" s="1">
        <v>11</v>
      </c>
      <c r="P1621" s="1">
        <v>4</v>
      </c>
      <c r="Q1621" s="1">
        <v>6</v>
      </c>
      <c r="R1621" s="1">
        <v>195</v>
      </c>
      <c r="S1621" s="1">
        <v>3</v>
      </c>
      <c r="T1621" s="18">
        <v>167</v>
      </c>
    </row>
    <row r="1622" spans="3:20" x14ac:dyDescent="0.25">
      <c r="C1622" s="106"/>
      <c r="D1622" s="103"/>
      <c r="E1622" s="11" t="s">
        <v>44</v>
      </c>
      <c r="F1622" s="8"/>
      <c r="G1622" s="7">
        <v>74</v>
      </c>
      <c r="H1622" s="15">
        <v>9</v>
      </c>
      <c r="I1622" s="1">
        <v>1</v>
      </c>
      <c r="J1622" s="1">
        <v>4</v>
      </c>
      <c r="K1622" s="1">
        <v>0</v>
      </c>
      <c r="L1622" s="1">
        <v>0</v>
      </c>
      <c r="M1622" s="1">
        <v>15</v>
      </c>
      <c r="N1622" s="1">
        <v>0</v>
      </c>
      <c r="O1622" s="1">
        <v>1</v>
      </c>
      <c r="P1622" s="1">
        <v>0</v>
      </c>
      <c r="Q1622" s="1">
        <v>0</v>
      </c>
      <c r="R1622" s="1">
        <v>47</v>
      </c>
      <c r="S1622" s="1">
        <v>0</v>
      </c>
      <c r="T1622" s="18">
        <v>27</v>
      </c>
    </row>
    <row r="1623" spans="3:20" ht="25.2" x14ac:dyDescent="0.25">
      <c r="C1623" s="106"/>
      <c r="D1623" s="103"/>
      <c r="E1623" s="11" t="s">
        <v>45</v>
      </c>
      <c r="F1623" s="8"/>
      <c r="G1623" s="14">
        <v>33</v>
      </c>
      <c r="H1623" s="27">
        <v>9</v>
      </c>
      <c r="I1623" s="5">
        <v>1</v>
      </c>
      <c r="J1623" s="5">
        <v>3</v>
      </c>
      <c r="K1623" s="5">
        <v>0</v>
      </c>
      <c r="L1623" s="5">
        <v>0</v>
      </c>
      <c r="M1623" s="5">
        <v>6</v>
      </c>
      <c r="N1623" s="5">
        <v>0</v>
      </c>
      <c r="O1623" s="5">
        <v>0</v>
      </c>
      <c r="P1623" s="5">
        <v>0</v>
      </c>
      <c r="Q1623" s="5">
        <v>1</v>
      </c>
      <c r="R1623" s="5">
        <v>16</v>
      </c>
      <c r="S1623" s="5">
        <v>0</v>
      </c>
      <c r="T1623" s="28">
        <v>17</v>
      </c>
    </row>
    <row r="1624" spans="3:20" x14ac:dyDescent="0.25">
      <c r="C1624" s="106"/>
      <c r="D1624" s="103"/>
      <c r="E1624" s="11" t="s">
        <v>38</v>
      </c>
      <c r="F1624" s="8"/>
      <c r="G1624" s="7">
        <v>114</v>
      </c>
      <c r="H1624" s="15">
        <v>25</v>
      </c>
      <c r="I1624" s="1">
        <v>7</v>
      </c>
      <c r="J1624" s="1">
        <v>6</v>
      </c>
      <c r="K1624" s="1">
        <v>0</v>
      </c>
      <c r="L1624" s="1">
        <v>2</v>
      </c>
      <c r="M1624" s="1">
        <v>25</v>
      </c>
      <c r="N1624" s="1">
        <v>1</v>
      </c>
      <c r="O1624" s="1">
        <v>4</v>
      </c>
      <c r="P1624" s="1">
        <v>1</v>
      </c>
      <c r="Q1624" s="1">
        <v>4</v>
      </c>
      <c r="R1624" s="1">
        <v>63</v>
      </c>
      <c r="S1624" s="1">
        <v>3</v>
      </c>
      <c r="T1624" s="18">
        <v>48</v>
      </c>
    </row>
    <row r="1625" spans="3:20" ht="25.2" x14ac:dyDescent="0.25">
      <c r="C1625" s="106"/>
      <c r="D1625" s="102" t="s">
        <v>22</v>
      </c>
      <c r="E1625" s="10" t="s">
        <v>40</v>
      </c>
      <c r="F1625" s="9"/>
      <c r="G1625" s="13">
        <v>102</v>
      </c>
      <c r="H1625" s="22">
        <v>24</v>
      </c>
      <c r="I1625" s="3">
        <v>9</v>
      </c>
      <c r="J1625" s="3">
        <v>7</v>
      </c>
      <c r="K1625" s="3">
        <v>3</v>
      </c>
      <c r="L1625" s="3">
        <v>0</v>
      </c>
      <c r="M1625" s="3">
        <v>27</v>
      </c>
      <c r="N1625" s="3">
        <v>2</v>
      </c>
      <c r="O1625" s="3">
        <v>4</v>
      </c>
      <c r="P1625" s="3">
        <v>4</v>
      </c>
      <c r="Q1625" s="3">
        <v>3</v>
      </c>
      <c r="R1625" s="3">
        <v>57</v>
      </c>
      <c r="S1625" s="3">
        <v>0</v>
      </c>
      <c r="T1625" s="24">
        <v>45</v>
      </c>
    </row>
    <row r="1626" spans="3:20" ht="25.2" x14ac:dyDescent="0.25">
      <c r="C1626" s="106"/>
      <c r="D1626" s="103"/>
      <c r="E1626" s="11" t="s">
        <v>41</v>
      </c>
      <c r="F1626" s="8"/>
      <c r="G1626" s="7">
        <v>444</v>
      </c>
      <c r="H1626" s="15">
        <v>107</v>
      </c>
      <c r="I1626" s="1">
        <v>25</v>
      </c>
      <c r="J1626" s="1">
        <v>36</v>
      </c>
      <c r="K1626" s="1">
        <v>2</v>
      </c>
      <c r="L1626" s="1">
        <v>5</v>
      </c>
      <c r="M1626" s="1">
        <v>138</v>
      </c>
      <c r="N1626" s="1">
        <v>1</v>
      </c>
      <c r="O1626" s="1">
        <v>9</v>
      </c>
      <c r="P1626" s="1">
        <v>6</v>
      </c>
      <c r="Q1626" s="1">
        <v>7</v>
      </c>
      <c r="R1626" s="1">
        <v>217</v>
      </c>
      <c r="S1626" s="1">
        <v>2</v>
      </c>
      <c r="T1626" s="18">
        <v>225</v>
      </c>
    </row>
    <row r="1627" spans="3:20" x14ac:dyDescent="0.25">
      <c r="C1627" s="106"/>
      <c r="D1627" s="103"/>
      <c r="E1627" s="11" t="s">
        <v>42</v>
      </c>
      <c r="F1627" s="8"/>
      <c r="G1627" s="14">
        <v>31</v>
      </c>
      <c r="H1627" s="27">
        <v>10</v>
      </c>
      <c r="I1627" s="5">
        <v>2</v>
      </c>
      <c r="J1627" s="5">
        <v>3</v>
      </c>
      <c r="K1627" s="5">
        <v>0</v>
      </c>
      <c r="L1627" s="5">
        <v>0</v>
      </c>
      <c r="M1627" s="5">
        <v>7</v>
      </c>
      <c r="N1627" s="5">
        <v>0</v>
      </c>
      <c r="O1627" s="5">
        <v>0</v>
      </c>
      <c r="P1627" s="5">
        <v>0</v>
      </c>
      <c r="Q1627" s="5">
        <v>2</v>
      </c>
      <c r="R1627" s="5">
        <v>12</v>
      </c>
      <c r="S1627" s="5">
        <v>0</v>
      </c>
      <c r="T1627" s="28">
        <v>19</v>
      </c>
    </row>
    <row r="1628" spans="3:20" x14ac:dyDescent="0.25">
      <c r="C1628" s="106"/>
      <c r="D1628" s="103"/>
      <c r="E1628" s="11" t="s">
        <v>43</v>
      </c>
      <c r="F1628" s="8"/>
      <c r="G1628" s="7">
        <v>186</v>
      </c>
      <c r="H1628" s="15">
        <v>36</v>
      </c>
      <c r="I1628" s="1">
        <v>9</v>
      </c>
      <c r="J1628" s="1">
        <v>16</v>
      </c>
      <c r="K1628" s="1">
        <v>2</v>
      </c>
      <c r="L1628" s="1">
        <v>2</v>
      </c>
      <c r="M1628" s="1">
        <v>56</v>
      </c>
      <c r="N1628" s="1">
        <v>0</v>
      </c>
      <c r="O1628" s="1">
        <v>4</v>
      </c>
      <c r="P1628" s="1">
        <v>3</v>
      </c>
      <c r="Q1628" s="1">
        <v>5</v>
      </c>
      <c r="R1628" s="1">
        <v>95</v>
      </c>
      <c r="S1628" s="1">
        <v>1</v>
      </c>
      <c r="T1628" s="18">
        <v>90</v>
      </c>
    </row>
    <row r="1629" spans="3:20" x14ac:dyDescent="0.25">
      <c r="C1629" s="106"/>
      <c r="D1629" s="103"/>
      <c r="E1629" s="11" t="s">
        <v>44</v>
      </c>
      <c r="F1629" s="8"/>
      <c r="G1629" s="14">
        <v>38</v>
      </c>
      <c r="H1629" s="27">
        <v>5</v>
      </c>
      <c r="I1629" s="5">
        <v>0</v>
      </c>
      <c r="J1629" s="5">
        <v>2</v>
      </c>
      <c r="K1629" s="5">
        <v>0</v>
      </c>
      <c r="L1629" s="5">
        <v>0</v>
      </c>
      <c r="M1629" s="5">
        <v>7</v>
      </c>
      <c r="N1629" s="5">
        <v>0</v>
      </c>
      <c r="O1629" s="5">
        <v>1</v>
      </c>
      <c r="P1629" s="5">
        <v>0</v>
      </c>
      <c r="Q1629" s="5">
        <v>0</v>
      </c>
      <c r="R1629" s="5">
        <v>25</v>
      </c>
      <c r="S1629" s="5">
        <v>0</v>
      </c>
      <c r="T1629" s="28">
        <v>13</v>
      </c>
    </row>
    <row r="1630" spans="3:20" ht="25.2" x14ac:dyDescent="0.25">
      <c r="C1630" s="106"/>
      <c r="D1630" s="103"/>
      <c r="E1630" s="11" t="s">
        <v>45</v>
      </c>
      <c r="F1630" s="8"/>
      <c r="G1630" s="14">
        <v>10</v>
      </c>
      <c r="H1630" s="27">
        <v>3</v>
      </c>
      <c r="I1630" s="5">
        <v>0</v>
      </c>
      <c r="J1630" s="5">
        <v>2</v>
      </c>
      <c r="K1630" s="5">
        <v>0</v>
      </c>
      <c r="L1630" s="5">
        <v>0</v>
      </c>
      <c r="M1630" s="5">
        <v>2</v>
      </c>
      <c r="N1630" s="5">
        <v>0</v>
      </c>
      <c r="O1630" s="5">
        <v>0</v>
      </c>
      <c r="P1630" s="5">
        <v>0</v>
      </c>
      <c r="Q1630" s="5">
        <v>0</v>
      </c>
      <c r="R1630" s="5">
        <v>5</v>
      </c>
      <c r="S1630" s="5">
        <v>0</v>
      </c>
      <c r="T1630" s="28">
        <v>5</v>
      </c>
    </row>
    <row r="1631" spans="3:20" x14ac:dyDescent="0.25">
      <c r="C1631" s="106"/>
      <c r="D1631" s="103"/>
      <c r="E1631" s="11" t="s">
        <v>38</v>
      </c>
      <c r="F1631" s="8"/>
      <c r="G1631" s="7">
        <v>70</v>
      </c>
      <c r="H1631" s="15">
        <v>18</v>
      </c>
      <c r="I1631" s="1">
        <v>6</v>
      </c>
      <c r="J1631" s="1">
        <v>4</v>
      </c>
      <c r="K1631" s="1">
        <v>0</v>
      </c>
      <c r="L1631" s="1">
        <v>1</v>
      </c>
      <c r="M1631" s="1">
        <v>17</v>
      </c>
      <c r="N1631" s="1">
        <v>1</v>
      </c>
      <c r="O1631" s="1">
        <v>3</v>
      </c>
      <c r="P1631" s="1">
        <v>1</v>
      </c>
      <c r="Q1631" s="1">
        <v>2</v>
      </c>
      <c r="R1631" s="1">
        <v>38</v>
      </c>
      <c r="S1631" s="1">
        <v>1</v>
      </c>
      <c r="T1631" s="18">
        <v>31</v>
      </c>
    </row>
    <row r="1632" spans="3:20" ht="25.2" x14ac:dyDescent="0.25">
      <c r="C1632" s="106"/>
      <c r="D1632" s="102" t="s">
        <v>23</v>
      </c>
      <c r="E1632" s="10" t="s">
        <v>40</v>
      </c>
      <c r="F1632" s="9"/>
      <c r="G1632" s="13">
        <v>118</v>
      </c>
      <c r="H1632" s="22">
        <v>17</v>
      </c>
      <c r="I1632" s="3">
        <v>9</v>
      </c>
      <c r="J1632" s="3">
        <v>14</v>
      </c>
      <c r="K1632" s="3">
        <v>1</v>
      </c>
      <c r="L1632" s="3">
        <v>0</v>
      </c>
      <c r="M1632" s="3">
        <v>26</v>
      </c>
      <c r="N1632" s="3">
        <v>2</v>
      </c>
      <c r="O1632" s="3">
        <v>1</v>
      </c>
      <c r="P1632" s="3">
        <v>2</v>
      </c>
      <c r="Q1632" s="3">
        <v>2</v>
      </c>
      <c r="R1632" s="3">
        <v>65</v>
      </c>
      <c r="S1632" s="3">
        <v>1</v>
      </c>
      <c r="T1632" s="24">
        <v>52</v>
      </c>
    </row>
    <row r="1633" spans="3:20" ht="25.2" x14ac:dyDescent="0.25">
      <c r="C1633" s="106"/>
      <c r="D1633" s="103"/>
      <c r="E1633" s="11" t="s">
        <v>41</v>
      </c>
      <c r="F1633" s="8"/>
      <c r="G1633" s="7">
        <v>321</v>
      </c>
      <c r="H1633" s="15">
        <v>49</v>
      </c>
      <c r="I1633" s="1">
        <v>15</v>
      </c>
      <c r="J1633" s="1">
        <v>15</v>
      </c>
      <c r="K1633" s="1">
        <v>4</v>
      </c>
      <c r="L1633" s="1">
        <v>1</v>
      </c>
      <c r="M1633" s="1">
        <v>89</v>
      </c>
      <c r="N1633" s="1">
        <v>5</v>
      </c>
      <c r="O1633" s="1">
        <v>10</v>
      </c>
      <c r="P1633" s="1">
        <v>2</v>
      </c>
      <c r="Q1633" s="1">
        <v>6</v>
      </c>
      <c r="R1633" s="1">
        <v>182</v>
      </c>
      <c r="S1633" s="1">
        <v>4</v>
      </c>
      <c r="T1633" s="18">
        <v>135</v>
      </c>
    </row>
    <row r="1634" spans="3:20" x14ac:dyDescent="0.25">
      <c r="C1634" s="106"/>
      <c r="D1634" s="103"/>
      <c r="E1634" s="11" t="s">
        <v>42</v>
      </c>
      <c r="F1634" s="8"/>
      <c r="G1634" s="14">
        <v>20</v>
      </c>
      <c r="H1634" s="27">
        <v>4</v>
      </c>
      <c r="I1634" s="5">
        <v>0</v>
      </c>
      <c r="J1634" s="5">
        <v>2</v>
      </c>
      <c r="K1634" s="5">
        <v>0</v>
      </c>
      <c r="L1634" s="5">
        <v>1</v>
      </c>
      <c r="M1634" s="5">
        <v>8</v>
      </c>
      <c r="N1634" s="5">
        <v>1</v>
      </c>
      <c r="O1634" s="5">
        <v>1</v>
      </c>
      <c r="P1634" s="5">
        <v>0</v>
      </c>
      <c r="Q1634" s="5">
        <v>2</v>
      </c>
      <c r="R1634" s="5">
        <v>8</v>
      </c>
      <c r="S1634" s="5">
        <v>0</v>
      </c>
      <c r="T1634" s="28">
        <v>12</v>
      </c>
    </row>
    <row r="1635" spans="3:20" x14ac:dyDescent="0.25">
      <c r="C1635" s="106"/>
      <c r="D1635" s="103"/>
      <c r="E1635" s="11" t="s">
        <v>43</v>
      </c>
      <c r="F1635" s="8"/>
      <c r="G1635" s="7">
        <v>179</v>
      </c>
      <c r="H1635" s="15">
        <v>22</v>
      </c>
      <c r="I1635" s="1">
        <v>8</v>
      </c>
      <c r="J1635" s="1">
        <v>13</v>
      </c>
      <c r="K1635" s="1">
        <v>2</v>
      </c>
      <c r="L1635" s="1">
        <v>0</v>
      </c>
      <c r="M1635" s="1">
        <v>57</v>
      </c>
      <c r="N1635" s="1">
        <v>4</v>
      </c>
      <c r="O1635" s="1">
        <v>7</v>
      </c>
      <c r="P1635" s="1">
        <v>1</v>
      </c>
      <c r="Q1635" s="1">
        <v>1</v>
      </c>
      <c r="R1635" s="1">
        <v>100</v>
      </c>
      <c r="S1635" s="1">
        <v>2</v>
      </c>
      <c r="T1635" s="18">
        <v>77</v>
      </c>
    </row>
    <row r="1636" spans="3:20" x14ac:dyDescent="0.25">
      <c r="C1636" s="106"/>
      <c r="D1636" s="103"/>
      <c r="E1636" s="11" t="s">
        <v>44</v>
      </c>
      <c r="F1636" s="8"/>
      <c r="G1636" s="14">
        <v>36</v>
      </c>
      <c r="H1636" s="27">
        <v>4</v>
      </c>
      <c r="I1636" s="5">
        <v>1</v>
      </c>
      <c r="J1636" s="5">
        <v>2</v>
      </c>
      <c r="K1636" s="5">
        <v>0</v>
      </c>
      <c r="L1636" s="5">
        <v>0</v>
      </c>
      <c r="M1636" s="5">
        <v>8</v>
      </c>
      <c r="N1636" s="5">
        <v>0</v>
      </c>
      <c r="O1636" s="5">
        <v>0</v>
      </c>
      <c r="P1636" s="5">
        <v>0</v>
      </c>
      <c r="Q1636" s="5">
        <v>0</v>
      </c>
      <c r="R1636" s="5">
        <v>22</v>
      </c>
      <c r="S1636" s="5">
        <v>0</v>
      </c>
      <c r="T1636" s="28">
        <v>14</v>
      </c>
    </row>
    <row r="1637" spans="3:20" ht="25.2" x14ac:dyDescent="0.25">
      <c r="C1637" s="106"/>
      <c r="D1637" s="103"/>
      <c r="E1637" s="11" t="s">
        <v>45</v>
      </c>
      <c r="F1637" s="8"/>
      <c r="G1637" s="14">
        <v>23</v>
      </c>
      <c r="H1637" s="27">
        <v>6</v>
      </c>
      <c r="I1637" s="5">
        <v>1</v>
      </c>
      <c r="J1637" s="5">
        <v>1</v>
      </c>
      <c r="K1637" s="5">
        <v>0</v>
      </c>
      <c r="L1637" s="5">
        <v>0</v>
      </c>
      <c r="M1637" s="5">
        <v>4</v>
      </c>
      <c r="N1637" s="5">
        <v>0</v>
      </c>
      <c r="O1637" s="5">
        <v>0</v>
      </c>
      <c r="P1637" s="5">
        <v>0</v>
      </c>
      <c r="Q1637" s="5">
        <v>1</v>
      </c>
      <c r="R1637" s="5">
        <v>11</v>
      </c>
      <c r="S1637" s="5">
        <v>0</v>
      </c>
      <c r="T1637" s="28">
        <v>12</v>
      </c>
    </row>
    <row r="1638" spans="3:20" x14ac:dyDescent="0.25">
      <c r="C1638" s="106"/>
      <c r="D1638" s="103"/>
      <c r="E1638" s="11" t="s">
        <v>38</v>
      </c>
      <c r="F1638" s="8"/>
      <c r="G1638" s="14">
        <v>44</v>
      </c>
      <c r="H1638" s="27">
        <v>7</v>
      </c>
      <c r="I1638" s="5">
        <v>1</v>
      </c>
      <c r="J1638" s="5">
        <v>2</v>
      </c>
      <c r="K1638" s="5">
        <v>0</v>
      </c>
      <c r="L1638" s="5">
        <v>1</v>
      </c>
      <c r="M1638" s="5">
        <v>8</v>
      </c>
      <c r="N1638" s="5">
        <v>0</v>
      </c>
      <c r="O1638" s="5">
        <v>1</v>
      </c>
      <c r="P1638" s="5">
        <v>0</v>
      </c>
      <c r="Q1638" s="5">
        <v>2</v>
      </c>
      <c r="R1638" s="5">
        <v>25</v>
      </c>
      <c r="S1638" s="5">
        <v>2</v>
      </c>
      <c r="T1638" s="28">
        <v>17</v>
      </c>
    </row>
    <row r="1639" spans="3:20" x14ac:dyDescent="0.25">
      <c r="C1639" s="102" t="s">
        <v>46</v>
      </c>
      <c r="D1639" s="100" t="s">
        <v>21</v>
      </c>
      <c r="E1639" s="10" t="s">
        <v>47</v>
      </c>
      <c r="F1639" s="9"/>
      <c r="G1639" s="13">
        <v>917</v>
      </c>
      <c r="H1639" s="22">
        <v>177</v>
      </c>
      <c r="I1639" s="3">
        <v>52</v>
      </c>
      <c r="J1639" s="3">
        <v>78</v>
      </c>
      <c r="K1639" s="3">
        <v>8</v>
      </c>
      <c r="L1639" s="3">
        <v>6</v>
      </c>
      <c r="M1639" s="3">
        <v>254</v>
      </c>
      <c r="N1639" s="3">
        <v>10</v>
      </c>
      <c r="O1639" s="3">
        <v>23</v>
      </c>
      <c r="P1639" s="3">
        <v>11</v>
      </c>
      <c r="Q1639" s="3">
        <v>16</v>
      </c>
      <c r="R1639" s="3">
        <v>486</v>
      </c>
      <c r="S1639" s="3">
        <v>8</v>
      </c>
      <c r="T1639" s="24">
        <v>423</v>
      </c>
    </row>
    <row r="1640" spans="3:20" ht="25.2" x14ac:dyDescent="0.25">
      <c r="C1640" s="106"/>
      <c r="D1640" s="101"/>
      <c r="E1640" s="11" t="s">
        <v>48</v>
      </c>
      <c r="F1640" s="8"/>
      <c r="G1640" s="7">
        <v>141</v>
      </c>
      <c r="H1640" s="15">
        <v>22</v>
      </c>
      <c r="I1640" s="1">
        <v>10</v>
      </c>
      <c r="J1640" s="1">
        <v>6</v>
      </c>
      <c r="K1640" s="1">
        <v>1</v>
      </c>
      <c r="L1640" s="1">
        <v>2</v>
      </c>
      <c r="M1640" s="1">
        <v>42</v>
      </c>
      <c r="N1640" s="1">
        <v>1</v>
      </c>
      <c r="O1640" s="1">
        <v>7</v>
      </c>
      <c r="P1640" s="1">
        <v>1</v>
      </c>
      <c r="Q1640" s="1">
        <v>2</v>
      </c>
      <c r="R1640" s="1">
        <v>75</v>
      </c>
      <c r="S1640" s="1">
        <v>2</v>
      </c>
      <c r="T1640" s="18">
        <v>64</v>
      </c>
    </row>
    <row r="1641" spans="3:20" x14ac:dyDescent="0.25">
      <c r="C1641" s="106"/>
      <c r="D1641" s="101"/>
      <c r="E1641" s="11" t="s">
        <v>49</v>
      </c>
      <c r="F1641" s="8"/>
      <c r="G1641" s="14">
        <v>25</v>
      </c>
      <c r="H1641" s="27">
        <v>4</v>
      </c>
      <c r="I1641" s="5">
        <v>2</v>
      </c>
      <c r="J1641" s="5">
        <v>1</v>
      </c>
      <c r="K1641" s="5">
        <v>0</v>
      </c>
      <c r="L1641" s="5">
        <v>0</v>
      </c>
      <c r="M1641" s="5">
        <v>8</v>
      </c>
      <c r="N1641" s="5">
        <v>1</v>
      </c>
      <c r="O1641" s="5">
        <v>0</v>
      </c>
      <c r="P1641" s="5">
        <v>0</v>
      </c>
      <c r="Q1641" s="5">
        <v>0</v>
      </c>
      <c r="R1641" s="5">
        <v>15</v>
      </c>
      <c r="S1641" s="5">
        <v>0</v>
      </c>
      <c r="T1641" s="28">
        <v>10</v>
      </c>
    </row>
    <row r="1642" spans="3:20" ht="25.2" x14ac:dyDescent="0.25">
      <c r="C1642" s="106"/>
      <c r="D1642" s="101"/>
      <c r="E1642" s="11" t="s">
        <v>50</v>
      </c>
      <c r="F1642" s="8"/>
      <c r="G1642" s="7">
        <v>86</v>
      </c>
      <c r="H1642" s="15">
        <v>19</v>
      </c>
      <c r="I1642" s="1">
        <v>6</v>
      </c>
      <c r="J1642" s="1">
        <v>4</v>
      </c>
      <c r="K1642" s="1">
        <v>1</v>
      </c>
      <c r="L1642" s="1">
        <v>1</v>
      </c>
      <c r="M1642" s="1">
        <v>19</v>
      </c>
      <c r="N1642" s="1">
        <v>0</v>
      </c>
      <c r="O1642" s="1">
        <v>2</v>
      </c>
      <c r="P1642" s="1">
        <v>3</v>
      </c>
      <c r="Q1642" s="1">
        <v>2</v>
      </c>
      <c r="R1642" s="1">
        <v>51</v>
      </c>
      <c r="S1642" s="1">
        <v>0</v>
      </c>
      <c r="T1642" s="18">
        <v>35</v>
      </c>
    </row>
    <row r="1643" spans="3:20" ht="25.2" x14ac:dyDescent="0.25">
      <c r="C1643" s="106"/>
      <c r="D1643" s="101"/>
      <c r="E1643" s="11" t="s">
        <v>51</v>
      </c>
      <c r="F1643" s="8"/>
      <c r="G1643" s="14">
        <v>39</v>
      </c>
      <c r="H1643" s="27">
        <v>10</v>
      </c>
      <c r="I1643" s="5">
        <v>1</v>
      </c>
      <c r="J1643" s="5">
        <v>3</v>
      </c>
      <c r="K1643" s="5">
        <v>1</v>
      </c>
      <c r="L1643" s="5">
        <v>0</v>
      </c>
      <c r="M1643" s="5">
        <v>10</v>
      </c>
      <c r="N1643" s="5">
        <v>0</v>
      </c>
      <c r="O1643" s="5">
        <v>0</v>
      </c>
      <c r="P1643" s="5">
        <v>0</v>
      </c>
      <c r="Q1643" s="5">
        <v>1</v>
      </c>
      <c r="R1643" s="5">
        <v>22</v>
      </c>
      <c r="S1643" s="5">
        <v>0</v>
      </c>
      <c r="T1643" s="28">
        <v>17</v>
      </c>
    </row>
    <row r="1644" spans="3:20" x14ac:dyDescent="0.25">
      <c r="C1644" s="106"/>
      <c r="D1644" s="101"/>
      <c r="E1644" s="11" t="s">
        <v>52</v>
      </c>
      <c r="F1644" s="8"/>
      <c r="G1644" s="14">
        <v>19</v>
      </c>
      <c r="H1644" s="27">
        <v>4</v>
      </c>
      <c r="I1644" s="5">
        <v>2</v>
      </c>
      <c r="J1644" s="5">
        <v>0</v>
      </c>
      <c r="K1644" s="5">
        <v>0</v>
      </c>
      <c r="L1644" s="5">
        <v>0</v>
      </c>
      <c r="M1644" s="5">
        <v>3</v>
      </c>
      <c r="N1644" s="5">
        <v>0</v>
      </c>
      <c r="O1644" s="5">
        <v>0</v>
      </c>
      <c r="P1644" s="5">
        <v>0</v>
      </c>
      <c r="Q1644" s="5">
        <v>1</v>
      </c>
      <c r="R1644" s="5">
        <v>11</v>
      </c>
      <c r="S1644" s="5">
        <v>0</v>
      </c>
      <c r="T1644" s="28">
        <v>8</v>
      </c>
    </row>
    <row r="1645" spans="3:20" x14ac:dyDescent="0.25">
      <c r="C1645" s="106"/>
      <c r="D1645" s="101"/>
      <c r="E1645" s="11" t="s">
        <v>53</v>
      </c>
      <c r="F1645" s="8"/>
      <c r="G1645" s="14">
        <v>16</v>
      </c>
      <c r="H1645" s="27">
        <v>3</v>
      </c>
      <c r="I1645" s="5">
        <v>1</v>
      </c>
      <c r="J1645" s="5">
        <v>0</v>
      </c>
      <c r="K1645" s="5">
        <v>0</v>
      </c>
      <c r="L1645" s="5">
        <v>0</v>
      </c>
      <c r="M1645" s="5">
        <v>6</v>
      </c>
      <c r="N1645" s="5">
        <v>0</v>
      </c>
      <c r="O1645" s="5">
        <v>0</v>
      </c>
      <c r="P1645" s="5">
        <v>1</v>
      </c>
      <c r="Q1645" s="5">
        <v>2</v>
      </c>
      <c r="R1645" s="5">
        <v>9</v>
      </c>
      <c r="S1645" s="5">
        <v>0</v>
      </c>
      <c r="T1645" s="28">
        <v>7</v>
      </c>
    </row>
    <row r="1646" spans="3:20" x14ac:dyDescent="0.25">
      <c r="C1646" s="106"/>
      <c r="D1646" s="101"/>
      <c r="E1646" s="11" t="s">
        <v>38</v>
      </c>
      <c r="F1646" s="8"/>
      <c r="G1646" s="14">
        <v>28</v>
      </c>
      <c r="H1646" s="27">
        <v>6</v>
      </c>
      <c r="I1646" s="5">
        <v>2</v>
      </c>
      <c r="J1646" s="5">
        <v>2</v>
      </c>
      <c r="K1646" s="5">
        <v>0</v>
      </c>
      <c r="L1646" s="5">
        <v>0</v>
      </c>
      <c r="M1646" s="5">
        <v>6</v>
      </c>
      <c r="N1646" s="5">
        <v>2</v>
      </c>
      <c r="O1646" s="5">
        <v>1</v>
      </c>
      <c r="P1646" s="5">
        <v>0</v>
      </c>
      <c r="Q1646" s="5">
        <v>1</v>
      </c>
      <c r="R1646" s="5">
        <v>16</v>
      </c>
      <c r="S1646" s="5">
        <v>1</v>
      </c>
      <c r="T1646" s="28">
        <v>11</v>
      </c>
    </row>
    <row r="1647" spans="3:20" x14ac:dyDescent="0.25">
      <c r="C1647" s="106"/>
      <c r="D1647" s="101"/>
      <c r="E1647" s="11" t="s">
        <v>54</v>
      </c>
      <c r="F1647" s="8"/>
      <c r="G1647" s="7">
        <v>1058</v>
      </c>
      <c r="H1647" s="15">
        <v>199</v>
      </c>
      <c r="I1647" s="1">
        <v>62</v>
      </c>
      <c r="J1647" s="1">
        <v>84</v>
      </c>
      <c r="K1647" s="1">
        <v>9</v>
      </c>
      <c r="L1647" s="1">
        <v>8</v>
      </c>
      <c r="M1647" s="1">
        <v>296</v>
      </c>
      <c r="N1647" s="1">
        <v>11</v>
      </c>
      <c r="O1647" s="1">
        <v>30</v>
      </c>
      <c r="P1647" s="1">
        <v>12</v>
      </c>
      <c r="Q1647" s="1">
        <v>18</v>
      </c>
      <c r="R1647" s="1">
        <v>561</v>
      </c>
      <c r="S1647" s="1">
        <v>10</v>
      </c>
      <c r="T1647" s="18">
        <v>487</v>
      </c>
    </row>
    <row r="1648" spans="3:20" x14ac:dyDescent="0.25">
      <c r="C1648" s="106"/>
      <c r="D1648" s="101"/>
      <c r="E1648" s="11" t="s">
        <v>55</v>
      </c>
      <c r="F1648" s="8"/>
      <c r="G1648" s="7">
        <v>150</v>
      </c>
      <c r="H1648" s="15">
        <v>33</v>
      </c>
      <c r="I1648" s="1">
        <v>9</v>
      </c>
      <c r="J1648" s="1">
        <v>8</v>
      </c>
      <c r="K1648" s="1">
        <v>2</v>
      </c>
      <c r="L1648" s="1">
        <v>1</v>
      </c>
      <c r="M1648" s="1">
        <v>37</v>
      </c>
      <c r="N1648" s="1">
        <v>1</v>
      </c>
      <c r="O1648" s="1">
        <v>2</v>
      </c>
      <c r="P1648" s="1">
        <v>3</v>
      </c>
      <c r="Q1648" s="1">
        <v>3</v>
      </c>
      <c r="R1648" s="1">
        <v>88</v>
      </c>
      <c r="S1648" s="1">
        <v>0</v>
      </c>
      <c r="T1648" s="18">
        <v>62</v>
      </c>
    </row>
    <row r="1649" spans="2:20" ht="25.2" x14ac:dyDescent="0.25">
      <c r="C1649" s="102" t="s">
        <v>56</v>
      </c>
      <c r="D1649" s="100" t="s">
        <v>21</v>
      </c>
      <c r="E1649" s="10" t="s">
        <v>57</v>
      </c>
      <c r="F1649" s="9"/>
      <c r="G1649" s="13">
        <v>340</v>
      </c>
      <c r="H1649" s="22">
        <v>54</v>
      </c>
      <c r="I1649" s="3">
        <v>21</v>
      </c>
      <c r="J1649" s="3">
        <v>22</v>
      </c>
      <c r="K1649" s="3">
        <v>3</v>
      </c>
      <c r="L1649" s="3">
        <v>4</v>
      </c>
      <c r="M1649" s="3">
        <v>94</v>
      </c>
      <c r="N1649" s="3">
        <v>3</v>
      </c>
      <c r="O1649" s="3">
        <v>8</v>
      </c>
      <c r="P1649" s="3">
        <v>5</v>
      </c>
      <c r="Q1649" s="3">
        <v>5</v>
      </c>
      <c r="R1649" s="3">
        <v>191</v>
      </c>
      <c r="S1649" s="3">
        <v>3</v>
      </c>
      <c r="T1649" s="24">
        <v>146</v>
      </c>
    </row>
    <row r="1650" spans="2:20" ht="25.2" x14ac:dyDescent="0.25">
      <c r="C1650" s="106"/>
      <c r="D1650" s="101"/>
      <c r="E1650" s="11" t="s">
        <v>58</v>
      </c>
      <c r="F1650" s="8"/>
      <c r="G1650" s="7">
        <v>510</v>
      </c>
      <c r="H1650" s="15">
        <v>110</v>
      </c>
      <c r="I1650" s="1">
        <v>27</v>
      </c>
      <c r="J1650" s="1">
        <v>31</v>
      </c>
      <c r="K1650" s="1">
        <v>3</v>
      </c>
      <c r="L1650" s="1">
        <v>3</v>
      </c>
      <c r="M1650" s="1">
        <v>148</v>
      </c>
      <c r="N1650" s="1">
        <v>6</v>
      </c>
      <c r="O1650" s="1">
        <v>12</v>
      </c>
      <c r="P1650" s="1">
        <v>5</v>
      </c>
      <c r="Q1650" s="1">
        <v>14</v>
      </c>
      <c r="R1650" s="1">
        <v>263</v>
      </c>
      <c r="S1650" s="1">
        <v>4</v>
      </c>
      <c r="T1650" s="18">
        <v>243</v>
      </c>
    </row>
    <row r="1651" spans="2:20" ht="25.2" x14ac:dyDescent="0.25">
      <c r="C1651" s="106"/>
      <c r="D1651" s="101"/>
      <c r="E1651" s="11" t="s">
        <v>59</v>
      </c>
      <c r="F1651" s="8"/>
      <c r="G1651" s="7">
        <v>306</v>
      </c>
      <c r="H1651" s="15">
        <v>54</v>
      </c>
      <c r="I1651" s="1">
        <v>22</v>
      </c>
      <c r="J1651" s="1">
        <v>32</v>
      </c>
      <c r="K1651" s="1">
        <v>5</v>
      </c>
      <c r="L1651" s="1">
        <v>1</v>
      </c>
      <c r="M1651" s="1">
        <v>77</v>
      </c>
      <c r="N1651" s="1">
        <v>3</v>
      </c>
      <c r="O1651" s="1">
        <v>12</v>
      </c>
      <c r="P1651" s="1">
        <v>5</v>
      </c>
      <c r="Q1651" s="1">
        <v>4</v>
      </c>
      <c r="R1651" s="1">
        <v>170</v>
      </c>
      <c r="S1651" s="1">
        <v>4</v>
      </c>
      <c r="T1651" s="18">
        <v>132</v>
      </c>
    </row>
    <row r="1652" spans="2:20" x14ac:dyDescent="0.25">
      <c r="C1652" s="106"/>
      <c r="D1652" s="101"/>
      <c r="E1652" s="11" t="s">
        <v>60</v>
      </c>
      <c r="F1652" s="8"/>
      <c r="G1652" s="7">
        <v>115</v>
      </c>
      <c r="H1652" s="15">
        <v>27</v>
      </c>
      <c r="I1652" s="1">
        <v>6</v>
      </c>
      <c r="J1652" s="1">
        <v>9</v>
      </c>
      <c r="K1652" s="1">
        <v>0</v>
      </c>
      <c r="L1652" s="1">
        <v>1</v>
      </c>
      <c r="M1652" s="1">
        <v>29</v>
      </c>
      <c r="N1652" s="1">
        <v>2</v>
      </c>
      <c r="O1652" s="1">
        <v>1</v>
      </c>
      <c r="P1652" s="1">
        <v>1</v>
      </c>
      <c r="Q1652" s="1">
        <v>2</v>
      </c>
      <c r="R1652" s="1">
        <v>61</v>
      </c>
      <c r="S1652" s="1">
        <v>0</v>
      </c>
      <c r="T1652" s="18">
        <v>54</v>
      </c>
    </row>
    <row r="1653" spans="2:20" x14ac:dyDescent="0.25">
      <c r="C1653" s="102" t="s">
        <v>61</v>
      </c>
      <c r="D1653" s="100" t="s">
        <v>21</v>
      </c>
      <c r="E1653" s="10" t="s">
        <v>62</v>
      </c>
      <c r="F1653" s="9"/>
      <c r="G1653" s="13">
        <v>157</v>
      </c>
      <c r="H1653" s="22">
        <v>28</v>
      </c>
      <c r="I1653" s="3">
        <v>9</v>
      </c>
      <c r="J1653" s="3">
        <v>13</v>
      </c>
      <c r="K1653" s="3">
        <v>3</v>
      </c>
      <c r="L1653" s="3">
        <v>4</v>
      </c>
      <c r="M1653" s="3">
        <v>45</v>
      </c>
      <c r="N1653" s="3">
        <v>0</v>
      </c>
      <c r="O1653" s="3">
        <v>0</v>
      </c>
      <c r="P1653" s="3">
        <v>1</v>
      </c>
      <c r="Q1653" s="3">
        <v>3</v>
      </c>
      <c r="R1653" s="3">
        <v>86</v>
      </c>
      <c r="S1653" s="3">
        <v>1</v>
      </c>
      <c r="T1653" s="24">
        <v>70</v>
      </c>
    </row>
    <row r="1654" spans="2:20" x14ac:dyDescent="0.25">
      <c r="C1654" s="103"/>
      <c r="D1654" s="101"/>
      <c r="E1654" s="11" t="s">
        <v>63</v>
      </c>
      <c r="F1654" s="8"/>
      <c r="G1654" s="7">
        <v>387</v>
      </c>
      <c r="H1654" s="15">
        <v>71</v>
      </c>
      <c r="I1654" s="1">
        <v>30</v>
      </c>
      <c r="J1654" s="1">
        <v>29</v>
      </c>
      <c r="K1654" s="1">
        <v>1</v>
      </c>
      <c r="L1654" s="1">
        <v>1</v>
      </c>
      <c r="M1654" s="1">
        <v>129</v>
      </c>
      <c r="N1654" s="1">
        <v>5</v>
      </c>
      <c r="O1654" s="1">
        <v>18</v>
      </c>
      <c r="P1654" s="1">
        <v>2</v>
      </c>
      <c r="Q1654" s="1">
        <v>4</v>
      </c>
      <c r="R1654" s="1">
        <v>202</v>
      </c>
      <c r="S1654" s="1">
        <v>2</v>
      </c>
      <c r="T1654" s="18">
        <v>183</v>
      </c>
    </row>
    <row r="1655" spans="2:20" ht="25.2" x14ac:dyDescent="0.25">
      <c r="C1655" s="103"/>
      <c r="D1655" s="101"/>
      <c r="E1655" s="11" t="s">
        <v>64</v>
      </c>
      <c r="F1655" s="8"/>
      <c r="G1655" s="7">
        <v>233</v>
      </c>
      <c r="H1655" s="15">
        <v>47</v>
      </c>
      <c r="I1655" s="1">
        <v>16</v>
      </c>
      <c r="J1655" s="1">
        <v>24</v>
      </c>
      <c r="K1655" s="1">
        <v>1</v>
      </c>
      <c r="L1655" s="1">
        <v>2</v>
      </c>
      <c r="M1655" s="1">
        <v>50</v>
      </c>
      <c r="N1655" s="1">
        <v>5</v>
      </c>
      <c r="O1655" s="1">
        <v>6</v>
      </c>
      <c r="P1655" s="1">
        <v>3</v>
      </c>
      <c r="Q1655" s="1">
        <v>5</v>
      </c>
      <c r="R1655" s="1">
        <v>127</v>
      </c>
      <c r="S1655" s="1">
        <v>1</v>
      </c>
      <c r="T1655" s="18">
        <v>105</v>
      </c>
    </row>
    <row r="1656" spans="2:20" x14ac:dyDescent="0.25">
      <c r="C1656" s="103"/>
      <c r="D1656" s="101"/>
      <c r="E1656" s="11" t="s">
        <v>65</v>
      </c>
      <c r="F1656" s="8"/>
      <c r="G1656" s="7">
        <v>214</v>
      </c>
      <c r="H1656" s="15">
        <v>39</v>
      </c>
      <c r="I1656" s="1">
        <v>13</v>
      </c>
      <c r="J1656" s="1">
        <v>11</v>
      </c>
      <c r="K1656" s="1">
        <v>3</v>
      </c>
      <c r="L1656" s="1">
        <v>1</v>
      </c>
      <c r="M1656" s="1">
        <v>55</v>
      </c>
      <c r="N1656" s="1">
        <v>1</v>
      </c>
      <c r="O1656" s="1">
        <v>4</v>
      </c>
      <c r="P1656" s="1">
        <v>4</v>
      </c>
      <c r="Q1656" s="1">
        <v>7</v>
      </c>
      <c r="R1656" s="1">
        <v>114</v>
      </c>
      <c r="S1656" s="1">
        <v>5</v>
      </c>
      <c r="T1656" s="18">
        <v>95</v>
      </c>
    </row>
    <row r="1657" spans="2:20" x14ac:dyDescent="0.25">
      <c r="C1657" s="103"/>
      <c r="D1657" s="101"/>
      <c r="E1657" s="11" t="s">
        <v>66</v>
      </c>
      <c r="F1657" s="8"/>
      <c r="G1657" s="7">
        <v>125</v>
      </c>
      <c r="H1657" s="15">
        <v>28</v>
      </c>
      <c r="I1657" s="1">
        <v>4</v>
      </c>
      <c r="J1657" s="1">
        <v>9</v>
      </c>
      <c r="K1657" s="1">
        <v>1</v>
      </c>
      <c r="L1657" s="1">
        <v>0</v>
      </c>
      <c r="M1657" s="1">
        <v>34</v>
      </c>
      <c r="N1657" s="1">
        <v>2</v>
      </c>
      <c r="O1657" s="1">
        <v>2</v>
      </c>
      <c r="P1657" s="1">
        <v>2</v>
      </c>
      <c r="Q1657" s="1">
        <v>4</v>
      </c>
      <c r="R1657" s="1">
        <v>67</v>
      </c>
      <c r="S1657" s="1">
        <v>1</v>
      </c>
      <c r="T1657" s="18">
        <v>57</v>
      </c>
    </row>
    <row r="1658" spans="2:20" x14ac:dyDescent="0.25">
      <c r="C1658" s="107"/>
      <c r="D1658" s="104"/>
      <c r="E1658" s="44" t="s">
        <v>67</v>
      </c>
      <c r="F1658" s="45"/>
      <c r="G1658" s="56">
        <v>155</v>
      </c>
      <c r="H1658" s="64">
        <v>32</v>
      </c>
      <c r="I1658" s="34">
        <v>4</v>
      </c>
      <c r="J1658" s="34">
        <v>8</v>
      </c>
      <c r="K1658" s="34">
        <v>2</v>
      </c>
      <c r="L1658" s="34">
        <v>1</v>
      </c>
      <c r="M1658" s="34">
        <v>35</v>
      </c>
      <c r="N1658" s="34">
        <v>1</v>
      </c>
      <c r="O1658" s="34">
        <v>3</v>
      </c>
      <c r="P1658" s="34">
        <v>4</v>
      </c>
      <c r="Q1658" s="34">
        <v>2</v>
      </c>
      <c r="R1658" s="34">
        <v>89</v>
      </c>
      <c r="S1658" s="34">
        <v>1</v>
      </c>
      <c r="T1658" s="69">
        <v>65</v>
      </c>
    </row>
    <row r="1660" spans="2:20" x14ac:dyDescent="0.25">
      <c r="B1660" s="42" t="str">
        <f xml:space="preserve"> HYPERLINK("#'目次'!B26", "[20]")</f>
        <v>[20]</v>
      </c>
      <c r="C1660" s="37" t="s">
        <v>270</v>
      </c>
    </row>
    <row r="1663" spans="2:20" x14ac:dyDescent="0.25">
      <c r="C1663" s="37" t="s">
        <v>14</v>
      </c>
    </row>
    <row r="1664" spans="2:20" ht="88.2" x14ac:dyDescent="0.25">
      <c r="C1664" s="96"/>
      <c r="D1664" s="97"/>
      <c r="E1664" s="97"/>
      <c r="F1664" s="97"/>
      <c r="G1664" s="52" t="s">
        <v>15</v>
      </c>
      <c r="H1664" s="48" t="s">
        <v>271</v>
      </c>
      <c r="I1664" s="20" t="s">
        <v>272</v>
      </c>
      <c r="J1664" s="20" t="s">
        <v>273</v>
      </c>
      <c r="K1664" s="20" t="s">
        <v>274</v>
      </c>
      <c r="L1664" s="20" t="s">
        <v>275</v>
      </c>
      <c r="M1664" s="20" t="s">
        <v>276</v>
      </c>
      <c r="N1664" s="20" t="s">
        <v>277</v>
      </c>
      <c r="O1664" s="20" t="s">
        <v>53</v>
      </c>
      <c r="P1664" s="20" t="s">
        <v>161</v>
      </c>
      <c r="Q1664" s="51" t="s">
        <v>38</v>
      </c>
    </row>
    <row r="1665" spans="3:17" x14ac:dyDescent="0.25">
      <c r="C1665" s="98"/>
      <c r="D1665" s="99"/>
      <c r="E1665" s="99"/>
      <c r="F1665" s="99"/>
      <c r="G1665" s="47"/>
      <c r="H1665" s="55"/>
      <c r="I1665" s="21"/>
      <c r="J1665" s="21"/>
      <c r="K1665" s="21"/>
      <c r="L1665" s="21"/>
      <c r="M1665" s="21"/>
      <c r="N1665" s="21"/>
      <c r="O1665" s="21"/>
      <c r="P1665" s="21"/>
      <c r="Q1665" s="54"/>
    </row>
    <row r="1666" spans="3:17" x14ac:dyDescent="0.25">
      <c r="C1666" s="43"/>
      <c r="D1666" s="49"/>
      <c r="E1666" s="53" t="s">
        <v>15</v>
      </c>
      <c r="F1666" s="46"/>
      <c r="G1666" s="50">
        <v>1524</v>
      </c>
      <c r="H1666" s="30">
        <v>680</v>
      </c>
      <c r="I1666" s="30">
        <v>169</v>
      </c>
      <c r="J1666" s="30">
        <v>493</v>
      </c>
      <c r="K1666" s="30">
        <v>60</v>
      </c>
      <c r="L1666" s="30">
        <v>13</v>
      </c>
      <c r="M1666" s="30">
        <v>5</v>
      </c>
      <c r="N1666" s="30">
        <v>251</v>
      </c>
      <c r="O1666" s="30">
        <v>67</v>
      </c>
      <c r="P1666" s="30">
        <v>242</v>
      </c>
      <c r="Q1666" s="68">
        <v>80</v>
      </c>
    </row>
    <row r="1667" spans="3:17" x14ac:dyDescent="0.25">
      <c r="C1667" s="105" t="s">
        <v>20</v>
      </c>
      <c r="D1667" s="100" t="s">
        <v>21</v>
      </c>
      <c r="E1667" s="10" t="s">
        <v>22</v>
      </c>
      <c r="F1667" s="9"/>
      <c r="G1667" s="13">
        <v>780</v>
      </c>
      <c r="H1667" s="22">
        <v>356</v>
      </c>
      <c r="I1667" s="3">
        <v>106</v>
      </c>
      <c r="J1667" s="3">
        <v>185</v>
      </c>
      <c r="K1667" s="3">
        <v>39</v>
      </c>
      <c r="L1667" s="3">
        <v>7</v>
      </c>
      <c r="M1667" s="3">
        <v>4</v>
      </c>
      <c r="N1667" s="3">
        <v>120</v>
      </c>
      <c r="O1667" s="3">
        <v>35</v>
      </c>
      <c r="P1667" s="3">
        <v>141</v>
      </c>
      <c r="Q1667" s="24">
        <v>37</v>
      </c>
    </row>
    <row r="1668" spans="3:17" x14ac:dyDescent="0.25">
      <c r="C1668" s="106"/>
      <c r="D1668" s="101"/>
      <c r="E1668" s="11" t="s">
        <v>23</v>
      </c>
      <c r="F1668" s="8"/>
      <c r="G1668" s="7">
        <v>744</v>
      </c>
      <c r="H1668" s="15">
        <v>324</v>
      </c>
      <c r="I1668" s="1">
        <v>63</v>
      </c>
      <c r="J1668" s="1">
        <v>308</v>
      </c>
      <c r="K1668" s="1">
        <v>21</v>
      </c>
      <c r="L1668" s="1">
        <v>6</v>
      </c>
      <c r="M1668" s="1">
        <v>1</v>
      </c>
      <c r="N1668" s="1">
        <v>131</v>
      </c>
      <c r="O1668" s="1">
        <v>32</v>
      </c>
      <c r="P1668" s="1">
        <v>101</v>
      </c>
      <c r="Q1668" s="18">
        <v>43</v>
      </c>
    </row>
    <row r="1669" spans="3:17" x14ac:dyDescent="0.25">
      <c r="C1669" s="102" t="s">
        <v>24</v>
      </c>
      <c r="D1669" s="102" t="s">
        <v>25</v>
      </c>
      <c r="E1669" s="10" t="s">
        <v>26</v>
      </c>
      <c r="F1669" s="9"/>
      <c r="G1669" s="13">
        <v>257</v>
      </c>
      <c r="H1669" s="22">
        <v>146</v>
      </c>
      <c r="I1669" s="3">
        <v>33</v>
      </c>
      <c r="J1669" s="3">
        <v>73</v>
      </c>
      <c r="K1669" s="3">
        <v>9</v>
      </c>
      <c r="L1669" s="3">
        <v>3</v>
      </c>
      <c r="M1669" s="3">
        <v>1</v>
      </c>
      <c r="N1669" s="3">
        <v>43</v>
      </c>
      <c r="O1669" s="3">
        <v>7</v>
      </c>
      <c r="P1669" s="3">
        <v>33</v>
      </c>
      <c r="Q1669" s="24">
        <v>8</v>
      </c>
    </row>
    <row r="1670" spans="3:17" x14ac:dyDescent="0.25">
      <c r="C1670" s="106"/>
      <c r="D1670" s="103"/>
      <c r="E1670" s="11" t="s">
        <v>27</v>
      </c>
      <c r="F1670" s="8"/>
      <c r="G1670" s="7">
        <v>297</v>
      </c>
      <c r="H1670" s="15">
        <v>155</v>
      </c>
      <c r="I1670" s="1">
        <v>37</v>
      </c>
      <c r="J1670" s="1">
        <v>85</v>
      </c>
      <c r="K1670" s="1">
        <v>14</v>
      </c>
      <c r="L1670" s="1">
        <v>1</v>
      </c>
      <c r="M1670" s="1">
        <v>2</v>
      </c>
      <c r="N1670" s="1">
        <v>44</v>
      </c>
      <c r="O1670" s="1">
        <v>8</v>
      </c>
      <c r="P1670" s="1">
        <v>50</v>
      </c>
      <c r="Q1670" s="18">
        <v>8</v>
      </c>
    </row>
    <row r="1671" spans="3:17" x14ac:dyDescent="0.25">
      <c r="C1671" s="106"/>
      <c r="D1671" s="103"/>
      <c r="E1671" s="11" t="s">
        <v>28</v>
      </c>
      <c r="F1671" s="8"/>
      <c r="G1671" s="7">
        <v>316</v>
      </c>
      <c r="H1671" s="15">
        <v>156</v>
      </c>
      <c r="I1671" s="1">
        <v>32</v>
      </c>
      <c r="J1671" s="1">
        <v>106</v>
      </c>
      <c r="K1671" s="1">
        <v>8</v>
      </c>
      <c r="L1671" s="1">
        <v>4</v>
      </c>
      <c r="M1671" s="1">
        <v>1</v>
      </c>
      <c r="N1671" s="1">
        <v>47</v>
      </c>
      <c r="O1671" s="1">
        <v>15</v>
      </c>
      <c r="P1671" s="1">
        <v>46</v>
      </c>
      <c r="Q1671" s="18">
        <v>15</v>
      </c>
    </row>
    <row r="1672" spans="3:17" x14ac:dyDescent="0.25">
      <c r="C1672" s="106"/>
      <c r="D1672" s="103"/>
      <c r="E1672" s="11" t="s">
        <v>29</v>
      </c>
      <c r="F1672" s="8"/>
      <c r="G1672" s="7">
        <v>335</v>
      </c>
      <c r="H1672" s="15">
        <v>143</v>
      </c>
      <c r="I1672" s="1">
        <v>42</v>
      </c>
      <c r="J1672" s="1">
        <v>117</v>
      </c>
      <c r="K1672" s="1">
        <v>20</v>
      </c>
      <c r="L1672" s="1">
        <v>4</v>
      </c>
      <c r="M1672" s="1">
        <v>1</v>
      </c>
      <c r="N1672" s="1">
        <v>53</v>
      </c>
      <c r="O1672" s="1">
        <v>15</v>
      </c>
      <c r="P1672" s="1">
        <v>50</v>
      </c>
      <c r="Q1672" s="18">
        <v>23</v>
      </c>
    </row>
    <row r="1673" spans="3:17" x14ac:dyDescent="0.25">
      <c r="C1673" s="106"/>
      <c r="D1673" s="103"/>
      <c r="E1673" s="11" t="s">
        <v>30</v>
      </c>
      <c r="F1673" s="8"/>
      <c r="G1673" s="7">
        <v>319</v>
      </c>
      <c r="H1673" s="15">
        <v>80</v>
      </c>
      <c r="I1673" s="1">
        <v>25</v>
      </c>
      <c r="J1673" s="1">
        <v>112</v>
      </c>
      <c r="K1673" s="1">
        <v>9</v>
      </c>
      <c r="L1673" s="1">
        <v>1</v>
      </c>
      <c r="M1673" s="1">
        <v>0</v>
      </c>
      <c r="N1673" s="1">
        <v>64</v>
      </c>
      <c r="O1673" s="1">
        <v>22</v>
      </c>
      <c r="P1673" s="1">
        <v>63</v>
      </c>
      <c r="Q1673" s="18">
        <v>26</v>
      </c>
    </row>
    <row r="1674" spans="3:17" x14ac:dyDescent="0.25">
      <c r="C1674" s="106"/>
      <c r="D1674" s="103"/>
      <c r="E1674" s="11" t="s">
        <v>31</v>
      </c>
      <c r="F1674" s="8"/>
      <c r="G1674" s="7">
        <v>1267</v>
      </c>
      <c r="H1674" s="15">
        <v>534</v>
      </c>
      <c r="I1674" s="1">
        <v>136</v>
      </c>
      <c r="J1674" s="1">
        <v>420</v>
      </c>
      <c r="K1674" s="1">
        <v>51</v>
      </c>
      <c r="L1674" s="1">
        <v>10</v>
      </c>
      <c r="M1674" s="1">
        <v>4</v>
      </c>
      <c r="N1674" s="1">
        <v>208</v>
      </c>
      <c r="O1674" s="1">
        <v>60</v>
      </c>
      <c r="P1674" s="1">
        <v>209</v>
      </c>
      <c r="Q1674" s="18">
        <v>72</v>
      </c>
    </row>
    <row r="1675" spans="3:17" x14ac:dyDescent="0.25">
      <c r="C1675" s="106"/>
      <c r="D1675" s="103"/>
      <c r="E1675" s="11" t="s">
        <v>32</v>
      </c>
      <c r="F1675" s="8"/>
      <c r="G1675" s="7">
        <v>654</v>
      </c>
      <c r="H1675" s="15">
        <v>223</v>
      </c>
      <c r="I1675" s="1">
        <v>67</v>
      </c>
      <c r="J1675" s="1">
        <v>229</v>
      </c>
      <c r="K1675" s="1">
        <v>29</v>
      </c>
      <c r="L1675" s="1">
        <v>5</v>
      </c>
      <c r="M1675" s="1">
        <v>1</v>
      </c>
      <c r="N1675" s="1">
        <v>117</v>
      </c>
      <c r="O1675" s="1">
        <v>37</v>
      </c>
      <c r="P1675" s="1">
        <v>113</v>
      </c>
      <c r="Q1675" s="18">
        <v>49</v>
      </c>
    </row>
    <row r="1676" spans="3:17" x14ac:dyDescent="0.25">
      <c r="C1676" s="106"/>
      <c r="D1676" s="102" t="s">
        <v>22</v>
      </c>
      <c r="E1676" s="10" t="s">
        <v>26</v>
      </c>
      <c r="F1676" s="9"/>
      <c r="G1676" s="13">
        <v>137</v>
      </c>
      <c r="H1676" s="22">
        <v>75</v>
      </c>
      <c r="I1676" s="3">
        <v>20</v>
      </c>
      <c r="J1676" s="3">
        <v>26</v>
      </c>
      <c r="K1676" s="3">
        <v>7</v>
      </c>
      <c r="L1676" s="3">
        <v>2</v>
      </c>
      <c r="M1676" s="3">
        <v>1</v>
      </c>
      <c r="N1676" s="3">
        <v>23</v>
      </c>
      <c r="O1676" s="3">
        <v>5</v>
      </c>
      <c r="P1676" s="3">
        <v>23</v>
      </c>
      <c r="Q1676" s="24">
        <v>3</v>
      </c>
    </row>
    <row r="1677" spans="3:17" x14ac:dyDescent="0.25">
      <c r="C1677" s="106"/>
      <c r="D1677" s="103"/>
      <c r="E1677" s="11" t="s">
        <v>27</v>
      </c>
      <c r="F1677" s="8"/>
      <c r="G1677" s="7">
        <v>157</v>
      </c>
      <c r="H1677" s="15">
        <v>84</v>
      </c>
      <c r="I1677" s="1">
        <v>21</v>
      </c>
      <c r="J1677" s="1">
        <v>29</v>
      </c>
      <c r="K1677" s="1">
        <v>9</v>
      </c>
      <c r="L1677" s="1">
        <v>0</v>
      </c>
      <c r="M1677" s="1">
        <v>1</v>
      </c>
      <c r="N1677" s="1">
        <v>17</v>
      </c>
      <c r="O1677" s="1">
        <v>8</v>
      </c>
      <c r="P1677" s="1">
        <v>32</v>
      </c>
      <c r="Q1677" s="18">
        <v>2</v>
      </c>
    </row>
    <row r="1678" spans="3:17" x14ac:dyDescent="0.25">
      <c r="C1678" s="106"/>
      <c r="D1678" s="103"/>
      <c r="E1678" s="11" t="s">
        <v>28</v>
      </c>
      <c r="F1678" s="8"/>
      <c r="G1678" s="7">
        <v>162</v>
      </c>
      <c r="H1678" s="15">
        <v>79</v>
      </c>
      <c r="I1678" s="1">
        <v>23</v>
      </c>
      <c r="J1678" s="1">
        <v>38</v>
      </c>
      <c r="K1678" s="1">
        <v>4</v>
      </c>
      <c r="L1678" s="1">
        <v>3</v>
      </c>
      <c r="M1678" s="1">
        <v>1</v>
      </c>
      <c r="N1678" s="1">
        <v>26</v>
      </c>
      <c r="O1678" s="1">
        <v>6</v>
      </c>
      <c r="P1678" s="1">
        <v>28</v>
      </c>
      <c r="Q1678" s="18">
        <v>6</v>
      </c>
    </row>
    <row r="1679" spans="3:17" x14ac:dyDescent="0.25">
      <c r="C1679" s="106"/>
      <c r="D1679" s="103"/>
      <c r="E1679" s="11" t="s">
        <v>29</v>
      </c>
      <c r="F1679" s="8"/>
      <c r="G1679" s="7">
        <v>175</v>
      </c>
      <c r="H1679" s="15">
        <v>78</v>
      </c>
      <c r="I1679" s="1">
        <v>29</v>
      </c>
      <c r="J1679" s="1">
        <v>49</v>
      </c>
      <c r="K1679" s="1">
        <v>13</v>
      </c>
      <c r="L1679" s="1">
        <v>1</v>
      </c>
      <c r="M1679" s="1">
        <v>1</v>
      </c>
      <c r="N1679" s="1">
        <v>22</v>
      </c>
      <c r="O1679" s="1">
        <v>3</v>
      </c>
      <c r="P1679" s="1">
        <v>30</v>
      </c>
      <c r="Q1679" s="18">
        <v>16</v>
      </c>
    </row>
    <row r="1680" spans="3:17" x14ac:dyDescent="0.25">
      <c r="C1680" s="106"/>
      <c r="D1680" s="103"/>
      <c r="E1680" s="11" t="s">
        <v>30</v>
      </c>
      <c r="F1680" s="8"/>
      <c r="G1680" s="7">
        <v>149</v>
      </c>
      <c r="H1680" s="15">
        <v>40</v>
      </c>
      <c r="I1680" s="1">
        <v>13</v>
      </c>
      <c r="J1680" s="1">
        <v>43</v>
      </c>
      <c r="K1680" s="1">
        <v>6</v>
      </c>
      <c r="L1680" s="1">
        <v>1</v>
      </c>
      <c r="M1680" s="1">
        <v>0</v>
      </c>
      <c r="N1680" s="1">
        <v>32</v>
      </c>
      <c r="O1680" s="1">
        <v>13</v>
      </c>
      <c r="P1680" s="1">
        <v>28</v>
      </c>
      <c r="Q1680" s="18">
        <v>10</v>
      </c>
    </row>
    <row r="1681" spans="3:17" x14ac:dyDescent="0.25">
      <c r="C1681" s="106"/>
      <c r="D1681" s="103"/>
      <c r="E1681" s="11" t="s">
        <v>31</v>
      </c>
      <c r="F1681" s="8"/>
      <c r="G1681" s="7">
        <v>643</v>
      </c>
      <c r="H1681" s="15">
        <v>281</v>
      </c>
      <c r="I1681" s="1">
        <v>86</v>
      </c>
      <c r="J1681" s="1">
        <v>159</v>
      </c>
      <c r="K1681" s="1">
        <v>32</v>
      </c>
      <c r="L1681" s="1">
        <v>5</v>
      </c>
      <c r="M1681" s="1">
        <v>3</v>
      </c>
      <c r="N1681" s="1">
        <v>97</v>
      </c>
      <c r="O1681" s="1">
        <v>30</v>
      </c>
      <c r="P1681" s="1">
        <v>118</v>
      </c>
      <c r="Q1681" s="18">
        <v>34</v>
      </c>
    </row>
    <row r="1682" spans="3:17" x14ac:dyDescent="0.25">
      <c r="C1682" s="106"/>
      <c r="D1682" s="103"/>
      <c r="E1682" s="11" t="s">
        <v>32</v>
      </c>
      <c r="F1682" s="8"/>
      <c r="G1682" s="7">
        <v>324</v>
      </c>
      <c r="H1682" s="15">
        <v>118</v>
      </c>
      <c r="I1682" s="1">
        <v>42</v>
      </c>
      <c r="J1682" s="1">
        <v>92</v>
      </c>
      <c r="K1682" s="1">
        <v>19</v>
      </c>
      <c r="L1682" s="1">
        <v>2</v>
      </c>
      <c r="M1682" s="1">
        <v>1</v>
      </c>
      <c r="N1682" s="1">
        <v>54</v>
      </c>
      <c r="O1682" s="1">
        <v>16</v>
      </c>
      <c r="P1682" s="1">
        <v>58</v>
      </c>
      <c r="Q1682" s="18">
        <v>26</v>
      </c>
    </row>
    <row r="1683" spans="3:17" x14ac:dyDescent="0.25">
      <c r="C1683" s="106"/>
      <c r="D1683" s="102" t="s">
        <v>23</v>
      </c>
      <c r="E1683" s="10" t="s">
        <v>26</v>
      </c>
      <c r="F1683" s="9"/>
      <c r="G1683" s="13">
        <v>120</v>
      </c>
      <c r="H1683" s="22">
        <v>71</v>
      </c>
      <c r="I1683" s="3">
        <v>13</v>
      </c>
      <c r="J1683" s="3">
        <v>47</v>
      </c>
      <c r="K1683" s="3">
        <v>2</v>
      </c>
      <c r="L1683" s="3">
        <v>1</v>
      </c>
      <c r="M1683" s="3">
        <v>0</v>
      </c>
      <c r="N1683" s="3">
        <v>20</v>
      </c>
      <c r="O1683" s="3">
        <v>2</v>
      </c>
      <c r="P1683" s="3">
        <v>10</v>
      </c>
      <c r="Q1683" s="24">
        <v>5</v>
      </c>
    </row>
    <row r="1684" spans="3:17" x14ac:dyDescent="0.25">
      <c r="C1684" s="106"/>
      <c r="D1684" s="103"/>
      <c r="E1684" s="11" t="s">
        <v>27</v>
      </c>
      <c r="F1684" s="8"/>
      <c r="G1684" s="7">
        <v>140</v>
      </c>
      <c r="H1684" s="15">
        <v>71</v>
      </c>
      <c r="I1684" s="1">
        <v>16</v>
      </c>
      <c r="J1684" s="1">
        <v>56</v>
      </c>
      <c r="K1684" s="1">
        <v>5</v>
      </c>
      <c r="L1684" s="1">
        <v>1</v>
      </c>
      <c r="M1684" s="1">
        <v>1</v>
      </c>
      <c r="N1684" s="1">
        <v>27</v>
      </c>
      <c r="O1684" s="1">
        <v>0</v>
      </c>
      <c r="P1684" s="1">
        <v>18</v>
      </c>
      <c r="Q1684" s="18">
        <v>6</v>
      </c>
    </row>
    <row r="1685" spans="3:17" x14ac:dyDescent="0.25">
      <c r="C1685" s="106"/>
      <c r="D1685" s="103"/>
      <c r="E1685" s="11" t="s">
        <v>28</v>
      </c>
      <c r="F1685" s="8"/>
      <c r="G1685" s="7">
        <v>154</v>
      </c>
      <c r="H1685" s="15">
        <v>77</v>
      </c>
      <c r="I1685" s="1">
        <v>9</v>
      </c>
      <c r="J1685" s="1">
        <v>68</v>
      </c>
      <c r="K1685" s="1">
        <v>4</v>
      </c>
      <c r="L1685" s="1">
        <v>1</v>
      </c>
      <c r="M1685" s="1">
        <v>0</v>
      </c>
      <c r="N1685" s="1">
        <v>21</v>
      </c>
      <c r="O1685" s="1">
        <v>9</v>
      </c>
      <c r="P1685" s="1">
        <v>18</v>
      </c>
      <c r="Q1685" s="18">
        <v>9</v>
      </c>
    </row>
    <row r="1686" spans="3:17" x14ac:dyDescent="0.25">
      <c r="C1686" s="106"/>
      <c r="D1686" s="103"/>
      <c r="E1686" s="11" t="s">
        <v>29</v>
      </c>
      <c r="F1686" s="8"/>
      <c r="G1686" s="7">
        <v>160</v>
      </c>
      <c r="H1686" s="15">
        <v>65</v>
      </c>
      <c r="I1686" s="1">
        <v>13</v>
      </c>
      <c r="J1686" s="1">
        <v>68</v>
      </c>
      <c r="K1686" s="1">
        <v>7</v>
      </c>
      <c r="L1686" s="1">
        <v>3</v>
      </c>
      <c r="M1686" s="1">
        <v>0</v>
      </c>
      <c r="N1686" s="1">
        <v>31</v>
      </c>
      <c r="O1686" s="1">
        <v>12</v>
      </c>
      <c r="P1686" s="1">
        <v>20</v>
      </c>
      <c r="Q1686" s="18">
        <v>7</v>
      </c>
    </row>
    <row r="1687" spans="3:17" x14ac:dyDescent="0.25">
      <c r="C1687" s="106"/>
      <c r="D1687" s="103"/>
      <c r="E1687" s="11" t="s">
        <v>30</v>
      </c>
      <c r="F1687" s="8"/>
      <c r="G1687" s="7">
        <v>170</v>
      </c>
      <c r="H1687" s="15">
        <v>40</v>
      </c>
      <c r="I1687" s="1">
        <v>12</v>
      </c>
      <c r="J1687" s="1">
        <v>69</v>
      </c>
      <c r="K1687" s="1">
        <v>3</v>
      </c>
      <c r="L1687" s="1">
        <v>0</v>
      </c>
      <c r="M1687" s="1">
        <v>0</v>
      </c>
      <c r="N1687" s="1">
        <v>32</v>
      </c>
      <c r="O1687" s="1">
        <v>9</v>
      </c>
      <c r="P1687" s="1">
        <v>35</v>
      </c>
      <c r="Q1687" s="18">
        <v>16</v>
      </c>
    </row>
    <row r="1688" spans="3:17" x14ac:dyDescent="0.25">
      <c r="C1688" s="106"/>
      <c r="D1688" s="103"/>
      <c r="E1688" s="11" t="s">
        <v>31</v>
      </c>
      <c r="F1688" s="8"/>
      <c r="G1688" s="7">
        <v>624</v>
      </c>
      <c r="H1688" s="15">
        <v>253</v>
      </c>
      <c r="I1688" s="1">
        <v>50</v>
      </c>
      <c r="J1688" s="1">
        <v>261</v>
      </c>
      <c r="K1688" s="1">
        <v>19</v>
      </c>
      <c r="L1688" s="1">
        <v>5</v>
      </c>
      <c r="M1688" s="1">
        <v>1</v>
      </c>
      <c r="N1688" s="1">
        <v>111</v>
      </c>
      <c r="O1688" s="1">
        <v>30</v>
      </c>
      <c r="P1688" s="1">
        <v>91</v>
      </c>
      <c r="Q1688" s="18">
        <v>38</v>
      </c>
    </row>
    <row r="1689" spans="3:17" x14ac:dyDescent="0.25">
      <c r="C1689" s="106"/>
      <c r="D1689" s="103"/>
      <c r="E1689" s="11" t="s">
        <v>32</v>
      </c>
      <c r="F1689" s="8"/>
      <c r="G1689" s="7">
        <v>330</v>
      </c>
      <c r="H1689" s="15">
        <v>105</v>
      </c>
      <c r="I1689" s="1">
        <v>25</v>
      </c>
      <c r="J1689" s="1">
        <v>137</v>
      </c>
      <c r="K1689" s="1">
        <v>10</v>
      </c>
      <c r="L1689" s="1">
        <v>3</v>
      </c>
      <c r="M1689" s="1">
        <v>0</v>
      </c>
      <c r="N1689" s="1">
        <v>63</v>
      </c>
      <c r="O1689" s="1">
        <v>21</v>
      </c>
      <c r="P1689" s="1">
        <v>55</v>
      </c>
      <c r="Q1689" s="18">
        <v>23</v>
      </c>
    </row>
    <row r="1690" spans="3:17" ht="25.2" x14ac:dyDescent="0.25">
      <c r="C1690" s="102" t="s">
        <v>33</v>
      </c>
      <c r="D1690" s="102" t="s">
        <v>25</v>
      </c>
      <c r="E1690" s="10" t="s">
        <v>34</v>
      </c>
      <c r="F1690" s="9"/>
      <c r="G1690" s="13">
        <v>75</v>
      </c>
      <c r="H1690" s="22">
        <v>34</v>
      </c>
      <c r="I1690" s="3">
        <v>9</v>
      </c>
      <c r="J1690" s="3">
        <v>15</v>
      </c>
      <c r="K1690" s="3">
        <v>3</v>
      </c>
      <c r="L1690" s="3">
        <v>0</v>
      </c>
      <c r="M1690" s="3">
        <v>0</v>
      </c>
      <c r="N1690" s="3">
        <v>11</v>
      </c>
      <c r="O1690" s="3">
        <v>4</v>
      </c>
      <c r="P1690" s="3">
        <v>13</v>
      </c>
      <c r="Q1690" s="24">
        <v>4</v>
      </c>
    </row>
    <row r="1691" spans="3:17" ht="25.2" x14ac:dyDescent="0.25">
      <c r="C1691" s="106"/>
      <c r="D1691" s="103"/>
      <c r="E1691" s="11" t="s">
        <v>35</v>
      </c>
      <c r="F1691" s="8"/>
      <c r="G1691" s="7">
        <v>1042</v>
      </c>
      <c r="H1691" s="15">
        <v>506</v>
      </c>
      <c r="I1691" s="1">
        <v>129</v>
      </c>
      <c r="J1691" s="1">
        <v>350</v>
      </c>
      <c r="K1691" s="1">
        <v>52</v>
      </c>
      <c r="L1691" s="1">
        <v>10</v>
      </c>
      <c r="M1691" s="1">
        <v>4</v>
      </c>
      <c r="N1691" s="1">
        <v>164</v>
      </c>
      <c r="O1691" s="1">
        <v>36</v>
      </c>
      <c r="P1691" s="1">
        <v>154</v>
      </c>
      <c r="Q1691" s="18">
        <v>53</v>
      </c>
    </row>
    <row r="1692" spans="3:17" ht="25.2" x14ac:dyDescent="0.25">
      <c r="C1692" s="106"/>
      <c r="D1692" s="103"/>
      <c r="E1692" s="11" t="s">
        <v>36</v>
      </c>
      <c r="F1692" s="8"/>
      <c r="G1692" s="7">
        <v>122</v>
      </c>
      <c r="H1692" s="15">
        <v>56</v>
      </c>
      <c r="I1692" s="1">
        <v>9</v>
      </c>
      <c r="J1692" s="1">
        <v>31</v>
      </c>
      <c r="K1692" s="1">
        <v>2</v>
      </c>
      <c r="L1692" s="1">
        <v>1</v>
      </c>
      <c r="M1692" s="1">
        <v>1</v>
      </c>
      <c r="N1692" s="1">
        <v>22</v>
      </c>
      <c r="O1692" s="1">
        <v>10</v>
      </c>
      <c r="P1692" s="1">
        <v>20</v>
      </c>
      <c r="Q1692" s="18">
        <v>5</v>
      </c>
    </row>
    <row r="1693" spans="3:17" ht="25.2" x14ac:dyDescent="0.25">
      <c r="C1693" s="106"/>
      <c r="D1693" s="103"/>
      <c r="E1693" s="11" t="s">
        <v>37</v>
      </c>
      <c r="F1693" s="8"/>
      <c r="G1693" s="7">
        <v>251</v>
      </c>
      <c r="H1693" s="15">
        <v>74</v>
      </c>
      <c r="I1693" s="1">
        <v>19</v>
      </c>
      <c r="J1693" s="1">
        <v>89</v>
      </c>
      <c r="K1693" s="1">
        <v>3</v>
      </c>
      <c r="L1693" s="1">
        <v>1</v>
      </c>
      <c r="M1693" s="1">
        <v>0</v>
      </c>
      <c r="N1693" s="1">
        <v>51</v>
      </c>
      <c r="O1693" s="1">
        <v>11</v>
      </c>
      <c r="P1693" s="1">
        <v>49</v>
      </c>
      <c r="Q1693" s="18">
        <v>16</v>
      </c>
    </row>
    <row r="1694" spans="3:17" x14ac:dyDescent="0.25">
      <c r="C1694" s="106"/>
      <c r="D1694" s="103"/>
      <c r="E1694" s="11" t="s">
        <v>38</v>
      </c>
      <c r="F1694" s="8"/>
      <c r="G1694" s="14">
        <v>34</v>
      </c>
      <c r="H1694" s="27">
        <v>10</v>
      </c>
      <c r="I1694" s="5">
        <v>3</v>
      </c>
      <c r="J1694" s="5">
        <v>8</v>
      </c>
      <c r="K1694" s="5">
        <v>0</v>
      </c>
      <c r="L1694" s="5">
        <v>1</v>
      </c>
      <c r="M1694" s="5">
        <v>0</v>
      </c>
      <c r="N1694" s="5">
        <v>3</v>
      </c>
      <c r="O1694" s="5">
        <v>6</v>
      </c>
      <c r="P1694" s="5">
        <v>6</v>
      </c>
      <c r="Q1694" s="28">
        <v>2</v>
      </c>
    </row>
    <row r="1695" spans="3:17" ht="25.2" x14ac:dyDescent="0.25">
      <c r="C1695" s="106"/>
      <c r="D1695" s="102" t="s">
        <v>22</v>
      </c>
      <c r="E1695" s="10" t="s">
        <v>34</v>
      </c>
      <c r="F1695" s="9"/>
      <c r="G1695" s="13">
        <v>53</v>
      </c>
      <c r="H1695" s="22">
        <v>24</v>
      </c>
      <c r="I1695" s="3">
        <v>6</v>
      </c>
      <c r="J1695" s="3">
        <v>4</v>
      </c>
      <c r="K1695" s="3">
        <v>2</v>
      </c>
      <c r="L1695" s="3">
        <v>0</v>
      </c>
      <c r="M1695" s="3">
        <v>0</v>
      </c>
      <c r="N1695" s="3">
        <v>6</v>
      </c>
      <c r="O1695" s="3">
        <v>4</v>
      </c>
      <c r="P1695" s="3">
        <v>11</v>
      </c>
      <c r="Q1695" s="24">
        <v>3</v>
      </c>
    </row>
    <row r="1696" spans="3:17" ht="25.2" x14ac:dyDescent="0.25">
      <c r="C1696" s="106"/>
      <c r="D1696" s="103"/>
      <c r="E1696" s="11" t="s">
        <v>35</v>
      </c>
      <c r="F1696" s="8"/>
      <c r="G1696" s="7">
        <v>595</v>
      </c>
      <c r="H1696" s="15">
        <v>282</v>
      </c>
      <c r="I1696" s="1">
        <v>85</v>
      </c>
      <c r="J1696" s="1">
        <v>163</v>
      </c>
      <c r="K1696" s="1">
        <v>35</v>
      </c>
      <c r="L1696" s="1">
        <v>6</v>
      </c>
      <c r="M1696" s="1">
        <v>3</v>
      </c>
      <c r="N1696" s="1">
        <v>90</v>
      </c>
      <c r="O1696" s="1">
        <v>19</v>
      </c>
      <c r="P1696" s="1">
        <v>104</v>
      </c>
      <c r="Q1696" s="18">
        <v>28</v>
      </c>
    </row>
    <row r="1697" spans="3:17" ht="25.2" x14ac:dyDescent="0.25">
      <c r="C1697" s="106"/>
      <c r="D1697" s="103"/>
      <c r="E1697" s="11" t="s">
        <v>36</v>
      </c>
      <c r="F1697" s="8"/>
      <c r="G1697" s="7">
        <v>56</v>
      </c>
      <c r="H1697" s="15">
        <v>26</v>
      </c>
      <c r="I1697" s="1">
        <v>6</v>
      </c>
      <c r="J1697" s="1">
        <v>8</v>
      </c>
      <c r="K1697" s="1">
        <v>1</v>
      </c>
      <c r="L1697" s="1">
        <v>0</v>
      </c>
      <c r="M1697" s="1">
        <v>1</v>
      </c>
      <c r="N1697" s="1">
        <v>7</v>
      </c>
      <c r="O1697" s="1">
        <v>4</v>
      </c>
      <c r="P1697" s="1">
        <v>13</v>
      </c>
      <c r="Q1697" s="18">
        <v>2</v>
      </c>
    </row>
    <row r="1698" spans="3:17" ht="25.2" x14ac:dyDescent="0.25">
      <c r="C1698" s="106"/>
      <c r="D1698" s="103"/>
      <c r="E1698" s="11" t="s">
        <v>37</v>
      </c>
      <c r="F1698" s="8"/>
      <c r="G1698" s="7">
        <v>54</v>
      </c>
      <c r="H1698" s="15">
        <v>18</v>
      </c>
      <c r="I1698" s="1">
        <v>6</v>
      </c>
      <c r="J1698" s="1">
        <v>5</v>
      </c>
      <c r="K1698" s="1">
        <v>1</v>
      </c>
      <c r="L1698" s="1">
        <v>0</v>
      </c>
      <c r="M1698" s="1">
        <v>0</v>
      </c>
      <c r="N1698" s="1">
        <v>15</v>
      </c>
      <c r="O1698" s="1">
        <v>2</v>
      </c>
      <c r="P1698" s="1">
        <v>10</v>
      </c>
      <c r="Q1698" s="18">
        <v>4</v>
      </c>
    </row>
    <row r="1699" spans="3:17" x14ac:dyDescent="0.25">
      <c r="C1699" s="106"/>
      <c r="D1699" s="103"/>
      <c r="E1699" s="11" t="s">
        <v>38</v>
      </c>
      <c r="F1699" s="8"/>
      <c r="G1699" s="14">
        <v>22</v>
      </c>
      <c r="H1699" s="27">
        <v>6</v>
      </c>
      <c r="I1699" s="5">
        <v>3</v>
      </c>
      <c r="J1699" s="5">
        <v>5</v>
      </c>
      <c r="K1699" s="5">
        <v>0</v>
      </c>
      <c r="L1699" s="5">
        <v>1</v>
      </c>
      <c r="M1699" s="5">
        <v>0</v>
      </c>
      <c r="N1699" s="5">
        <v>2</v>
      </c>
      <c r="O1699" s="5">
        <v>6</v>
      </c>
      <c r="P1699" s="5">
        <v>3</v>
      </c>
      <c r="Q1699" s="28">
        <v>0</v>
      </c>
    </row>
    <row r="1700" spans="3:17" ht="25.2" x14ac:dyDescent="0.25">
      <c r="C1700" s="106"/>
      <c r="D1700" s="102" t="s">
        <v>23</v>
      </c>
      <c r="E1700" s="10" t="s">
        <v>34</v>
      </c>
      <c r="F1700" s="9"/>
      <c r="G1700" s="41">
        <v>22</v>
      </c>
      <c r="H1700" s="58">
        <v>10</v>
      </c>
      <c r="I1700" s="26">
        <v>3</v>
      </c>
      <c r="J1700" s="26">
        <v>11</v>
      </c>
      <c r="K1700" s="26">
        <v>1</v>
      </c>
      <c r="L1700" s="26">
        <v>0</v>
      </c>
      <c r="M1700" s="26">
        <v>0</v>
      </c>
      <c r="N1700" s="26">
        <v>5</v>
      </c>
      <c r="O1700" s="26">
        <v>0</v>
      </c>
      <c r="P1700" s="26">
        <v>2</v>
      </c>
      <c r="Q1700" s="60">
        <v>1</v>
      </c>
    </row>
    <row r="1701" spans="3:17" ht="25.2" x14ac:dyDescent="0.25">
      <c r="C1701" s="106"/>
      <c r="D1701" s="103"/>
      <c r="E1701" s="11" t="s">
        <v>35</v>
      </c>
      <c r="F1701" s="8"/>
      <c r="G1701" s="7">
        <v>447</v>
      </c>
      <c r="H1701" s="15">
        <v>224</v>
      </c>
      <c r="I1701" s="1">
        <v>44</v>
      </c>
      <c r="J1701" s="1">
        <v>187</v>
      </c>
      <c r="K1701" s="1">
        <v>17</v>
      </c>
      <c r="L1701" s="1">
        <v>4</v>
      </c>
      <c r="M1701" s="1">
        <v>1</v>
      </c>
      <c r="N1701" s="1">
        <v>74</v>
      </c>
      <c r="O1701" s="1">
        <v>17</v>
      </c>
      <c r="P1701" s="1">
        <v>50</v>
      </c>
      <c r="Q1701" s="18">
        <v>25</v>
      </c>
    </row>
    <row r="1702" spans="3:17" ht="25.2" x14ac:dyDescent="0.25">
      <c r="C1702" s="106"/>
      <c r="D1702" s="103"/>
      <c r="E1702" s="11" t="s">
        <v>36</v>
      </c>
      <c r="F1702" s="8"/>
      <c r="G1702" s="7">
        <v>66</v>
      </c>
      <c r="H1702" s="15">
        <v>30</v>
      </c>
      <c r="I1702" s="1">
        <v>3</v>
      </c>
      <c r="J1702" s="1">
        <v>23</v>
      </c>
      <c r="K1702" s="1">
        <v>1</v>
      </c>
      <c r="L1702" s="1">
        <v>1</v>
      </c>
      <c r="M1702" s="1">
        <v>0</v>
      </c>
      <c r="N1702" s="1">
        <v>15</v>
      </c>
      <c r="O1702" s="1">
        <v>6</v>
      </c>
      <c r="P1702" s="1">
        <v>7</v>
      </c>
      <c r="Q1702" s="18">
        <v>3</v>
      </c>
    </row>
    <row r="1703" spans="3:17" ht="25.2" x14ac:dyDescent="0.25">
      <c r="C1703" s="106"/>
      <c r="D1703" s="103"/>
      <c r="E1703" s="11" t="s">
        <v>37</v>
      </c>
      <c r="F1703" s="8"/>
      <c r="G1703" s="7">
        <v>197</v>
      </c>
      <c r="H1703" s="15">
        <v>56</v>
      </c>
      <c r="I1703" s="1">
        <v>13</v>
      </c>
      <c r="J1703" s="1">
        <v>84</v>
      </c>
      <c r="K1703" s="1">
        <v>2</v>
      </c>
      <c r="L1703" s="1">
        <v>1</v>
      </c>
      <c r="M1703" s="1">
        <v>0</v>
      </c>
      <c r="N1703" s="1">
        <v>36</v>
      </c>
      <c r="O1703" s="1">
        <v>9</v>
      </c>
      <c r="P1703" s="1">
        <v>39</v>
      </c>
      <c r="Q1703" s="18">
        <v>12</v>
      </c>
    </row>
    <row r="1704" spans="3:17" x14ac:dyDescent="0.25">
      <c r="C1704" s="106"/>
      <c r="D1704" s="103"/>
      <c r="E1704" s="11" t="s">
        <v>38</v>
      </c>
      <c r="F1704" s="8"/>
      <c r="G1704" s="14">
        <v>12</v>
      </c>
      <c r="H1704" s="27">
        <v>4</v>
      </c>
      <c r="I1704" s="5">
        <v>0</v>
      </c>
      <c r="J1704" s="5">
        <v>3</v>
      </c>
      <c r="K1704" s="5">
        <v>0</v>
      </c>
      <c r="L1704" s="5">
        <v>0</v>
      </c>
      <c r="M1704" s="5">
        <v>0</v>
      </c>
      <c r="N1704" s="5">
        <v>1</v>
      </c>
      <c r="O1704" s="5">
        <v>0</v>
      </c>
      <c r="P1704" s="5">
        <v>3</v>
      </c>
      <c r="Q1704" s="28">
        <v>2</v>
      </c>
    </row>
    <row r="1705" spans="3:17" ht="25.2" x14ac:dyDescent="0.25">
      <c r="C1705" s="102" t="s">
        <v>39</v>
      </c>
      <c r="D1705" s="102" t="s">
        <v>25</v>
      </c>
      <c r="E1705" s="10" t="s">
        <v>40</v>
      </c>
      <c r="F1705" s="9"/>
      <c r="G1705" s="13">
        <v>263</v>
      </c>
      <c r="H1705" s="22">
        <v>103</v>
      </c>
      <c r="I1705" s="3">
        <v>20</v>
      </c>
      <c r="J1705" s="3">
        <v>80</v>
      </c>
      <c r="K1705" s="3">
        <v>4</v>
      </c>
      <c r="L1705" s="3">
        <v>4</v>
      </c>
      <c r="M1705" s="3">
        <v>1</v>
      </c>
      <c r="N1705" s="3">
        <v>48</v>
      </c>
      <c r="O1705" s="3">
        <v>15</v>
      </c>
      <c r="P1705" s="3">
        <v>48</v>
      </c>
      <c r="Q1705" s="24">
        <v>11</v>
      </c>
    </row>
    <row r="1706" spans="3:17" ht="25.2" x14ac:dyDescent="0.25">
      <c r="C1706" s="106"/>
      <c r="D1706" s="103"/>
      <c r="E1706" s="11" t="s">
        <v>41</v>
      </c>
      <c r="F1706" s="8"/>
      <c r="G1706" s="7">
        <v>906</v>
      </c>
      <c r="H1706" s="15">
        <v>453</v>
      </c>
      <c r="I1706" s="1">
        <v>110</v>
      </c>
      <c r="J1706" s="1">
        <v>307</v>
      </c>
      <c r="K1706" s="1">
        <v>40</v>
      </c>
      <c r="L1706" s="1">
        <v>5</v>
      </c>
      <c r="M1706" s="1">
        <v>2</v>
      </c>
      <c r="N1706" s="1">
        <v>146</v>
      </c>
      <c r="O1706" s="1">
        <v>28</v>
      </c>
      <c r="P1706" s="1">
        <v>129</v>
      </c>
      <c r="Q1706" s="18">
        <v>43</v>
      </c>
    </row>
    <row r="1707" spans="3:17" x14ac:dyDescent="0.25">
      <c r="C1707" s="106"/>
      <c r="D1707" s="103"/>
      <c r="E1707" s="11" t="s">
        <v>42</v>
      </c>
      <c r="F1707" s="8"/>
      <c r="G1707" s="7">
        <v>61</v>
      </c>
      <c r="H1707" s="15">
        <v>36</v>
      </c>
      <c r="I1707" s="1">
        <v>8</v>
      </c>
      <c r="J1707" s="1">
        <v>16</v>
      </c>
      <c r="K1707" s="1">
        <v>4</v>
      </c>
      <c r="L1707" s="1">
        <v>1</v>
      </c>
      <c r="M1707" s="1">
        <v>1</v>
      </c>
      <c r="N1707" s="1">
        <v>9</v>
      </c>
      <c r="O1707" s="1">
        <v>2</v>
      </c>
      <c r="P1707" s="1">
        <v>11</v>
      </c>
      <c r="Q1707" s="18">
        <v>1</v>
      </c>
    </row>
    <row r="1708" spans="3:17" x14ac:dyDescent="0.25">
      <c r="C1708" s="106"/>
      <c r="D1708" s="103"/>
      <c r="E1708" s="11" t="s">
        <v>43</v>
      </c>
      <c r="F1708" s="8"/>
      <c r="G1708" s="7">
        <v>450</v>
      </c>
      <c r="H1708" s="15">
        <v>198</v>
      </c>
      <c r="I1708" s="1">
        <v>47</v>
      </c>
      <c r="J1708" s="1">
        <v>147</v>
      </c>
      <c r="K1708" s="1">
        <v>15</v>
      </c>
      <c r="L1708" s="1">
        <v>2</v>
      </c>
      <c r="M1708" s="1">
        <v>2</v>
      </c>
      <c r="N1708" s="1">
        <v>80</v>
      </c>
      <c r="O1708" s="1">
        <v>15</v>
      </c>
      <c r="P1708" s="1">
        <v>71</v>
      </c>
      <c r="Q1708" s="18">
        <v>26</v>
      </c>
    </row>
    <row r="1709" spans="3:17" x14ac:dyDescent="0.25">
      <c r="C1709" s="106"/>
      <c r="D1709" s="103"/>
      <c r="E1709" s="11" t="s">
        <v>44</v>
      </c>
      <c r="F1709" s="8"/>
      <c r="G1709" s="7">
        <v>93</v>
      </c>
      <c r="H1709" s="15">
        <v>33</v>
      </c>
      <c r="I1709" s="1">
        <v>10</v>
      </c>
      <c r="J1709" s="1">
        <v>33</v>
      </c>
      <c r="K1709" s="1">
        <v>3</v>
      </c>
      <c r="L1709" s="1">
        <v>0</v>
      </c>
      <c r="M1709" s="1">
        <v>0</v>
      </c>
      <c r="N1709" s="1">
        <v>15</v>
      </c>
      <c r="O1709" s="1">
        <v>4</v>
      </c>
      <c r="P1709" s="1">
        <v>18</v>
      </c>
      <c r="Q1709" s="18">
        <v>4</v>
      </c>
    </row>
    <row r="1710" spans="3:17" ht="25.2" x14ac:dyDescent="0.25">
      <c r="C1710" s="106"/>
      <c r="D1710" s="103"/>
      <c r="E1710" s="11" t="s">
        <v>45</v>
      </c>
      <c r="F1710" s="8"/>
      <c r="G1710" s="14">
        <v>41</v>
      </c>
      <c r="H1710" s="27">
        <v>16</v>
      </c>
      <c r="I1710" s="5">
        <v>5</v>
      </c>
      <c r="J1710" s="5">
        <v>11</v>
      </c>
      <c r="K1710" s="5">
        <v>0</v>
      </c>
      <c r="L1710" s="5">
        <v>0</v>
      </c>
      <c r="M1710" s="5">
        <v>0</v>
      </c>
      <c r="N1710" s="5">
        <v>4</v>
      </c>
      <c r="O1710" s="5">
        <v>4</v>
      </c>
      <c r="P1710" s="5">
        <v>8</v>
      </c>
      <c r="Q1710" s="28">
        <v>2</v>
      </c>
    </row>
    <row r="1711" spans="3:17" x14ac:dyDescent="0.25">
      <c r="C1711" s="106"/>
      <c r="D1711" s="103"/>
      <c r="E1711" s="11" t="s">
        <v>38</v>
      </c>
      <c r="F1711" s="8"/>
      <c r="G1711" s="7">
        <v>141</v>
      </c>
      <c r="H1711" s="15">
        <v>50</v>
      </c>
      <c r="I1711" s="1">
        <v>18</v>
      </c>
      <c r="J1711" s="1">
        <v>41</v>
      </c>
      <c r="K1711" s="1">
        <v>9</v>
      </c>
      <c r="L1711" s="1">
        <v>3</v>
      </c>
      <c r="M1711" s="1">
        <v>1</v>
      </c>
      <c r="N1711" s="1">
        <v>19</v>
      </c>
      <c r="O1711" s="1">
        <v>14</v>
      </c>
      <c r="P1711" s="1">
        <v>26</v>
      </c>
      <c r="Q1711" s="18">
        <v>11</v>
      </c>
    </row>
    <row r="1712" spans="3:17" ht="25.2" x14ac:dyDescent="0.25">
      <c r="C1712" s="106"/>
      <c r="D1712" s="102" t="s">
        <v>22</v>
      </c>
      <c r="E1712" s="10" t="s">
        <v>40</v>
      </c>
      <c r="F1712" s="9"/>
      <c r="G1712" s="13">
        <v>123</v>
      </c>
      <c r="H1712" s="22">
        <v>52</v>
      </c>
      <c r="I1712" s="3">
        <v>13</v>
      </c>
      <c r="J1712" s="3">
        <v>17</v>
      </c>
      <c r="K1712" s="3">
        <v>4</v>
      </c>
      <c r="L1712" s="3">
        <v>2</v>
      </c>
      <c r="M1712" s="3">
        <v>1</v>
      </c>
      <c r="N1712" s="3">
        <v>20</v>
      </c>
      <c r="O1712" s="3">
        <v>7</v>
      </c>
      <c r="P1712" s="3">
        <v>23</v>
      </c>
      <c r="Q1712" s="24">
        <v>6</v>
      </c>
    </row>
    <row r="1713" spans="3:17" ht="25.2" x14ac:dyDescent="0.25">
      <c r="C1713" s="106"/>
      <c r="D1713" s="103"/>
      <c r="E1713" s="11" t="s">
        <v>41</v>
      </c>
      <c r="F1713" s="8"/>
      <c r="G1713" s="7">
        <v>511</v>
      </c>
      <c r="H1713" s="15">
        <v>249</v>
      </c>
      <c r="I1713" s="1">
        <v>73</v>
      </c>
      <c r="J1713" s="1">
        <v>139</v>
      </c>
      <c r="K1713" s="1">
        <v>26</v>
      </c>
      <c r="L1713" s="1">
        <v>2</v>
      </c>
      <c r="M1713" s="1">
        <v>2</v>
      </c>
      <c r="N1713" s="1">
        <v>79</v>
      </c>
      <c r="O1713" s="1">
        <v>14</v>
      </c>
      <c r="P1713" s="1">
        <v>87</v>
      </c>
      <c r="Q1713" s="18">
        <v>22</v>
      </c>
    </row>
    <row r="1714" spans="3:17" x14ac:dyDescent="0.25">
      <c r="C1714" s="106"/>
      <c r="D1714" s="103"/>
      <c r="E1714" s="11" t="s">
        <v>42</v>
      </c>
      <c r="F1714" s="8"/>
      <c r="G1714" s="14">
        <v>36</v>
      </c>
      <c r="H1714" s="27">
        <v>20</v>
      </c>
      <c r="I1714" s="5">
        <v>4</v>
      </c>
      <c r="J1714" s="5">
        <v>6</v>
      </c>
      <c r="K1714" s="5">
        <v>3</v>
      </c>
      <c r="L1714" s="5">
        <v>1</v>
      </c>
      <c r="M1714" s="5">
        <v>1</v>
      </c>
      <c r="N1714" s="5">
        <v>7</v>
      </c>
      <c r="O1714" s="5">
        <v>2</v>
      </c>
      <c r="P1714" s="5">
        <v>8</v>
      </c>
      <c r="Q1714" s="28">
        <v>0</v>
      </c>
    </row>
    <row r="1715" spans="3:17" x14ac:dyDescent="0.25">
      <c r="C1715" s="106"/>
      <c r="D1715" s="103"/>
      <c r="E1715" s="11" t="s">
        <v>43</v>
      </c>
      <c r="F1715" s="8"/>
      <c r="G1715" s="7">
        <v>224</v>
      </c>
      <c r="H1715" s="15">
        <v>110</v>
      </c>
      <c r="I1715" s="1">
        <v>28</v>
      </c>
      <c r="J1715" s="1">
        <v>55</v>
      </c>
      <c r="K1715" s="1">
        <v>9</v>
      </c>
      <c r="L1715" s="1">
        <v>1</v>
      </c>
      <c r="M1715" s="1">
        <v>2</v>
      </c>
      <c r="N1715" s="1">
        <v>37</v>
      </c>
      <c r="O1715" s="1">
        <v>9</v>
      </c>
      <c r="P1715" s="1">
        <v>37</v>
      </c>
      <c r="Q1715" s="18">
        <v>13</v>
      </c>
    </row>
    <row r="1716" spans="3:17" x14ac:dyDescent="0.25">
      <c r="C1716" s="106"/>
      <c r="D1716" s="103"/>
      <c r="E1716" s="11" t="s">
        <v>44</v>
      </c>
      <c r="F1716" s="8"/>
      <c r="G1716" s="14">
        <v>46</v>
      </c>
      <c r="H1716" s="27">
        <v>17</v>
      </c>
      <c r="I1716" s="5">
        <v>5</v>
      </c>
      <c r="J1716" s="5">
        <v>14</v>
      </c>
      <c r="K1716" s="5">
        <v>2</v>
      </c>
      <c r="L1716" s="5">
        <v>0</v>
      </c>
      <c r="M1716" s="5">
        <v>0</v>
      </c>
      <c r="N1716" s="5">
        <v>6</v>
      </c>
      <c r="O1716" s="5">
        <v>3</v>
      </c>
      <c r="P1716" s="5">
        <v>9</v>
      </c>
      <c r="Q1716" s="28">
        <v>2</v>
      </c>
    </row>
    <row r="1717" spans="3:17" ht="25.2" x14ac:dyDescent="0.25">
      <c r="C1717" s="106"/>
      <c r="D1717" s="103"/>
      <c r="E1717" s="11" t="s">
        <v>45</v>
      </c>
      <c r="F1717" s="8"/>
      <c r="G1717" s="14">
        <v>18</v>
      </c>
      <c r="H1717" s="27">
        <v>8</v>
      </c>
      <c r="I1717" s="5">
        <v>3</v>
      </c>
      <c r="J1717" s="5">
        <v>4</v>
      </c>
      <c r="K1717" s="5">
        <v>0</v>
      </c>
      <c r="L1717" s="5">
        <v>0</v>
      </c>
      <c r="M1717" s="5">
        <v>0</v>
      </c>
      <c r="N1717" s="5">
        <v>1</v>
      </c>
      <c r="O1717" s="5">
        <v>2</v>
      </c>
      <c r="P1717" s="5">
        <v>4</v>
      </c>
      <c r="Q1717" s="28">
        <v>0</v>
      </c>
    </row>
    <row r="1718" spans="3:17" x14ac:dyDescent="0.25">
      <c r="C1718" s="106"/>
      <c r="D1718" s="103"/>
      <c r="E1718" s="11" t="s">
        <v>38</v>
      </c>
      <c r="F1718" s="8"/>
      <c r="G1718" s="7">
        <v>80</v>
      </c>
      <c r="H1718" s="15">
        <v>30</v>
      </c>
      <c r="I1718" s="1">
        <v>13</v>
      </c>
      <c r="J1718" s="1">
        <v>21</v>
      </c>
      <c r="K1718" s="1">
        <v>5</v>
      </c>
      <c r="L1718" s="1">
        <v>2</v>
      </c>
      <c r="M1718" s="1">
        <v>0</v>
      </c>
      <c r="N1718" s="1">
        <v>8</v>
      </c>
      <c r="O1718" s="1">
        <v>9</v>
      </c>
      <c r="P1718" s="1">
        <v>16</v>
      </c>
      <c r="Q1718" s="18">
        <v>5</v>
      </c>
    </row>
    <row r="1719" spans="3:17" ht="25.2" x14ac:dyDescent="0.25">
      <c r="C1719" s="106"/>
      <c r="D1719" s="102" t="s">
        <v>23</v>
      </c>
      <c r="E1719" s="10" t="s">
        <v>40</v>
      </c>
      <c r="F1719" s="9"/>
      <c r="G1719" s="13">
        <v>140</v>
      </c>
      <c r="H1719" s="22">
        <v>51</v>
      </c>
      <c r="I1719" s="3">
        <v>7</v>
      </c>
      <c r="J1719" s="3">
        <v>63</v>
      </c>
      <c r="K1719" s="3">
        <v>0</v>
      </c>
      <c r="L1719" s="3">
        <v>2</v>
      </c>
      <c r="M1719" s="3">
        <v>0</v>
      </c>
      <c r="N1719" s="3">
        <v>28</v>
      </c>
      <c r="O1719" s="3">
        <v>8</v>
      </c>
      <c r="P1719" s="3">
        <v>25</v>
      </c>
      <c r="Q1719" s="24">
        <v>5</v>
      </c>
    </row>
    <row r="1720" spans="3:17" ht="25.2" x14ac:dyDescent="0.25">
      <c r="C1720" s="106"/>
      <c r="D1720" s="103"/>
      <c r="E1720" s="11" t="s">
        <v>41</v>
      </c>
      <c r="F1720" s="8"/>
      <c r="G1720" s="7">
        <v>395</v>
      </c>
      <c r="H1720" s="15">
        <v>204</v>
      </c>
      <c r="I1720" s="1">
        <v>37</v>
      </c>
      <c r="J1720" s="1">
        <v>168</v>
      </c>
      <c r="K1720" s="1">
        <v>14</v>
      </c>
      <c r="L1720" s="1">
        <v>3</v>
      </c>
      <c r="M1720" s="1">
        <v>0</v>
      </c>
      <c r="N1720" s="1">
        <v>67</v>
      </c>
      <c r="O1720" s="1">
        <v>14</v>
      </c>
      <c r="P1720" s="1">
        <v>42</v>
      </c>
      <c r="Q1720" s="18">
        <v>21</v>
      </c>
    </row>
    <row r="1721" spans="3:17" x14ac:dyDescent="0.25">
      <c r="C1721" s="106"/>
      <c r="D1721" s="103"/>
      <c r="E1721" s="11" t="s">
        <v>42</v>
      </c>
      <c r="F1721" s="8"/>
      <c r="G1721" s="14">
        <v>25</v>
      </c>
      <c r="H1721" s="27">
        <v>16</v>
      </c>
      <c r="I1721" s="5">
        <v>4</v>
      </c>
      <c r="J1721" s="5">
        <v>10</v>
      </c>
      <c r="K1721" s="5">
        <v>1</v>
      </c>
      <c r="L1721" s="5">
        <v>0</v>
      </c>
      <c r="M1721" s="5">
        <v>0</v>
      </c>
      <c r="N1721" s="5">
        <v>2</v>
      </c>
      <c r="O1721" s="5">
        <v>0</v>
      </c>
      <c r="P1721" s="5">
        <v>3</v>
      </c>
      <c r="Q1721" s="28">
        <v>1</v>
      </c>
    </row>
    <row r="1722" spans="3:17" x14ac:dyDescent="0.25">
      <c r="C1722" s="106"/>
      <c r="D1722" s="103"/>
      <c r="E1722" s="11" t="s">
        <v>43</v>
      </c>
      <c r="F1722" s="8"/>
      <c r="G1722" s="7">
        <v>226</v>
      </c>
      <c r="H1722" s="15">
        <v>88</v>
      </c>
      <c r="I1722" s="1">
        <v>19</v>
      </c>
      <c r="J1722" s="1">
        <v>92</v>
      </c>
      <c r="K1722" s="1">
        <v>6</v>
      </c>
      <c r="L1722" s="1">
        <v>1</v>
      </c>
      <c r="M1722" s="1">
        <v>0</v>
      </c>
      <c r="N1722" s="1">
        <v>43</v>
      </c>
      <c r="O1722" s="1">
        <v>6</v>
      </c>
      <c r="P1722" s="1">
        <v>34</v>
      </c>
      <c r="Q1722" s="18">
        <v>13</v>
      </c>
    </row>
    <row r="1723" spans="3:17" x14ac:dyDescent="0.25">
      <c r="C1723" s="106"/>
      <c r="D1723" s="103"/>
      <c r="E1723" s="11" t="s">
        <v>44</v>
      </c>
      <c r="F1723" s="8"/>
      <c r="G1723" s="14">
        <v>47</v>
      </c>
      <c r="H1723" s="27">
        <v>16</v>
      </c>
      <c r="I1723" s="5">
        <v>5</v>
      </c>
      <c r="J1723" s="5">
        <v>19</v>
      </c>
      <c r="K1723" s="5">
        <v>1</v>
      </c>
      <c r="L1723" s="5">
        <v>0</v>
      </c>
      <c r="M1723" s="5">
        <v>0</v>
      </c>
      <c r="N1723" s="5">
        <v>9</v>
      </c>
      <c r="O1723" s="5">
        <v>1</v>
      </c>
      <c r="P1723" s="5">
        <v>9</v>
      </c>
      <c r="Q1723" s="28">
        <v>2</v>
      </c>
    </row>
    <row r="1724" spans="3:17" ht="25.2" x14ac:dyDescent="0.25">
      <c r="C1724" s="106"/>
      <c r="D1724" s="103"/>
      <c r="E1724" s="11" t="s">
        <v>45</v>
      </c>
      <c r="F1724" s="8"/>
      <c r="G1724" s="14">
        <v>23</v>
      </c>
      <c r="H1724" s="27">
        <v>8</v>
      </c>
      <c r="I1724" s="5">
        <v>2</v>
      </c>
      <c r="J1724" s="5">
        <v>7</v>
      </c>
      <c r="K1724" s="5">
        <v>0</v>
      </c>
      <c r="L1724" s="5">
        <v>0</v>
      </c>
      <c r="M1724" s="5">
        <v>0</v>
      </c>
      <c r="N1724" s="5">
        <v>3</v>
      </c>
      <c r="O1724" s="5">
        <v>2</v>
      </c>
      <c r="P1724" s="5">
        <v>4</v>
      </c>
      <c r="Q1724" s="28">
        <v>2</v>
      </c>
    </row>
    <row r="1725" spans="3:17" x14ac:dyDescent="0.25">
      <c r="C1725" s="106"/>
      <c r="D1725" s="103"/>
      <c r="E1725" s="11" t="s">
        <v>38</v>
      </c>
      <c r="F1725" s="8"/>
      <c r="G1725" s="7">
        <v>61</v>
      </c>
      <c r="H1725" s="15">
        <v>20</v>
      </c>
      <c r="I1725" s="1">
        <v>5</v>
      </c>
      <c r="J1725" s="1">
        <v>20</v>
      </c>
      <c r="K1725" s="1">
        <v>4</v>
      </c>
      <c r="L1725" s="1">
        <v>1</v>
      </c>
      <c r="M1725" s="1">
        <v>1</v>
      </c>
      <c r="N1725" s="1">
        <v>11</v>
      </c>
      <c r="O1725" s="1">
        <v>5</v>
      </c>
      <c r="P1725" s="1">
        <v>10</v>
      </c>
      <c r="Q1725" s="18">
        <v>6</v>
      </c>
    </row>
    <row r="1726" spans="3:17" x14ac:dyDescent="0.25">
      <c r="C1726" s="102" t="s">
        <v>46</v>
      </c>
      <c r="D1726" s="100" t="s">
        <v>21</v>
      </c>
      <c r="E1726" s="10" t="s">
        <v>47</v>
      </c>
      <c r="F1726" s="9"/>
      <c r="G1726" s="13">
        <v>1103</v>
      </c>
      <c r="H1726" s="22">
        <v>495</v>
      </c>
      <c r="I1726" s="3">
        <v>131</v>
      </c>
      <c r="J1726" s="3">
        <v>378</v>
      </c>
      <c r="K1726" s="3">
        <v>47</v>
      </c>
      <c r="L1726" s="3">
        <v>9</v>
      </c>
      <c r="M1726" s="3">
        <v>5</v>
      </c>
      <c r="N1726" s="3">
        <v>180</v>
      </c>
      <c r="O1726" s="3">
        <v>47</v>
      </c>
      <c r="P1726" s="3">
        <v>167</v>
      </c>
      <c r="Q1726" s="24">
        <v>59</v>
      </c>
    </row>
    <row r="1727" spans="3:17" ht="25.2" x14ac:dyDescent="0.25">
      <c r="C1727" s="106"/>
      <c r="D1727" s="101"/>
      <c r="E1727" s="11" t="s">
        <v>48</v>
      </c>
      <c r="F1727" s="8"/>
      <c r="G1727" s="7">
        <v>173</v>
      </c>
      <c r="H1727" s="15">
        <v>88</v>
      </c>
      <c r="I1727" s="1">
        <v>12</v>
      </c>
      <c r="J1727" s="1">
        <v>55</v>
      </c>
      <c r="K1727" s="1">
        <v>4</v>
      </c>
      <c r="L1727" s="1">
        <v>2</v>
      </c>
      <c r="M1727" s="1">
        <v>0</v>
      </c>
      <c r="N1727" s="1">
        <v>28</v>
      </c>
      <c r="O1727" s="1">
        <v>4</v>
      </c>
      <c r="P1727" s="1">
        <v>31</v>
      </c>
      <c r="Q1727" s="18">
        <v>9</v>
      </c>
    </row>
    <row r="1728" spans="3:17" x14ac:dyDescent="0.25">
      <c r="C1728" s="106"/>
      <c r="D1728" s="101"/>
      <c r="E1728" s="11" t="s">
        <v>49</v>
      </c>
      <c r="F1728" s="8"/>
      <c r="G1728" s="14">
        <v>29</v>
      </c>
      <c r="H1728" s="27">
        <v>8</v>
      </c>
      <c r="I1728" s="5">
        <v>3</v>
      </c>
      <c r="J1728" s="5">
        <v>8</v>
      </c>
      <c r="K1728" s="5">
        <v>1</v>
      </c>
      <c r="L1728" s="5">
        <v>0</v>
      </c>
      <c r="M1728" s="5">
        <v>0</v>
      </c>
      <c r="N1728" s="5">
        <v>4</v>
      </c>
      <c r="O1728" s="5">
        <v>1</v>
      </c>
      <c r="P1728" s="5">
        <v>7</v>
      </c>
      <c r="Q1728" s="28">
        <v>2</v>
      </c>
    </row>
    <row r="1729" spans="3:17" ht="25.2" x14ac:dyDescent="0.25">
      <c r="C1729" s="106"/>
      <c r="D1729" s="101"/>
      <c r="E1729" s="11" t="s">
        <v>50</v>
      </c>
      <c r="F1729" s="8"/>
      <c r="G1729" s="7">
        <v>102</v>
      </c>
      <c r="H1729" s="15">
        <v>37</v>
      </c>
      <c r="I1729" s="1">
        <v>12</v>
      </c>
      <c r="J1729" s="1">
        <v>25</v>
      </c>
      <c r="K1729" s="1">
        <v>7</v>
      </c>
      <c r="L1729" s="1">
        <v>2</v>
      </c>
      <c r="M1729" s="1">
        <v>0</v>
      </c>
      <c r="N1729" s="1">
        <v>19</v>
      </c>
      <c r="O1729" s="1">
        <v>5</v>
      </c>
      <c r="P1729" s="1">
        <v>19</v>
      </c>
      <c r="Q1729" s="18">
        <v>3</v>
      </c>
    </row>
    <row r="1730" spans="3:17" ht="25.2" x14ac:dyDescent="0.25">
      <c r="C1730" s="106"/>
      <c r="D1730" s="101"/>
      <c r="E1730" s="11" t="s">
        <v>51</v>
      </c>
      <c r="F1730" s="8"/>
      <c r="G1730" s="14">
        <v>46</v>
      </c>
      <c r="H1730" s="27">
        <v>26</v>
      </c>
      <c r="I1730" s="5">
        <v>1</v>
      </c>
      <c r="J1730" s="5">
        <v>7</v>
      </c>
      <c r="K1730" s="5">
        <v>1</v>
      </c>
      <c r="L1730" s="5">
        <v>0</v>
      </c>
      <c r="M1730" s="5">
        <v>0</v>
      </c>
      <c r="N1730" s="5">
        <v>7</v>
      </c>
      <c r="O1730" s="5">
        <v>3</v>
      </c>
      <c r="P1730" s="5">
        <v>9</v>
      </c>
      <c r="Q1730" s="28">
        <v>2</v>
      </c>
    </row>
    <row r="1731" spans="3:17" x14ac:dyDescent="0.25">
      <c r="C1731" s="106"/>
      <c r="D1731" s="101"/>
      <c r="E1731" s="11" t="s">
        <v>52</v>
      </c>
      <c r="F1731" s="8"/>
      <c r="G1731" s="14">
        <v>20</v>
      </c>
      <c r="H1731" s="27">
        <v>6</v>
      </c>
      <c r="I1731" s="5">
        <v>3</v>
      </c>
      <c r="J1731" s="5">
        <v>9</v>
      </c>
      <c r="K1731" s="5">
        <v>0</v>
      </c>
      <c r="L1731" s="5">
        <v>0</v>
      </c>
      <c r="M1731" s="5">
        <v>0</v>
      </c>
      <c r="N1731" s="5">
        <v>5</v>
      </c>
      <c r="O1731" s="5">
        <v>1</v>
      </c>
      <c r="P1731" s="5">
        <v>3</v>
      </c>
      <c r="Q1731" s="28">
        <v>1</v>
      </c>
    </row>
    <row r="1732" spans="3:17" x14ac:dyDescent="0.25">
      <c r="C1732" s="106"/>
      <c r="D1732" s="101"/>
      <c r="E1732" s="11" t="s">
        <v>53</v>
      </c>
      <c r="F1732" s="8"/>
      <c r="G1732" s="14">
        <v>19</v>
      </c>
      <c r="H1732" s="27">
        <v>9</v>
      </c>
      <c r="I1732" s="5">
        <v>3</v>
      </c>
      <c r="J1732" s="5">
        <v>4</v>
      </c>
      <c r="K1732" s="5">
        <v>0</v>
      </c>
      <c r="L1732" s="5">
        <v>0</v>
      </c>
      <c r="M1732" s="5">
        <v>0</v>
      </c>
      <c r="N1732" s="5">
        <v>4</v>
      </c>
      <c r="O1732" s="5">
        <v>1</v>
      </c>
      <c r="P1732" s="5">
        <v>3</v>
      </c>
      <c r="Q1732" s="28">
        <v>1</v>
      </c>
    </row>
    <row r="1733" spans="3:17" x14ac:dyDescent="0.25">
      <c r="C1733" s="106"/>
      <c r="D1733" s="101"/>
      <c r="E1733" s="11" t="s">
        <v>38</v>
      </c>
      <c r="F1733" s="8"/>
      <c r="G1733" s="14">
        <v>32</v>
      </c>
      <c r="H1733" s="27">
        <v>11</v>
      </c>
      <c r="I1733" s="5">
        <v>4</v>
      </c>
      <c r="J1733" s="5">
        <v>7</v>
      </c>
      <c r="K1733" s="5">
        <v>0</v>
      </c>
      <c r="L1733" s="5">
        <v>0</v>
      </c>
      <c r="M1733" s="5">
        <v>0</v>
      </c>
      <c r="N1733" s="5">
        <v>4</v>
      </c>
      <c r="O1733" s="5">
        <v>5</v>
      </c>
      <c r="P1733" s="5">
        <v>3</v>
      </c>
      <c r="Q1733" s="28">
        <v>3</v>
      </c>
    </row>
    <row r="1734" spans="3:17" x14ac:dyDescent="0.25">
      <c r="C1734" s="106"/>
      <c r="D1734" s="101"/>
      <c r="E1734" s="11" t="s">
        <v>54</v>
      </c>
      <c r="F1734" s="8"/>
      <c r="G1734" s="7">
        <v>1276</v>
      </c>
      <c r="H1734" s="15">
        <v>583</v>
      </c>
      <c r="I1734" s="1">
        <v>143</v>
      </c>
      <c r="J1734" s="1">
        <v>433</v>
      </c>
      <c r="K1734" s="1">
        <v>51</v>
      </c>
      <c r="L1734" s="1">
        <v>11</v>
      </c>
      <c r="M1734" s="1">
        <v>5</v>
      </c>
      <c r="N1734" s="1">
        <v>208</v>
      </c>
      <c r="O1734" s="1">
        <v>51</v>
      </c>
      <c r="P1734" s="1">
        <v>198</v>
      </c>
      <c r="Q1734" s="18">
        <v>68</v>
      </c>
    </row>
    <row r="1735" spans="3:17" x14ac:dyDescent="0.25">
      <c r="C1735" s="106"/>
      <c r="D1735" s="101"/>
      <c r="E1735" s="11" t="s">
        <v>55</v>
      </c>
      <c r="F1735" s="8"/>
      <c r="G1735" s="7">
        <v>177</v>
      </c>
      <c r="H1735" s="15">
        <v>71</v>
      </c>
      <c r="I1735" s="1">
        <v>16</v>
      </c>
      <c r="J1735" s="1">
        <v>40</v>
      </c>
      <c r="K1735" s="1">
        <v>9</v>
      </c>
      <c r="L1735" s="1">
        <v>2</v>
      </c>
      <c r="M1735" s="1">
        <v>0</v>
      </c>
      <c r="N1735" s="1">
        <v>30</v>
      </c>
      <c r="O1735" s="1">
        <v>9</v>
      </c>
      <c r="P1735" s="1">
        <v>35</v>
      </c>
      <c r="Q1735" s="18">
        <v>7</v>
      </c>
    </row>
    <row r="1736" spans="3:17" ht="25.2" x14ac:dyDescent="0.25">
      <c r="C1736" s="102" t="s">
        <v>56</v>
      </c>
      <c r="D1736" s="100" t="s">
        <v>21</v>
      </c>
      <c r="E1736" s="10" t="s">
        <v>57</v>
      </c>
      <c r="F1736" s="9"/>
      <c r="G1736" s="13">
        <v>393</v>
      </c>
      <c r="H1736" s="22">
        <v>188</v>
      </c>
      <c r="I1736" s="3">
        <v>35</v>
      </c>
      <c r="J1736" s="3">
        <v>136</v>
      </c>
      <c r="K1736" s="3">
        <v>20</v>
      </c>
      <c r="L1736" s="3">
        <v>6</v>
      </c>
      <c r="M1736" s="3">
        <v>3</v>
      </c>
      <c r="N1736" s="3">
        <v>58</v>
      </c>
      <c r="O1736" s="3">
        <v>13</v>
      </c>
      <c r="P1736" s="3">
        <v>58</v>
      </c>
      <c r="Q1736" s="24">
        <v>20</v>
      </c>
    </row>
    <row r="1737" spans="3:17" ht="25.2" x14ac:dyDescent="0.25">
      <c r="C1737" s="106"/>
      <c r="D1737" s="101"/>
      <c r="E1737" s="11" t="s">
        <v>58</v>
      </c>
      <c r="F1737" s="8"/>
      <c r="G1737" s="7">
        <v>615</v>
      </c>
      <c r="H1737" s="15">
        <v>267</v>
      </c>
      <c r="I1737" s="1">
        <v>78</v>
      </c>
      <c r="J1737" s="1">
        <v>211</v>
      </c>
      <c r="K1737" s="1">
        <v>19</v>
      </c>
      <c r="L1737" s="1">
        <v>3</v>
      </c>
      <c r="M1737" s="1">
        <v>1</v>
      </c>
      <c r="N1737" s="1">
        <v>96</v>
      </c>
      <c r="O1737" s="1">
        <v>30</v>
      </c>
      <c r="P1737" s="1">
        <v>95</v>
      </c>
      <c r="Q1737" s="18">
        <v>28</v>
      </c>
    </row>
    <row r="1738" spans="3:17" ht="25.2" x14ac:dyDescent="0.25">
      <c r="C1738" s="106"/>
      <c r="D1738" s="101"/>
      <c r="E1738" s="11" t="s">
        <v>59</v>
      </c>
      <c r="F1738" s="8"/>
      <c r="G1738" s="7">
        <v>364</v>
      </c>
      <c r="H1738" s="15">
        <v>166</v>
      </c>
      <c r="I1738" s="1">
        <v>37</v>
      </c>
      <c r="J1738" s="1">
        <v>98</v>
      </c>
      <c r="K1738" s="1">
        <v>14</v>
      </c>
      <c r="L1738" s="1">
        <v>4</v>
      </c>
      <c r="M1738" s="1">
        <v>1</v>
      </c>
      <c r="N1738" s="1">
        <v>76</v>
      </c>
      <c r="O1738" s="1">
        <v>13</v>
      </c>
      <c r="P1738" s="1">
        <v>68</v>
      </c>
      <c r="Q1738" s="18">
        <v>20</v>
      </c>
    </row>
    <row r="1739" spans="3:17" x14ac:dyDescent="0.25">
      <c r="C1739" s="106"/>
      <c r="D1739" s="101"/>
      <c r="E1739" s="11" t="s">
        <v>60</v>
      </c>
      <c r="F1739" s="8"/>
      <c r="G1739" s="7">
        <v>152</v>
      </c>
      <c r="H1739" s="15">
        <v>59</v>
      </c>
      <c r="I1739" s="1">
        <v>19</v>
      </c>
      <c r="J1739" s="1">
        <v>48</v>
      </c>
      <c r="K1739" s="1">
        <v>7</v>
      </c>
      <c r="L1739" s="1">
        <v>0</v>
      </c>
      <c r="M1739" s="1">
        <v>0</v>
      </c>
      <c r="N1739" s="1">
        <v>21</v>
      </c>
      <c r="O1739" s="1">
        <v>11</v>
      </c>
      <c r="P1739" s="1">
        <v>21</v>
      </c>
      <c r="Q1739" s="18">
        <v>12</v>
      </c>
    </row>
    <row r="1740" spans="3:17" x14ac:dyDescent="0.25">
      <c r="C1740" s="102" t="s">
        <v>61</v>
      </c>
      <c r="D1740" s="100" t="s">
        <v>21</v>
      </c>
      <c r="E1740" s="10" t="s">
        <v>62</v>
      </c>
      <c r="F1740" s="9"/>
      <c r="G1740" s="13">
        <v>197</v>
      </c>
      <c r="H1740" s="22">
        <v>91</v>
      </c>
      <c r="I1740" s="3">
        <v>22</v>
      </c>
      <c r="J1740" s="3">
        <v>61</v>
      </c>
      <c r="K1740" s="3">
        <v>9</v>
      </c>
      <c r="L1740" s="3">
        <v>4</v>
      </c>
      <c r="M1740" s="3">
        <v>2</v>
      </c>
      <c r="N1740" s="3">
        <v>25</v>
      </c>
      <c r="O1740" s="3">
        <v>13</v>
      </c>
      <c r="P1740" s="3">
        <v>29</v>
      </c>
      <c r="Q1740" s="24">
        <v>12</v>
      </c>
    </row>
    <row r="1741" spans="3:17" x14ac:dyDescent="0.25">
      <c r="C1741" s="103"/>
      <c r="D1741" s="101"/>
      <c r="E1741" s="11" t="s">
        <v>63</v>
      </c>
      <c r="F1741" s="8"/>
      <c r="G1741" s="7">
        <v>460</v>
      </c>
      <c r="H1741" s="15">
        <v>223</v>
      </c>
      <c r="I1741" s="1">
        <v>58</v>
      </c>
      <c r="J1741" s="1">
        <v>157</v>
      </c>
      <c r="K1741" s="1">
        <v>24</v>
      </c>
      <c r="L1741" s="1">
        <v>5</v>
      </c>
      <c r="M1741" s="1">
        <v>1</v>
      </c>
      <c r="N1741" s="1">
        <v>80</v>
      </c>
      <c r="O1741" s="1">
        <v>17</v>
      </c>
      <c r="P1741" s="1">
        <v>64</v>
      </c>
      <c r="Q1741" s="18">
        <v>16</v>
      </c>
    </row>
    <row r="1742" spans="3:17" ht="25.2" x14ac:dyDescent="0.25">
      <c r="C1742" s="103"/>
      <c r="D1742" s="101"/>
      <c r="E1742" s="11" t="s">
        <v>64</v>
      </c>
      <c r="F1742" s="8"/>
      <c r="G1742" s="7">
        <v>286</v>
      </c>
      <c r="H1742" s="15">
        <v>118</v>
      </c>
      <c r="I1742" s="1">
        <v>30</v>
      </c>
      <c r="J1742" s="1">
        <v>113</v>
      </c>
      <c r="K1742" s="1">
        <v>10</v>
      </c>
      <c r="L1742" s="1">
        <v>1</v>
      </c>
      <c r="M1742" s="1">
        <v>0</v>
      </c>
      <c r="N1742" s="1">
        <v>51</v>
      </c>
      <c r="O1742" s="1">
        <v>10</v>
      </c>
      <c r="P1742" s="1">
        <v>49</v>
      </c>
      <c r="Q1742" s="18">
        <v>15</v>
      </c>
    </row>
    <row r="1743" spans="3:17" x14ac:dyDescent="0.25">
      <c r="C1743" s="103"/>
      <c r="D1743" s="101"/>
      <c r="E1743" s="11" t="s">
        <v>65</v>
      </c>
      <c r="F1743" s="8"/>
      <c r="G1743" s="7">
        <v>249</v>
      </c>
      <c r="H1743" s="15">
        <v>117</v>
      </c>
      <c r="I1743" s="1">
        <v>28</v>
      </c>
      <c r="J1743" s="1">
        <v>63</v>
      </c>
      <c r="K1743" s="1">
        <v>7</v>
      </c>
      <c r="L1743" s="1">
        <v>0</v>
      </c>
      <c r="M1743" s="1">
        <v>1</v>
      </c>
      <c r="N1743" s="1">
        <v>37</v>
      </c>
      <c r="O1743" s="1">
        <v>12</v>
      </c>
      <c r="P1743" s="1">
        <v>37</v>
      </c>
      <c r="Q1743" s="18">
        <v>14</v>
      </c>
    </row>
    <row r="1744" spans="3:17" x14ac:dyDescent="0.25">
      <c r="C1744" s="103"/>
      <c r="D1744" s="101"/>
      <c r="E1744" s="11" t="s">
        <v>66</v>
      </c>
      <c r="F1744" s="8"/>
      <c r="G1744" s="7">
        <v>145</v>
      </c>
      <c r="H1744" s="15">
        <v>62</v>
      </c>
      <c r="I1744" s="1">
        <v>15</v>
      </c>
      <c r="J1744" s="1">
        <v>47</v>
      </c>
      <c r="K1744" s="1">
        <v>4</v>
      </c>
      <c r="L1744" s="1">
        <v>2</v>
      </c>
      <c r="M1744" s="1">
        <v>0</v>
      </c>
      <c r="N1744" s="1">
        <v>22</v>
      </c>
      <c r="O1744" s="1">
        <v>6</v>
      </c>
      <c r="P1744" s="1">
        <v>28</v>
      </c>
      <c r="Q1744" s="18">
        <v>6</v>
      </c>
    </row>
    <row r="1745" spans="2:17" x14ac:dyDescent="0.25">
      <c r="C1745" s="107"/>
      <c r="D1745" s="104"/>
      <c r="E1745" s="44" t="s">
        <v>67</v>
      </c>
      <c r="F1745" s="45"/>
      <c r="G1745" s="56">
        <v>187</v>
      </c>
      <c r="H1745" s="64">
        <v>69</v>
      </c>
      <c r="I1745" s="34">
        <v>16</v>
      </c>
      <c r="J1745" s="34">
        <v>52</v>
      </c>
      <c r="K1745" s="34">
        <v>6</v>
      </c>
      <c r="L1745" s="34">
        <v>1</v>
      </c>
      <c r="M1745" s="34">
        <v>1</v>
      </c>
      <c r="N1745" s="34">
        <v>36</v>
      </c>
      <c r="O1745" s="34">
        <v>9</v>
      </c>
      <c r="P1745" s="34">
        <v>35</v>
      </c>
      <c r="Q1745" s="69">
        <v>17</v>
      </c>
    </row>
    <row r="1747" spans="2:17" x14ac:dyDescent="0.25">
      <c r="B1747" s="42" t="str">
        <f xml:space="preserve"> HYPERLINK("#'目次'!B27", "[21]")</f>
        <v>[21]</v>
      </c>
      <c r="C1747" s="37" t="s">
        <v>280</v>
      </c>
    </row>
    <row r="1750" spans="2:17" x14ac:dyDescent="0.25">
      <c r="C1750" s="37" t="s">
        <v>14</v>
      </c>
    </row>
    <row r="1751" spans="2:17" ht="63" x14ac:dyDescent="0.25">
      <c r="C1751" s="96"/>
      <c r="D1751" s="97"/>
      <c r="E1751" s="97"/>
      <c r="F1751" s="97"/>
      <c r="G1751" s="52" t="s">
        <v>15</v>
      </c>
      <c r="H1751" s="48" t="s">
        <v>281</v>
      </c>
      <c r="I1751" s="20" t="s">
        <v>282</v>
      </c>
      <c r="J1751" s="20" t="s">
        <v>283</v>
      </c>
      <c r="K1751" s="20" t="s">
        <v>284</v>
      </c>
      <c r="L1751" s="20" t="s">
        <v>285</v>
      </c>
      <c r="M1751" s="20" t="s">
        <v>286</v>
      </c>
      <c r="N1751" s="20" t="s">
        <v>287</v>
      </c>
      <c r="O1751" s="20" t="s">
        <v>53</v>
      </c>
      <c r="P1751" s="51" t="s">
        <v>38</v>
      </c>
    </row>
    <row r="1752" spans="2:17" x14ac:dyDescent="0.25">
      <c r="C1752" s="98"/>
      <c r="D1752" s="99"/>
      <c r="E1752" s="99"/>
      <c r="F1752" s="99"/>
      <c r="G1752" s="47"/>
      <c r="H1752" s="55"/>
      <c r="I1752" s="21"/>
      <c r="J1752" s="21"/>
      <c r="K1752" s="21"/>
      <c r="L1752" s="21"/>
      <c r="M1752" s="21"/>
      <c r="N1752" s="21"/>
      <c r="O1752" s="21"/>
      <c r="P1752" s="54"/>
    </row>
    <row r="1753" spans="2:17" x14ac:dyDescent="0.25">
      <c r="C1753" s="43"/>
      <c r="D1753" s="49"/>
      <c r="E1753" s="53" t="s">
        <v>15</v>
      </c>
      <c r="F1753" s="46"/>
      <c r="G1753" s="50">
        <v>1524</v>
      </c>
      <c r="H1753" s="30">
        <v>416</v>
      </c>
      <c r="I1753" s="30">
        <v>917</v>
      </c>
      <c r="J1753" s="30">
        <v>28</v>
      </c>
      <c r="K1753" s="30">
        <v>57</v>
      </c>
      <c r="L1753" s="30">
        <v>21</v>
      </c>
      <c r="M1753" s="30">
        <v>15</v>
      </c>
      <c r="N1753" s="30">
        <v>11</v>
      </c>
      <c r="O1753" s="30">
        <v>28</v>
      </c>
      <c r="P1753" s="68">
        <v>31</v>
      </c>
    </row>
    <row r="1754" spans="2:17" x14ac:dyDescent="0.25">
      <c r="C1754" s="105" t="s">
        <v>20</v>
      </c>
      <c r="D1754" s="100" t="s">
        <v>21</v>
      </c>
      <c r="E1754" s="10" t="s">
        <v>22</v>
      </c>
      <c r="F1754" s="9"/>
      <c r="G1754" s="13">
        <v>780</v>
      </c>
      <c r="H1754" s="22">
        <v>257</v>
      </c>
      <c r="I1754" s="3">
        <v>444</v>
      </c>
      <c r="J1754" s="3">
        <v>15</v>
      </c>
      <c r="K1754" s="3">
        <v>29</v>
      </c>
      <c r="L1754" s="3">
        <v>9</v>
      </c>
      <c r="M1754" s="3">
        <v>3</v>
      </c>
      <c r="N1754" s="3">
        <v>5</v>
      </c>
      <c r="O1754" s="3">
        <v>5</v>
      </c>
      <c r="P1754" s="24">
        <v>13</v>
      </c>
    </row>
    <row r="1755" spans="2:17" x14ac:dyDescent="0.25">
      <c r="C1755" s="106"/>
      <c r="D1755" s="101"/>
      <c r="E1755" s="11" t="s">
        <v>23</v>
      </c>
      <c r="F1755" s="8"/>
      <c r="G1755" s="7">
        <v>744</v>
      </c>
      <c r="H1755" s="15">
        <v>159</v>
      </c>
      <c r="I1755" s="1">
        <v>473</v>
      </c>
      <c r="J1755" s="1">
        <v>13</v>
      </c>
      <c r="K1755" s="1">
        <v>28</v>
      </c>
      <c r="L1755" s="1">
        <v>12</v>
      </c>
      <c r="M1755" s="1">
        <v>12</v>
      </c>
      <c r="N1755" s="1">
        <v>6</v>
      </c>
      <c r="O1755" s="1">
        <v>23</v>
      </c>
      <c r="P1755" s="18">
        <v>18</v>
      </c>
    </row>
    <row r="1756" spans="2:17" x14ac:dyDescent="0.25">
      <c r="C1756" s="102" t="s">
        <v>24</v>
      </c>
      <c r="D1756" s="102" t="s">
        <v>25</v>
      </c>
      <c r="E1756" s="10" t="s">
        <v>26</v>
      </c>
      <c r="F1756" s="9"/>
      <c r="G1756" s="13">
        <v>257</v>
      </c>
      <c r="H1756" s="22">
        <v>187</v>
      </c>
      <c r="I1756" s="3">
        <v>23</v>
      </c>
      <c r="J1756" s="3">
        <v>1</v>
      </c>
      <c r="K1756" s="3">
        <v>17</v>
      </c>
      <c r="L1756" s="3">
        <v>2</v>
      </c>
      <c r="M1756" s="3">
        <v>0</v>
      </c>
      <c r="N1756" s="3">
        <v>3</v>
      </c>
      <c r="O1756" s="3">
        <v>16</v>
      </c>
      <c r="P1756" s="24">
        <v>8</v>
      </c>
    </row>
    <row r="1757" spans="2:17" x14ac:dyDescent="0.25">
      <c r="C1757" s="106"/>
      <c r="D1757" s="103"/>
      <c r="E1757" s="11" t="s">
        <v>27</v>
      </c>
      <c r="F1757" s="8"/>
      <c r="G1757" s="7">
        <v>297</v>
      </c>
      <c r="H1757" s="15">
        <v>109</v>
      </c>
      <c r="I1757" s="1">
        <v>160</v>
      </c>
      <c r="J1757" s="1">
        <v>4</v>
      </c>
      <c r="K1757" s="1">
        <v>10</v>
      </c>
      <c r="L1757" s="1">
        <v>4</v>
      </c>
      <c r="M1757" s="1">
        <v>0</v>
      </c>
      <c r="N1757" s="1">
        <v>3</v>
      </c>
      <c r="O1757" s="1">
        <v>4</v>
      </c>
      <c r="P1757" s="18">
        <v>3</v>
      </c>
    </row>
    <row r="1758" spans="2:17" x14ac:dyDescent="0.25">
      <c r="C1758" s="106"/>
      <c r="D1758" s="103"/>
      <c r="E1758" s="11" t="s">
        <v>28</v>
      </c>
      <c r="F1758" s="8"/>
      <c r="G1758" s="7">
        <v>316</v>
      </c>
      <c r="H1758" s="15">
        <v>69</v>
      </c>
      <c r="I1758" s="1">
        <v>215</v>
      </c>
      <c r="J1758" s="1">
        <v>10</v>
      </c>
      <c r="K1758" s="1">
        <v>5</v>
      </c>
      <c r="L1758" s="1">
        <v>3</v>
      </c>
      <c r="M1758" s="1">
        <v>1</v>
      </c>
      <c r="N1758" s="1">
        <v>2</v>
      </c>
      <c r="O1758" s="1">
        <v>4</v>
      </c>
      <c r="P1758" s="18">
        <v>7</v>
      </c>
    </row>
    <row r="1759" spans="2:17" x14ac:dyDescent="0.25">
      <c r="C1759" s="106"/>
      <c r="D1759" s="103"/>
      <c r="E1759" s="11" t="s">
        <v>29</v>
      </c>
      <c r="F1759" s="8"/>
      <c r="G1759" s="7">
        <v>335</v>
      </c>
      <c r="H1759" s="15">
        <v>41</v>
      </c>
      <c r="I1759" s="1">
        <v>258</v>
      </c>
      <c r="J1759" s="1">
        <v>8</v>
      </c>
      <c r="K1759" s="1">
        <v>8</v>
      </c>
      <c r="L1759" s="1">
        <v>4</v>
      </c>
      <c r="M1759" s="1">
        <v>7</v>
      </c>
      <c r="N1759" s="1">
        <v>1</v>
      </c>
      <c r="O1759" s="1">
        <v>3</v>
      </c>
      <c r="P1759" s="18">
        <v>5</v>
      </c>
    </row>
    <row r="1760" spans="2:17" x14ac:dyDescent="0.25">
      <c r="C1760" s="106"/>
      <c r="D1760" s="103"/>
      <c r="E1760" s="11" t="s">
        <v>30</v>
      </c>
      <c r="F1760" s="8"/>
      <c r="G1760" s="7">
        <v>319</v>
      </c>
      <c r="H1760" s="15">
        <v>10</v>
      </c>
      <c r="I1760" s="1">
        <v>261</v>
      </c>
      <c r="J1760" s="1">
        <v>5</v>
      </c>
      <c r="K1760" s="1">
        <v>17</v>
      </c>
      <c r="L1760" s="1">
        <v>8</v>
      </c>
      <c r="M1760" s="1">
        <v>7</v>
      </c>
      <c r="N1760" s="1">
        <v>2</v>
      </c>
      <c r="O1760" s="1">
        <v>1</v>
      </c>
      <c r="P1760" s="18">
        <v>8</v>
      </c>
    </row>
    <row r="1761" spans="3:16" x14ac:dyDescent="0.25">
      <c r="C1761" s="106"/>
      <c r="D1761" s="103"/>
      <c r="E1761" s="11" t="s">
        <v>31</v>
      </c>
      <c r="F1761" s="8"/>
      <c r="G1761" s="7">
        <v>1267</v>
      </c>
      <c r="H1761" s="15">
        <v>229</v>
      </c>
      <c r="I1761" s="1">
        <v>894</v>
      </c>
      <c r="J1761" s="1">
        <v>27</v>
      </c>
      <c r="K1761" s="1">
        <v>40</v>
      </c>
      <c r="L1761" s="1">
        <v>19</v>
      </c>
      <c r="M1761" s="1">
        <v>15</v>
      </c>
      <c r="N1761" s="1">
        <v>8</v>
      </c>
      <c r="O1761" s="1">
        <v>12</v>
      </c>
      <c r="P1761" s="18">
        <v>23</v>
      </c>
    </row>
    <row r="1762" spans="3:16" x14ac:dyDescent="0.25">
      <c r="C1762" s="106"/>
      <c r="D1762" s="103"/>
      <c r="E1762" s="11" t="s">
        <v>32</v>
      </c>
      <c r="F1762" s="8"/>
      <c r="G1762" s="7">
        <v>654</v>
      </c>
      <c r="H1762" s="15">
        <v>51</v>
      </c>
      <c r="I1762" s="1">
        <v>519</v>
      </c>
      <c r="J1762" s="1">
        <v>13</v>
      </c>
      <c r="K1762" s="1">
        <v>25</v>
      </c>
      <c r="L1762" s="1">
        <v>12</v>
      </c>
      <c r="M1762" s="1">
        <v>14</v>
      </c>
      <c r="N1762" s="1">
        <v>3</v>
      </c>
      <c r="O1762" s="1">
        <v>4</v>
      </c>
      <c r="P1762" s="18">
        <v>13</v>
      </c>
    </row>
    <row r="1763" spans="3:16" x14ac:dyDescent="0.25">
      <c r="C1763" s="106"/>
      <c r="D1763" s="102" t="s">
        <v>22</v>
      </c>
      <c r="E1763" s="10" t="s">
        <v>26</v>
      </c>
      <c r="F1763" s="9"/>
      <c r="G1763" s="13">
        <v>137</v>
      </c>
      <c r="H1763" s="22">
        <v>114</v>
      </c>
      <c r="I1763" s="3">
        <v>8</v>
      </c>
      <c r="J1763" s="3">
        <v>1</v>
      </c>
      <c r="K1763" s="3">
        <v>9</v>
      </c>
      <c r="L1763" s="3">
        <v>0</v>
      </c>
      <c r="M1763" s="3">
        <v>0</v>
      </c>
      <c r="N1763" s="3">
        <v>1</v>
      </c>
      <c r="O1763" s="3">
        <v>2</v>
      </c>
      <c r="P1763" s="24">
        <v>2</v>
      </c>
    </row>
    <row r="1764" spans="3:16" x14ac:dyDescent="0.25">
      <c r="C1764" s="106"/>
      <c r="D1764" s="103"/>
      <c r="E1764" s="11" t="s">
        <v>27</v>
      </c>
      <c r="F1764" s="8"/>
      <c r="G1764" s="7">
        <v>157</v>
      </c>
      <c r="H1764" s="15">
        <v>68</v>
      </c>
      <c r="I1764" s="1">
        <v>79</v>
      </c>
      <c r="J1764" s="1">
        <v>1</v>
      </c>
      <c r="K1764" s="1">
        <v>4</v>
      </c>
      <c r="L1764" s="1">
        <v>2</v>
      </c>
      <c r="M1764" s="1">
        <v>0</v>
      </c>
      <c r="N1764" s="1">
        <v>2</v>
      </c>
      <c r="O1764" s="1">
        <v>0</v>
      </c>
      <c r="P1764" s="18">
        <v>1</v>
      </c>
    </row>
    <row r="1765" spans="3:16" x14ac:dyDescent="0.25">
      <c r="C1765" s="106"/>
      <c r="D1765" s="103"/>
      <c r="E1765" s="11" t="s">
        <v>28</v>
      </c>
      <c r="F1765" s="8"/>
      <c r="G1765" s="7">
        <v>162</v>
      </c>
      <c r="H1765" s="15">
        <v>46</v>
      </c>
      <c r="I1765" s="1">
        <v>102</v>
      </c>
      <c r="J1765" s="1">
        <v>5</v>
      </c>
      <c r="K1765" s="1">
        <v>3</v>
      </c>
      <c r="L1765" s="1">
        <v>1</v>
      </c>
      <c r="M1765" s="1">
        <v>1</v>
      </c>
      <c r="N1765" s="1">
        <v>1</v>
      </c>
      <c r="O1765" s="1">
        <v>1</v>
      </c>
      <c r="P1765" s="18">
        <v>2</v>
      </c>
    </row>
    <row r="1766" spans="3:16" x14ac:dyDescent="0.25">
      <c r="C1766" s="106"/>
      <c r="D1766" s="103"/>
      <c r="E1766" s="11" t="s">
        <v>29</v>
      </c>
      <c r="F1766" s="8"/>
      <c r="G1766" s="7">
        <v>175</v>
      </c>
      <c r="H1766" s="15">
        <v>23</v>
      </c>
      <c r="I1766" s="1">
        <v>132</v>
      </c>
      <c r="J1766" s="1">
        <v>4</v>
      </c>
      <c r="K1766" s="1">
        <v>5</v>
      </c>
      <c r="L1766" s="1">
        <v>3</v>
      </c>
      <c r="M1766" s="1">
        <v>1</v>
      </c>
      <c r="N1766" s="1">
        <v>1</v>
      </c>
      <c r="O1766" s="1">
        <v>1</v>
      </c>
      <c r="P1766" s="18">
        <v>5</v>
      </c>
    </row>
    <row r="1767" spans="3:16" x14ac:dyDescent="0.25">
      <c r="C1767" s="106"/>
      <c r="D1767" s="103"/>
      <c r="E1767" s="11" t="s">
        <v>30</v>
      </c>
      <c r="F1767" s="8"/>
      <c r="G1767" s="7">
        <v>149</v>
      </c>
      <c r="H1767" s="15">
        <v>6</v>
      </c>
      <c r="I1767" s="1">
        <v>123</v>
      </c>
      <c r="J1767" s="1">
        <v>4</v>
      </c>
      <c r="K1767" s="1">
        <v>8</v>
      </c>
      <c r="L1767" s="1">
        <v>3</v>
      </c>
      <c r="M1767" s="1">
        <v>1</v>
      </c>
      <c r="N1767" s="1">
        <v>0</v>
      </c>
      <c r="O1767" s="1">
        <v>1</v>
      </c>
      <c r="P1767" s="18">
        <v>3</v>
      </c>
    </row>
    <row r="1768" spans="3:16" x14ac:dyDescent="0.25">
      <c r="C1768" s="106"/>
      <c r="D1768" s="103"/>
      <c r="E1768" s="11" t="s">
        <v>31</v>
      </c>
      <c r="F1768" s="8"/>
      <c r="G1768" s="7">
        <v>643</v>
      </c>
      <c r="H1768" s="15">
        <v>143</v>
      </c>
      <c r="I1768" s="1">
        <v>436</v>
      </c>
      <c r="J1768" s="1">
        <v>14</v>
      </c>
      <c r="K1768" s="1">
        <v>20</v>
      </c>
      <c r="L1768" s="1">
        <v>9</v>
      </c>
      <c r="M1768" s="1">
        <v>3</v>
      </c>
      <c r="N1768" s="1">
        <v>4</v>
      </c>
      <c r="O1768" s="1">
        <v>3</v>
      </c>
      <c r="P1768" s="18">
        <v>11</v>
      </c>
    </row>
    <row r="1769" spans="3:16" x14ac:dyDescent="0.25">
      <c r="C1769" s="106"/>
      <c r="D1769" s="103"/>
      <c r="E1769" s="11" t="s">
        <v>32</v>
      </c>
      <c r="F1769" s="8"/>
      <c r="G1769" s="7">
        <v>324</v>
      </c>
      <c r="H1769" s="15">
        <v>29</v>
      </c>
      <c r="I1769" s="1">
        <v>255</v>
      </c>
      <c r="J1769" s="1">
        <v>8</v>
      </c>
      <c r="K1769" s="1">
        <v>13</v>
      </c>
      <c r="L1769" s="1">
        <v>6</v>
      </c>
      <c r="M1769" s="1">
        <v>2</v>
      </c>
      <c r="N1769" s="1">
        <v>1</v>
      </c>
      <c r="O1769" s="1">
        <v>2</v>
      </c>
      <c r="P1769" s="18">
        <v>8</v>
      </c>
    </row>
    <row r="1770" spans="3:16" x14ac:dyDescent="0.25">
      <c r="C1770" s="106"/>
      <c r="D1770" s="102" t="s">
        <v>23</v>
      </c>
      <c r="E1770" s="10" t="s">
        <v>26</v>
      </c>
      <c r="F1770" s="9"/>
      <c r="G1770" s="13">
        <v>120</v>
      </c>
      <c r="H1770" s="22">
        <v>73</v>
      </c>
      <c r="I1770" s="3">
        <v>15</v>
      </c>
      <c r="J1770" s="3">
        <v>0</v>
      </c>
      <c r="K1770" s="3">
        <v>8</v>
      </c>
      <c r="L1770" s="3">
        <v>2</v>
      </c>
      <c r="M1770" s="3">
        <v>0</v>
      </c>
      <c r="N1770" s="3">
        <v>2</v>
      </c>
      <c r="O1770" s="3">
        <v>14</v>
      </c>
      <c r="P1770" s="24">
        <v>6</v>
      </c>
    </row>
    <row r="1771" spans="3:16" x14ac:dyDescent="0.25">
      <c r="C1771" s="106"/>
      <c r="D1771" s="103"/>
      <c r="E1771" s="11" t="s">
        <v>27</v>
      </c>
      <c r="F1771" s="8"/>
      <c r="G1771" s="7">
        <v>140</v>
      </c>
      <c r="H1771" s="15">
        <v>41</v>
      </c>
      <c r="I1771" s="1">
        <v>81</v>
      </c>
      <c r="J1771" s="1">
        <v>3</v>
      </c>
      <c r="K1771" s="1">
        <v>6</v>
      </c>
      <c r="L1771" s="1">
        <v>2</v>
      </c>
      <c r="M1771" s="1">
        <v>0</v>
      </c>
      <c r="N1771" s="1">
        <v>1</v>
      </c>
      <c r="O1771" s="1">
        <v>4</v>
      </c>
      <c r="P1771" s="18">
        <v>2</v>
      </c>
    </row>
    <row r="1772" spans="3:16" x14ac:dyDescent="0.25">
      <c r="C1772" s="106"/>
      <c r="D1772" s="103"/>
      <c r="E1772" s="11" t="s">
        <v>28</v>
      </c>
      <c r="F1772" s="8"/>
      <c r="G1772" s="7">
        <v>154</v>
      </c>
      <c r="H1772" s="15">
        <v>23</v>
      </c>
      <c r="I1772" s="1">
        <v>113</v>
      </c>
      <c r="J1772" s="1">
        <v>5</v>
      </c>
      <c r="K1772" s="1">
        <v>2</v>
      </c>
      <c r="L1772" s="1">
        <v>2</v>
      </c>
      <c r="M1772" s="1">
        <v>0</v>
      </c>
      <c r="N1772" s="1">
        <v>1</v>
      </c>
      <c r="O1772" s="1">
        <v>3</v>
      </c>
      <c r="P1772" s="18">
        <v>5</v>
      </c>
    </row>
    <row r="1773" spans="3:16" x14ac:dyDescent="0.25">
      <c r="C1773" s="106"/>
      <c r="D1773" s="103"/>
      <c r="E1773" s="11" t="s">
        <v>29</v>
      </c>
      <c r="F1773" s="8"/>
      <c r="G1773" s="7">
        <v>160</v>
      </c>
      <c r="H1773" s="15">
        <v>18</v>
      </c>
      <c r="I1773" s="1">
        <v>126</v>
      </c>
      <c r="J1773" s="1">
        <v>4</v>
      </c>
      <c r="K1773" s="1">
        <v>3</v>
      </c>
      <c r="L1773" s="1">
        <v>1</v>
      </c>
      <c r="M1773" s="1">
        <v>6</v>
      </c>
      <c r="N1773" s="1">
        <v>0</v>
      </c>
      <c r="O1773" s="1">
        <v>2</v>
      </c>
      <c r="P1773" s="18">
        <v>0</v>
      </c>
    </row>
    <row r="1774" spans="3:16" x14ac:dyDescent="0.25">
      <c r="C1774" s="106"/>
      <c r="D1774" s="103"/>
      <c r="E1774" s="11" t="s">
        <v>30</v>
      </c>
      <c r="F1774" s="8"/>
      <c r="G1774" s="7">
        <v>170</v>
      </c>
      <c r="H1774" s="15">
        <v>4</v>
      </c>
      <c r="I1774" s="1">
        <v>138</v>
      </c>
      <c r="J1774" s="1">
        <v>1</v>
      </c>
      <c r="K1774" s="1">
        <v>9</v>
      </c>
      <c r="L1774" s="1">
        <v>5</v>
      </c>
      <c r="M1774" s="1">
        <v>6</v>
      </c>
      <c r="N1774" s="1">
        <v>2</v>
      </c>
      <c r="O1774" s="1">
        <v>0</v>
      </c>
      <c r="P1774" s="18">
        <v>5</v>
      </c>
    </row>
    <row r="1775" spans="3:16" x14ac:dyDescent="0.25">
      <c r="C1775" s="106"/>
      <c r="D1775" s="103"/>
      <c r="E1775" s="11" t="s">
        <v>31</v>
      </c>
      <c r="F1775" s="8"/>
      <c r="G1775" s="7">
        <v>624</v>
      </c>
      <c r="H1775" s="15">
        <v>86</v>
      </c>
      <c r="I1775" s="1">
        <v>458</v>
      </c>
      <c r="J1775" s="1">
        <v>13</v>
      </c>
      <c r="K1775" s="1">
        <v>20</v>
      </c>
      <c r="L1775" s="1">
        <v>10</v>
      </c>
      <c r="M1775" s="1">
        <v>12</v>
      </c>
      <c r="N1775" s="1">
        <v>4</v>
      </c>
      <c r="O1775" s="1">
        <v>9</v>
      </c>
      <c r="P1775" s="18">
        <v>12</v>
      </c>
    </row>
    <row r="1776" spans="3:16" x14ac:dyDescent="0.25">
      <c r="C1776" s="106"/>
      <c r="D1776" s="103"/>
      <c r="E1776" s="11" t="s">
        <v>32</v>
      </c>
      <c r="F1776" s="8"/>
      <c r="G1776" s="7">
        <v>330</v>
      </c>
      <c r="H1776" s="15">
        <v>22</v>
      </c>
      <c r="I1776" s="1">
        <v>264</v>
      </c>
      <c r="J1776" s="1">
        <v>5</v>
      </c>
      <c r="K1776" s="1">
        <v>12</v>
      </c>
      <c r="L1776" s="1">
        <v>6</v>
      </c>
      <c r="M1776" s="1">
        <v>12</v>
      </c>
      <c r="N1776" s="1">
        <v>2</v>
      </c>
      <c r="O1776" s="1">
        <v>2</v>
      </c>
      <c r="P1776" s="18">
        <v>5</v>
      </c>
    </row>
    <row r="1777" spans="3:16" ht="25.2" x14ac:dyDescent="0.25">
      <c r="C1777" s="102" t="s">
        <v>33</v>
      </c>
      <c r="D1777" s="102" t="s">
        <v>25</v>
      </c>
      <c r="E1777" s="10" t="s">
        <v>34</v>
      </c>
      <c r="F1777" s="9"/>
      <c r="G1777" s="13">
        <v>75</v>
      </c>
      <c r="H1777" s="22">
        <v>17</v>
      </c>
      <c r="I1777" s="3">
        <v>44</v>
      </c>
      <c r="J1777" s="3">
        <v>2</v>
      </c>
      <c r="K1777" s="3">
        <v>4</v>
      </c>
      <c r="L1777" s="3">
        <v>0</v>
      </c>
      <c r="M1777" s="3">
        <v>0</v>
      </c>
      <c r="N1777" s="3">
        <v>4</v>
      </c>
      <c r="O1777" s="3">
        <v>2</v>
      </c>
      <c r="P1777" s="24">
        <v>2</v>
      </c>
    </row>
    <row r="1778" spans="3:16" ht="25.2" x14ac:dyDescent="0.25">
      <c r="C1778" s="106"/>
      <c r="D1778" s="103"/>
      <c r="E1778" s="11" t="s">
        <v>35</v>
      </c>
      <c r="F1778" s="8"/>
      <c r="G1778" s="7">
        <v>1042</v>
      </c>
      <c r="H1778" s="15">
        <v>310</v>
      </c>
      <c r="I1778" s="1">
        <v>622</v>
      </c>
      <c r="J1778" s="1">
        <v>16</v>
      </c>
      <c r="K1778" s="1">
        <v>38</v>
      </c>
      <c r="L1778" s="1">
        <v>13</v>
      </c>
      <c r="M1778" s="1">
        <v>3</v>
      </c>
      <c r="N1778" s="1">
        <v>2</v>
      </c>
      <c r="O1778" s="1">
        <v>21</v>
      </c>
      <c r="P1778" s="18">
        <v>17</v>
      </c>
    </row>
    <row r="1779" spans="3:16" ht="25.2" x14ac:dyDescent="0.25">
      <c r="C1779" s="106"/>
      <c r="D1779" s="103"/>
      <c r="E1779" s="11" t="s">
        <v>36</v>
      </c>
      <c r="F1779" s="8"/>
      <c r="G1779" s="7">
        <v>122</v>
      </c>
      <c r="H1779" s="15">
        <v>50</v>
      </c>
      <c r="I1779" s="1">
        <v>53</v>
      </c>
      <c r="J1779" s="1">
        <v>0</v>
      </c>
      <c r="K1779" s="1">
        <v>7</v>
      </c>
      <c r="L1779" s="1">
        <v>1</v>
      </c>
      <c r="M1779" s="1">
        <v>2</v>
      </c>
      <c r="N1779" s="1">
        <v>3</v>
      </c>
      <c r="O1779" s="1">
        <v>3</v>
      </c>
      <c r="P1779" s="18">
        <v>3</v>
      </c>
    </row>
    <row r="1780" spans="3:16" ht="25.2" x14ac:dyDescent="0.25">
      <c r="C1780" s="106"/>
      <c r="D1780" s="103"/>
      <c r="E1780" s="11" t="s">
        <v>37</v>
      </c>
      <c r="F1780" s="8"/>
      <c r="G1780" s="7">
        <v>251</v>
      </c>
      <c r="H1780" s="15">
        <v>29</v>
      </c>
      <c r="I1780" s="1">
        <v>180</v>
      </c>
      <c r="J1780" s="1">
        <v>8</v>
      </c>
      <c r="K1780" s="1">
        <v>6</v>
      </c>
      <c r="L1780" s="1">
        <v>7</v>
      </c>
      <c r="M1780" s="1">
        <v>9</v>
      </c>
      <c r="N1780" s="1">
        <v>2</v>
      </c>
      <c r="O1780" s="1">
        <v>1</v>
      </c>
      <c r="P1780" s="18">
        <v>9</v>
      </c>
    </row>
    <row r="1781" spans="3:16" x14ac:dyDescent="0.25">
      <c r="C1781" s="106"/>
      <c r="D1781" s="103"/>
      <c r="E1781" s="11" t="s">
        <v>38</v>
      </c>
      <c r="F1781" s="8"/>
      <c r="G1781" s="14">
        <v>34</v>
      </c>
      <c r="H1781" s="27">
        <v>10</v>
      </c>
      <c r="I1781" s="5">
        <v>18</v>
      </c>
      <c r="J1781" s="5">
        <v>2</v>
      </c>
      <c r="K1781" s="5">
        <v>2</v>
      </c>
      <c r="L1781" s="5">
        <v>0</v>
      </c>
      <c r="M1781" s="5">
        <v>1</v>
      </c>
      <c r="N1781" s="5">
        <v>0</v>
      </c>
      <c r="O1781" s="5">
        <v>1</v>
      </c>
      <c r="P1781" s="28">
        <v>0</v>
      </c>
    </row>
    <row r="1782" spans="3:16" ht="25.2" x14ac:dyDescent="0.25">
      <c r="C1782" s="106"/>
      <c r="D1782" s="102" t="s">
        <v>22</v>
      </c>
      <c r="E1782" s="10" t="s">
        <v>34</v>
      </c>
      <c r="F1782" s="9"/>
      <c r="G1782" s="13">
        <v>53</v>
      </c>
      <c r="H1782" s="22">
        <v>11</v>
      </c>
      <c r="I1782" s="3">
        <v>30</v>
      </c>
      <c r="J1782" s="3">
        <v>1</v>
      </c>
      <c r="K1782" s="3">
        <v>3</v>
      </c>
      <c r="L1782" s="3">
        <v>0</v>
      </c>
      <c r="M1782" s="3">
        <v>0</v>
      </c>
      <c r="N1782" s="3">
        <v>4</v>
      </c>
      <c r="O1782" s="3">
        <v>2</v>
      </c>
      <c r="P1782" s="24">
        <v>2</v>
      </c>
    </row>
    <row r="1783" spans="3:16" ht="25.2" x14ac:dyDescent="0.25">
      <c r="C1783" s="106"/>
      <c r="D1783" s="103"/>
      <c r="E1783" s="11" t="s">
        <v>35</v>
      </c>
      <c r="F1783" s="8"/>
      <c r="G1783" s="7">
        <v>595</v>
      </c>
      <c r="H1783" s="15">
        <v>204</v>
      </c>
      <c r="I1783" s="1">
        <v>345</v>
      </c>
      <c r="J1783" s="1">
        <v>10</v>
      </c>
      <c r="K1783" s="1">
        <v>19</v>
      </c>
      <c r="L1783" s="1">
        <v>6</v>
      </c>
      <c r="M1783" s="1">
        <v>1</v>
      </c>
      <c r="N1783" s="1">
        <v>0</v>
      </c>
      <c r="O1783" s="1">
        <v>2</v>
      </c>
      <c r="P1783" s="18">
        <v>8</v>
      </c>
    </row>
    <row r="1784" spans="3:16" ht="25.2" x14ac:dyDescent="0.25">
      <c r="C1784" s="106"/>
      <c r="D1784" s="103"/>
      <c r="E1784" s="11" t="s">
        <v>36</v>
      </c>
      <c r="F1784" s="8"/>
      <c r="G1784" s="7">
        <v>56</v>
      </c>
      <c r="H1784" s="15">
        <v>22</v>
      </c>
      <c r="I1784" s="1">
        <v>23</v>
      </c>
      <c r="J1784" s="1">
        <v>0</v>
      </c>
      <c r="K1784" s="1">
        <v>5</v>
      </c>
      <c r="L1784" s="1">
        <v>1</v>
      </c>
      <c r="M1784" s="1">
        <v>1</v>
      </c>
      <c r="N1784" s="1">
        <v>1</v>
      </c>
      <c r="O1784" s="1">
        <v>1</v>
      </c>
      <c r="P1784" s="18">
        <v>2</v>
      </c>
    </row>
    <row r="1785" spans="3:16" ht="25.2" x14ac:dyDescent="0.25">
      <c r="C1785" s="106"/>
      <c r="D1785" s="103"/>
      <c r="E1785" s="11" t="s">
        <v>37</v>
      </c>
      <c r="F1785" s="8"/>
      <c r="G1785" s="7">
        <v>54</v>
      </c>
      <c r="H1785" s="15">
        <v>11</v>
      </c>
      <c r="I1785" s="1">
        <v>35</v>
      </c>
      <c r="J1785" s="1">
        <v>3</v>
      </c>
      <c r="K1785" s="1">
        <v>1</v>
      </c>
      <c r="L1785" s="1">
        <v>2</v>
      </c>
      <c r="M1785" s="1">
        <v>1</v>
      </c>
      <c r="N1785" s="1">
        <v>0</v>
      </c>
      <c r="O1785" s="1">
        <v>0</v>
      </c>
      <c r="P1785" s="18">
        <v>1</v>
      </c>
    </row>
    <row r="1786" spans="3:16" x14ac:dyDescent="0.25">
      <c r="C1786" s="106"/>
      <c r="D1786" s="103"/>
      <c r="E1786" s="11" t="s">
        <v>38</v>
      </c>
      <c r="F1786" s="8"/>
      <c r="G1786" s="14">
        <v>22</v>
      </c>
      <c r="H1786" s="27">
        <v>9</v>
      </c>
      <c r="I1786" s="5">
        <v>11</v>
      </c>
      <c r="J1786" s="5">
        <v>1</v>
      </c>
      <c r="K1786" s="5">
        <v>1</v>
      </c>
      <c r="L1786" s="5">
        <v>0</v>
      </c>
      <c r="M1786" s="5">
        <v>0</v>
      </c>
      <c r="N1786" s="5">
        <v>0</v>
      </c>
      <c r="O1786" s="5">
        <v>0</v>
      </c>
      <c r="P1786" s="28">
        <v>0</v>
      </c>
    </row>
    <row r="1787" spans="3:16" ht="25.2" x14ac:dyDescent="0.25">
      <c r="C1787" s="106"/>
      <c r="D1787" s="102" t="s">
        <v>23</v>
      </c>
      <c r="E1787" s="10" t="s">
        <v>34</v>
      </c>
      <c r="F1787" s="9"/>
      <c r="G1787" s="41">
        <v>22</v>
      </c>
      <c r="H1787" s="58">
        <v>6</v>
      </c>
      <c r="I1787" s="26">
        <v>14</v>
      </c>
      <c r="J1787" s="26">
        <v>1</v>
      </c>
      <c r="K1787" s="26">
        <v>1</v>
      </c>
      <c r="L1787" s="26">
        <v>0</v>
      </c>
      <c r="M1787" s="26">
        <v>0</v>
      </c>
      <c r="N1787" s="26">
        <v>0</v>
      </c>
      <c r="O1787" s="26">
        <v>0</v>
      </c>
      <c r="P1787" s="60">
        <v>0</v>
      </c>
    </row>
    <row r="1788" spans="3:16" ht="25.2" x14ac:dyDescent="0.25">
      <c r="C1788" s="106"/>
      <c r="D1788" s="103"/>
      <c r="E1788" s="11" t="s">
        <v>35</v>
      </c>
      <c r="F1788" s="8"/>
      <c r="G1788" s="7">
        <v>447</v>
      </c>
      <c r="H1788" s="15">
        <v>106</v>
      </c>
      <c r="I1788" s="1">
        <v>277</v>
      </c>
      <c r="J1788" s="1">
        <v>6</v>
      </c>
      <c r="K1788" s="1">
        <v>19</v>
      </c>
      <c r="L1788" s="1">
        <v>7</v>
      </c>
      <c r="M1788" s="1">
        <v>2</v>
      </c>
      <c r="N1788" s="1">
        <v>2</v>
      </c>
      <c r="O1788" s="1">
        <v>19</v>
      </c>
      <c r="P1788" s="18">
        <v>9</v>
      </c>
    </row>
    <row r="1789" spans="3:16" ht="25.2" x14ac:dyDescent="0.25">
      <c r="C1789" s="106"/>
      <c r="D1789" s="103"/>
      <c r="E1789" s="11" t="s">
        <v>36</v>
      </c>
      <c r="F1789" s="8"/>
      <c r="G1789" s="7">
        <v>66</v>
      </c>
      <c r="H1789" s="15">
        <v>28</v>
      </c>
      <c r="I1789" s="1">
        <v>30</v>
      </c>
      <c r="J1789" s="1">
        <v>0</v>
      </c>
      <c r="K1789" s="1">
        <v>2</v>
      </c>
      <c r="L1789" s="1">
        <v>0</v>
      </c>
      <c r="M1789" s="1">
        <v>1</v>
      </c>
      <c r="N1789" s="1">
        <v>2</v>
      </c>
      <c r="O1789" s="1">
        <v>2</v>
      </c>
      <c r="P1789" s="18">
        <v>1</v>
      </c>
    </row>
    <row r="1790" spans="3:16" ht="25.2" x14ac:dyDescent="0.25">
      <c r="C1790" s="106"/>
      <c r="D1790" s="103"/>
      <c r="E1790" s="11" t="s">
        <v>37</v>
      </c>
      <c r="F1790" s="8"/>
      <c r="G1790" s="7">
        <v>197</v>
      </c>
      <c r="H1790" s="15">
        <v>18</v>
      </c>
      <c r="I1790" s="1">
        <v>145</v>
      </c>
      <c r="J1790" s="1">
        <v>5</v>
      </c>
      <c r="K1790" s="1">
        <v>5</v>
      </c>
      <c r="L1790" s="1">
        <v>5</v>
      </c>
      <c r="M1790" s="1">
        <v>8</v>
      </c>
      <c r="N1790" s="1">
        <v>2</v>
      </c>
      <c r="O1790" s="1">
        <v>1</v>
      </c>
      <c r="P1790" s="18">
        <v>8</v>
      </c>
    </row>
    <row r="1791" spans="3:16" x14ac:dyDescent="0.25">
      <c r="C1791" s="106"/>
      <c r="D1791" s="103"/>
      <c r="E1791" s="11" t="s">
        <v>38</v>
      </c>
      <c r="F1791" s="8"/>
      <c r="G1791" s="14">
        <v>12</v>
      </c>
      <c r="H1791" s="27">
        <v>1</v>
      </c>
      <c r="I1791" s="5">
        <v>7</v>
      </c>
      <c r="J1791" s="5">
        <v>1</v>
      </c>
      <c r="K1791" s="5">
        <v>1</v>
      </c>
      <c r="L1791" s="5">
        <v>0</v>
      </c>
      <c r="M1791" s="5">
        <v>1</v>
      </c>
      <c r="N1791" s="5">
        <v>0</v>
      </c>
      <c r="O1791" s="5">
        <v>1</v>
      </c>
      <c r="P1791" s="28">
        <v>0</v>
      </c>
    </row>
    <row r="1792" spans="3:16" ht="25.2" x14ac:dyDescent="0.25">
      <c r="C1792" s="102" t="s">
        <v>39</v>
      </c>
      <c r="D1792" s="102" t="s">
        <v>25</v>
      </c>
      <c r="E1792" s="10" t="s">
        <v>40</v>
      </c>
      <c r="F1792" s="9"/>
      <c r="G1792" s="13">
        <v>263</v>
      </c>
      <c r="H1792" s="22">
        <v>64</v>
      </c>
      <c r="I1792" s="3">
        <v>157</v>
      </c>
      <c r="J1792" s="3">
        <v>2</v>
      </c>
      <c r="K1792" s="3">
        <v>12</v>
      </c>
      <c r="L1792" s="3">
        <v>8</v>
      </c>
      <c r="M1792" s="3">
        <v>3</v>
      </c>
      <c r="N1792" s="3">
        <v>7</v>
      </c>
      <c r="O1792" s="3">
        <v>2</v>
      </c>
      <c r="P1792" s="24">
        <v>8</v>
      </c>
    </row>
    <row r="1793" spans="3:16" ht="25.2" x14ac:dyDescent="0.25">
      <c r="C1793" s="106"/>
      <c r="D1793" s="103"/>
      <c r="E1793" s="11" t="s">
        <v>41</v>
      </c>
      <c r="F1793" s="8"/>
      <c r="G1793" s="7">
        <v>906</v>
      </c>
      <c r="H1793" s="15">
        <v>278</v>
      </c>
      <c r="I1793" s="1">
        <v>539</v>
      </c>
      <c r="J1793" s="1">
        <v>13</v>
      </c>
      <c r="K1793" s="1">
        <v>34</v>
      </c>
      <c r="L1793" s="1">
        <v>7</v>
      </c>
      <c r="M1793" s="1">
        <v>1</v>
      </c>
      <c r="N1793" s="1">
        <v>1</v>
      </c>
      <c r="O1793" s="1">
        <v>19</v>
      </c>
      <c r="P1793" s="18">
        <v>14</v>
      </c>
    </row>
    <row r="1794" spans="3:16" x14ac:dyDescent="0.25">
      <c r="C1794" s="106"/>
      <c r="D1794" s="103"/>
      <c r="E1794" s="11" t="s">
        <v>42</v>
      </c>
      <c r="F1794" s="8"/>
      <c r="G1794" s="7">
        <v>61</v>
      </c>
      <c r="H1794" s="15">
        <v>32</v>
      </c>
      <c r="I1794" s="1">
        <v>19</v>
      </c>
      <c r="J1794" s="1">
        <v>1</v>
      </c>
      <c r="K1794" s="1">
        <v>6</v>
      </c>
      <c r="L1794" s="1">
        <v>0</v>
      </c>
      <c r="M1794" s="1">
        <v>0</v>
      </c>
      <c r="N1794" s="1">
        <v>0</v>
      </c>
      <c r="O1794" s="1">
        <v>2</v>
      </c>
      <c r="P1794" s="18">
        <v>1</v>
      </c>
    </row>
    <row r="1795" spans="3:16" x14ac:dyDescent="0.25">
      <c r="C1795" s="106"/>
      <c r="D1795" s="103"/>
      <c r="E1795" s="11" t="s">
        <v>43</v>
      </c>
      <c r="F1795" s="8"/>
      <c r="G1795" s="7">
        <v>450</v>
      </c>
      <c r="H1795" s="15">
        <v>139</v>
      </c>
      <c r="I1795" s="1">
        <v>256</v>
      </c>
      <c r="J1795" s="1">
        <v>11</v>
      </c>
      <c r="K1795" s="1">
        <v>13</v>
      </c>
      <c r="L1795" s="1">
        <v>2</v>
      </c>
      <c r="M1795" s="1">
        <v>9</v>
      </c>
      <c r="N1795" s="1">
        <v>1</v>
      </c>
      <c r="O1795" s="1">
        <v>7</v>
      </c>
      <c r="P1795" s="18">
        <v>12</v>
      </c>
    </row>
    <row r="1796" spans="3:16" x14ac:dyDescent="0.25">
      <c r="C1796" s="106"/>
      <c r="D1796" s="103"/>
      <c r="E1796" s="11" t="s">
        <v>44</v>
      </c>
      <c r="F1796" s="8"/>
      <c r="G1796" s="7">
        <v>93</v>
      </c>
      <c r="H1796" s="15">
        <v>19</v>
      </c>
      <c r="I1796" s="1">
        <v>64</v>
      </c>
      <c r="J1796" s="1">
        <v>1</v>
      </c>
      <c r="K1796" s="1">
        <v>2</v>
      </c>
      <c r="L1796" s="1">
        <v>1</v>
      </c>
      <c r="M1796" s="1">
        <v>3</v>
      </c>
      <c r="N1796" s="1">
        <v>0</v>
      </c>
      <c r="O1796" s="1">
        <v>1</v>
      </c>
      <c r="P1796" s="18">
        <v>2</v>
      </c>
    </row>
    <row r="1797" spans="3:16" ht="25.2" x14ac:dyDescent="0.25">
      <c r="C1797" s="106"/>
      <c r="D1797" s="103"/>
      <c r="E1797" s="11" t="s">
        <v>45</v>
      </c>
      <c r="F1797" s="8"/>
      <c r="G1797" s="14">
        <v>41</v>
      </c>
      <c r="H1797" s="27">
        <v>9</v>
      </c>
      <c r="I1797" s="5">
        <v>28</v>
      </c>
      <c r="J1797" s="5">
        <v>0</v>
      </c>
      <c r="K1797" s="5">
        <v>3</v>
      </c>
      <c r="L1797" s="5">
        <v>0</v>
      </c>
      <c r="M1797" s="5">
        <v>0</v>
      </c>
      <c r="N1797" s="5">
        <v>0</v>
      </c>
      <c r="O1797" s="5">
        <v>0</v>
      </c>
      <c r="P1797" s="28">
        <v>1</v>
      </c>
    </row>
    <row r="1798" spans="3:16" x14ac:dyDescent="0.25">
      <c r="C1798" s="106"/>
      <c r="D1798" s="103"/>
      <c r="E1798" s="11" t="s">
        <v>38</v>
      </c>
      <c r="F1798" s="8"/>
      <c r="G1798" s="7">
        <v>141</v>
      </c>
      <c r="H1798" s="15">
        <v>26</v>
      </c>
      <c r="I1798" s="1">
        <v>90</v>
      </c>
      <c r="J1798" s="1">
        <v>4</v>
      </c>
      <c r="K1798" s="1">
        <v>5</v>
      </c>
      <c r="L1798" s="1">
        <v>5</v>
      </c>
      <c r="M1798" s="1">
        <v>2</v>
      </c>
      <c r="N1798" s="1">
        <v>2</v>
      </c>
      <c r="O1798" s="1">
        <v>4</v>
      </c>
      <c r="P1798" s="18">
        <v>3</v>
      </c>
    </row>
    <row r="1799" spans="3:16" ht="25.2" x14ac:dyDescent="0.25">
      <c r="C1799" s="106"/>
      <c r="D1799" s="102" t="s">
        <v>22</v>
      </c>
      <c r="E1799" s="10" t="s">
        <v>40</v>
      </c>
      <c r="F1799" s="9"/>
      <c r="G1799" s="13">
        <v>123</v>
      </c>
      <c r="H1799" s="22">
        <v>40</v>
      </c>
      <c r="I1799" s="3">
        <v>63</v>
      </c>
      <c r="J1799" s="3">
        <v>1</v>
      </c>
      <c r="K1799" s="3">
        <v>7</v>
      </c>
      <c r="L1799" s="3">
        <v>3</v>
      </c>
      <c r="M1799" s="3">
        <v>0</v>
      </c>
      <c r="N1799" s="3">
        <v>5</v>
      </c>
      <c r="O1799" s="3">
        <v>0</v>
      </c>
      <c r="P1799" s="24">
        <v>4</v>
      </c>
    </row>
    <row r="1800" spans="3:16" ht="25.2" x14ac:dyDescent="0.25">
      <c r="C1800" s="106"/>
      <c r="D1800" s="103"/>
      <c r="E1800" s="11" t="s">
        <v>41</v>
      </c>
      <c r="F1800" s="8"/>
      <c r="G1800" s="7">
        <v>511</v>
      </c>
      <c r="H1800" s="15">
        <v>180</v>
      </c>
      <c r="I1800" s="1">
        <v>294</v>
      </c>
      <c r="J1800" s="1">
        <v>7</v>
      </c>
      <c r="K1800" s="1">
        <v>18</v>
      </c>
      <c r="L1800" s="1">
        <v>3</v>
      </c>
      <c r="M1800" s="1">
        <v>0</v>
      </c>
      <c r="N1800" s="1">
        <v>0</v>
      </c>
      <c r="O1800" s="1">
        <v>2</v>
      </c>
      <c r="P1800" s="18">
        <v>7</v>
      </c>
    </row>
    <row r="1801" spans="3:16" x14ac:dyDescent="0.25">
      <c r="C1801" s="106"/>
      <c r="D1801" s="103"/>
      <c r="E1801" s="11" t="s">
        <v>42</v>
      </c>
      <c r="F1801" s="8"/>
      <c r="G1801" s="14">
        <v>36</v>
      </c>
      <c r="H1801" s="27">
        <v>15</v>
      </c>
      <c r="I1801" s="5">
        <v>16</v>
      </c>
      <c r="J1801" s="5">
        <v>1</v>
      </c>
      <c r="K1801" s="5">
        <v>2</v>
      </c>
      <c r="L1801" s="5">
        <v>0</v>
      </c>
      <c r="M1801" s="5">
        <v>0</v>
      </c>
      <c r="N1801" s="5">
        <v>0</v>
      </c>
      <c r="O1801" s="5">
        <v>1</v>
      </c>
      <c r="P1801" s="28">
        <v>1</v>
      </c>
    </row>
    <row r="1802" spans="3:16" x14ac:dyDescent="0.25">
      <c r="C1802" s="106"/>
      <c r="D1802" s="103"/>
      <c r="E1802" s="11" t="s">
        <v>43</v>
      </c>
      <c r="F1802" s="8"/>
      <c r="G1802" s="7">
        <v>224</v>
      </c>
      <c r="H1802" s="15">
        <v>85</v>
      </c>
      <c r="I1802" s="1">
        <v>117</v>
      </c>
      <c r="J1802" s="1">
        <v>3</v>
      </c>
      <c r="K1802" s="1">
        <v>7</v>
      </c>
      <c r="L1802" s="1">
        <v>2</v>
      </c>
      <c r="M1802" s="1">
        <v>3</v>
      </c>
      <c r="N1802" s="1">
        <v>0</v>
      </c>
      <c r="O1802" s="1">
        <v>2</v>
      </c>
      <c r="P1802" s="18">
        <v>5</v>
      </c>
    </row>
    <row r="1803" spans="3:16" x14ac:dyDescent="0.25">
      <c r="C1803" s="106"/>
      <c r="D1803" s="103"/>
      <c r="E1803" s="11" t="s">
        <v>44</v>
      </c>
      <c r="F1803" s="8"/>
      <c r="G1803" s="14">
        <v>46</v>
      </c>
      <c r="H1803" s="27">
        <v>12</v>
      </c>
      <c r="I1803" s="5">
        <v>30</v>
      </c>
      <c r="J1803" s="5">
        <v>1</v>
      </c>
      <c r="K1803" s="5">
        <v>2</v>
      </c>
      <c r="L1803" s="5">
        <v>1</v>
      </c>
      <c r="M1803" s="5">
        <v>0</v>
      </c>
      <c r="N1803" s="5">
        <v>0</v>
      </c>
      <c r="O1803" s="5">
        <v>0</v>
      </c>
      <c r="P1803" s="28">
        <v>0</v>
      </c>
    </row>
    <row r="1804" spans="3:16" ht="25.2" x14ac:dyDescent="0.25">
      <c r="C1804" s="106"/>
      <c r="D1804" s="103"/>
      <c r="E1804" s="11" t="s">
        <v>45</v>
      </c>
      <c r="F1804" s="8"/>
      <c r="G1804" s="14">
        <v>18</v>
      </c>
      <c r="H1804" s="27">
        <v>5</v>
      </c>
      <c r="I1804" s="5">
        <v>12</v>
      </c>
      <c r="J1804" s="5">
        <v>0</v>
      </c>
      <c r="K1804" s="5">
        <v>1</v>
      </c>
      <c r="L1804" s="5">
        <v>0</v>
      </c>
      <c r="M1804" s="5">
        <v>0</v>
      </c>
      <c r="N1804" s="5">
        <v>0</v>
      </c>
      <c r="O1804" s="5">
        <v>0</v>
      </c>
      <c r="P1804" s="28">
        <v>0</v>
      </c>
    </row>
    <row r="1805" spans="3:16" x14ac:dyDescent="0.25">
      <c r="C1805" s="106"/>
      <c r="D1805" s="103"/>
      <c r="E1805" s="11" t="s">
        <v>38</v>
      </c>
      <c r="F1805" s="8"/>
      <c r="G1805" s="7">
        <v>80</v>
      </c>
      <c r="H1805" s="15">
        <v>19</v>
      </c>
      <c r="I1805" s="1">
        <v>52</v>
      </c>
      <c r="J1805" s="1">
        <v>3</v>
      </c>
      <c r="K1805" s="1">
        <v>2</v>
      </c>
      <c r="L1805" s="1">
        <v>2</v>
      </c>
      <c r="M1805" s="1">
        <v>0</v>
      </c>
      <c r="N1805" s="1">
        <v>0</v>
      </c>
      <c r="O1805" s="1">
        <v>1</v>
      </c>
      <c r="P1805" s="18">
        <v>1</v>
      </c>
    </row>
    <row r="1806" spans="3:16" ht="25.2" x14ac:dyDescent="0.25">
      <c r="C1806" s="106"/>
      <c r="D1806" s="102" t="s">
        <v>23</v>
      </c>
      <c r="E1806" s="10" t="s">
        <v>40</v>
      </c>
      <c r="F1806" s="9"/>
      <c r="G1806" s="13">
        <v>140</v>
      </c>
      <c r="H1806" s="22">
        <v>24</v>
      </c>
      <c r="I1806" s="3">
        <v>94</v>
      </c>
      <c r="J1806" s="3">
        <v>1</v>
      </c>
      <c r="K1806" s="3">
        <v>5</v>
      </c>
      <c r="L1806" s="3">
        <v>5</v>
      </c>
      <c r="M1806" s="3">
        <v>3</v>
      </c>
      <c r="N1806" s="3">
        <v>2</v>
      </c>
      <c r="O1806" s="3">
        <v>2</v>
      </c>
      <c r="P1806" s="24">
        <v>4</v>
      </c>
    </row>
    <row r="1807" spans="3:16" ht="25.2" x14ac:dyDescent="0.25">
      <c r="C1807" s="106"/>
      <c r="D1807" s="103"/>
      <c r="E1807" s="11" t="s">
        <v>41</v>
      </c>
      <c r="F1807" s="8"/>
      <c r="G1807" s="7">
        <v>395</v>
      </c>
      <c r="H1807" s="15">
        <v>98</v>
      </c>
      <c r="I1807" s="1">
        <v>245</v>
      </c>
      <c r="J1807" s="1">
        <v>6</v>
      </c>
      <c r="K1807" s="1">
        <v>16</v>
      </c>
      <c r="L1807" s="1">
        <v>4</v>
      </c>
      <c r="M1807" s="1">
        <v>1</v>
      </c>
      <c r="N1807" s="1">
        <v>1</v>
      </c>
      <c r="O1807" s="1">
        <v>17</v>
      </c>
      <c r="P1807" s="18">
        <v>7</v>
      </c>
    </row>
    <row r="1808" spans="3:16" x14ac:dyDescent="0.25">
      <c r="C1808" s="106"/>
      <c r="D1808" s="103"/>
      <c r="E1808" s="11" t="s">
        <v>42</v>
      </c>
      <c r="F1808" s="8"/>
      <c r="G1808" s="14">
        <v>25</v>
      </c>
      <c r="H1808" s="27">
        <v>17</v>
      </c>
      <c r="I1808" s="5">
        <v>3</v>
      </c>
      <c r="J1808" s="5">
        <v>0</v>
      </c>
      <c r="K1808" s="5">
        <v>4</v>
      </c>
      <c r="L1808" s="5">
        <v>0</v>
      </c>
      <c r="M1808" s="5">
        <v>0</v>
      </c>
      <c r="N1808" s="5">
        <v>0</v>
      </c>
      <c r="O1808" s="5">
        <v>1</v>
      </c>
      <c r="P1808" s="28">
        <v>0</v>
      </c>
    </row>
    <row r="1809" spans="3:16" x14ac:dyDescent="0.25">
      <c r="C1809" s="106"/>
      <c r="D1809" s="103"/>
      <c r="E1809" s="11" t="s">
        <v>43</v>
      </c>
      <c r="F1809" s="8"/>
      <c r="G1809" s="7">
        <v>226</v>
      </c>
      <c r="H1809" s="15">
        <v>54</v>
      </c>
      <c r="I1809" s="1">
        <v>139</v>
      </c>
      <c r="J1809" s="1">
        <v>8</v>
      </c>
      <c r="K1809" s="1">
        <v>6</v>
      </c>
      <c r="L1809" s="1">
        <v>0</v>
      </c>
      <c r="M1809" s="1">
        <v>6</v>
      </c>
      <c r="N1809" s="1">
        <v>1</v>
      </c>
      <c r="O1809" s="1">
        <v>5</v>
      </c>
      <c r="P1809" s="18">
        <v>7</v>
      </c>
    </row>
    <row r="1810" spans="3:16" x14ac:dyDescent="0.25">
      <c r="C1810" s="106"/>
      <c r="D1810" s="103"/>
      <c r="E1810" s="11" t="s">
        <v>44</v>
      </c>
      <c r="F1810" s="8"/>
      <c r="G1810" s="14">
        <v>47</v>
      </c>
      <c r="H1810" s="27">
        <v>7</v>
      </c>
      <c r="I1810" s="5">
        <v>34</v>
      </c>
      <c r="J1810" s="5">
        <v>0</v>
      </c>
      <c r="K1810" s="5">
        <v>0</v>
      </c>
      <c r="L1810" s="5">
        <v>0</v>
      </c>
      <c r="M1810" s="5">
        <v>3</v>
      </c>
      <c r="N1810" s="5">
        <v>0</v>
      </c>
      <c r="O1810" s="5">
        <v>1</v>
      </c>
      <c r="P1810" s="28">
        <v>2</v>
      </c>
    </row>
    <row r="1811" spans="3:16" ht="25.2" x14ac:dyDescent="0.25">
      <c r="C1811" s="106"/>
      <c r="D1811" s="103"/>
      <c r="E1811" s="11" t="s">
        <v>45</v>
      </c>
      <c r="F1811" s="8"/>
      <c r="G1811" s="14">
        <v>23</v>
      </c>
      <c r="H1811" s="27">
        <v>4</v>
      </c>
      <c r="I1811" s="5">
        <v>16</v>
      </c>
      <c r="J1811" s="5">
        <v>0</v>
      </c>
      <c r="K1811" s="5">
        <v>2</v>
      </c>
      <c r="L1811" s="5">
        <v>0</v>
      </c>
      <c r="M1811" s="5">
        <v>0</v>
      </c>
      <c r="N1811" s="5">
        <v>0</v>
      </c>
      <c r="O1811" s="5">
        <v>0</v>
      </c>
      <c r="P1811" s="28">
        <v>1</v>
      </c>
    </row>
    <row r="1812" spans="3:16" x14ac:dyDescent="0.25">
      <c r="C1812" s="106"/>
      <c r="D1812" s="103"/>
      <c r="E1812" s="11" t="s">
        <v>38</v>
      </c>
      <c r="F1812" s="8"/>
      <c r="G1812" s="7">
        <v>61</v>
      </c>
      <c r="H1812" s="15">
        <v>7</v>
      </c>
      <c r="I1812" s="1">
        <v>38</v>
      </c>
      <c r="J1812" s="1">
        <v>1</v>
      </c>
      <c r="K1812" s="1">
        <v>3</v>
      </c>
      <c r="L1812" s="1">
        <v>3</v>
      </c>
      <c r="M1812" s="1">
        <v>2</v>
      </c>
      <c r="N1812" s="1">
        <v>2</v>
      </c>
      <c r="O1812" s="1">
        <v>3</v>
      </c>
      <c r="P1812" s="18">
        <v>2</v>
      </c>
    </row>
    <row r="1813" spans="3:16" x14ac:dyDescent="0.25">
      <c r="C1813" s="102" t="s">
        <v>46</v>
      </c>
      <c r="D1813" s="100" t="s">
        <v>21</v>
      </c>
      <c r="E1813" s="10" t="s">
        <v>47</v>
      </c>
      <c r="F1813" s="9"/>
      <c r="G1813" s="13">
        <v>1103</v>
      </c>
      <c r="H1813" s="22">
        <v>286</v>
      </c>
      <c r="I1813" s="3">
        <v>706</v>
      </c>
      <c r="J1813" s="3">
        <v>22</v>
      </c>
      <c r="K1813" s="3">
        <v>39</v>
      </c>
      <c r="L1813" s="3">
        <v>10</v>
      </c>
      <c r="M1813" s="3">
        <v>5</v>
      </c>
      <c r="N1813" s="3">
        <v>1</v>
      </c>
      <c r="O1813" s="3">
        <v>18</v>
      </c>
      <c r="P1813" s="24">
        <v>16</v>
      </c>
    </row>
    <row r="1814" spans="3:16" ht="25.2" x14ac:dyDescent="0.25">
      <c r="C1814" s="106"/>
      <c r="D1814" s="101"/>
      <c r="E1814" s="11" t="s">
        <v>48</v>
      </c>
      <c r="F1814" s="8"/>
      <c r="G1814" s="7">
        <v>173</v>
      </c>
      <c r="H1814" s="15">
        <v>51</v>
      </c>
      <c r="I1814" s="1">
        <v>95</v>
      </c>
      <c r="J1814" s="1">
        <v>2</v>
      </c>
      <c r="K1814" s="1">
        <v>7</v>
      </c>
      <c r="L1814" s="1">
        <v>8</v>
      </c>
      <c r="M1814" s="1">
        <v>1</v>
      </c>
      <c r="N1814" s="1">
        <v>0</v>
      </c>
      <c r="O1814" s="1">
        <v>1</v>
      </c>
      <c r="P1814" s="18">
        <v>8</v>
      </c>
    </row>
    <row r="1815" spans="3:16" x14ac:dyDescent="0.25">
      <c r="C1815" s="106"/>
      <c r="D1815" s="101"/>
      <c r="E1815" s="11" t="s">
        <v>49</v>
      </c>
      <c r="F1815" s="8"/>
      <c r="G1815" s="14">
        <v>29</v>
      </c>
      <c r="H1815" s="27">
        <v>13</v>
      </c>
      <c r="I1815" s="5">
        <v>10</v>
      </c>
      <c r="J1815" s="5">
        <v>0</v>
      </c>
      <c r="K1815" s="5">
        <v>2</v>
      </c>
      <c r="L1815" s="5">
        <v>0</v>
      </c>
      <c r="M1815" s="5">
        <v>2</v>
      </c>
      <c r="N1815" s="5">
        <v>2</v>
      </c>
      <c r="O1815" s="5">
        <v>0</v>
      </c>
      <c r="P1815" s="28">
        <v>0</v>
      </c>
    </row>
    <row r="1816" spans="3:16" ht="25.2" x14ac:dyDescent="0.25">
      <c r="C1816" s="106"/>
      <c r="D1816" s="101"/>
      <c r="E1816" s="11" t="s">
        <v>50</v>
      </c>
      <c r="F1816" s="8"/>
      <c r="G1816" s="7">
        <v>102</v>
      </c>
      <c r="H1816" s="15">
        <v>37</v>
      </c>
      <c r="I1816" s="1">
        <v>42</v>
      </c>
      <c r="J1816" s="1">
        <v>1</v>
      </c>
      <c r="K1816" s="1">
        <v>2</v>
      </c>
      <c r="L1816" s="1">
        <v>1</v>
      </c>
      <c r="M1816" s="1">
        <v>2</v>
      </c>
      <c r="N1816" s="1">
        <v>6</v>
      </c>
      <c r="O1816" s="1">
        <v>7</v>
      </c>
      <c r="P1816" s="18">
        <v>4</v>
      </c>
    </row>
    <row r="1817" spans="3:16" ht="25.2" x14ac:dyDescent="0.25">
      <c r="C1817" s="106"/>
      <c r="D1817" s="101"/>
      <c r="E1817" s="11" t="s">
        <v>51</v>
      </c>
      <c r="F1817" s="8"/>
      <c r="G1817" s="14">
        <v>46</v>
      </c>
      <c r="H1817" s="27">
        <v>12</v>
      </c>
      <c r="I1817" s="5">
        <v>26</v>
      </c>
      <c r="J1817" s="5">
        <v>0</v>
      </c>
      <c r="K1817" s="5">
        <v>1</v>
      </c>
      <c r="L1817" s="5">
        <v>1</v>
      </c>
      <c r="M1817" s="5">
        <v>2</v>
      </c>
      <c r="N1817" s="5">
        <v>2</v>
      </c>
      <c r="O1817" s="5">
        <v>1</v>
      </c>
      <c r="P1817" s="28">
        <v>1</v>
      </c>
    </row>
    <row r="1818" spans="3:16" x14ac:dyDescent="0.25">
      <c r="C1818" s="106"/>
      <c r="D1818" s="101"/>
      <c r="E1818" s="11" t="s">
        <v>52</v>
      </c>
      <c r="F1818" s="8"/>
      <c r="G1818" s="14">
        <v>20</v>
      </c>
      <c r="H1818" s="27">
        <v>1</v>
      </c>
      <c r="I1818" s="5">
        <v>15</v>
      </c>
      <c r="J1818" s="5">
        <v>1</v>
      </c>
      <c r="K1818" s="5">
        <v>2</v>
      </c>
      <c r="L1818" s="5">
        <v>0</v>
      </c>
      <c r="M1818" s="5">
        <v>0</v>
      </c>
      <c r="N1818" s="5">
        <v>0</v>
      </c>
      <c r="O1818" s="5">
        <v>0</v>
      </c>
      <c r="P1818" s="28">
        <v>1</v>
      </c>
    </row>
    <row r="1819" spans="3:16" x14ac:dyDescent="0.25">
      <c r="C1819" s="106"/>
      <c r="D1819" s="101"/>
      <c r="E1819" s="11" t="s">
        <v>53</v>
      </c>
      <c r="F1819" s="8"/>
      <c r="G1819" s="14">
        <v>19</v>
      </c>
      <c r="H1819" s="27">
        <v>7</v>
      </c>
      <c r="I1819" s="5">
        <v>5</v>
      </c>
      <c r="J1819" s="5">
        <v>0</v>
      </c>
      <c r="K1819" s="5">
        <v>2</v>
      </c>
      <c r="L1819" s="5">
        <v>1</v>
      </c>
      <c r="M1819" s="5">
        <v>2</v>
      </c>
      <c r="N1819" s="5">
        <v>0</v>
      </c>
      <c r="O1819" s="5">
        <v>1</v>
      </c>
      <c r="P1819" s="28">
        <v>1</v>
      </c>
    </row>
    <row r="1820" spans="3:16" x14ac:dyDescent="0.25">
      <c r="C1820" s="106"/>
      <c r="D1820" s="101"/>
      <c r="E1820" s="11" t="s">
        <v>38</v>
      </c>
      <c r="F1820" s="8"/>
      <c r="G1820" s="14">
        <v>32</v>
      </c>
      <c r="H1820" s="27">
        <v>9</v>
      </c>
      <c r="I1820" s="5">
        <v>18</v>
      </c>
      <c r="J1820" s="5">
        <v>2</v>
      </c>
      <c r="K1820" s="5">
        <v>2</v>
      </c>
      <c r="L1820" s="5">
        <v>0</v>
      </c>
      <c r="M1820" s="5">
        <v>1</v>
      </c>
      <c r="N1820" s="5">
        <v>0</v>
      </c>
      <c r="O1820" s="5">
        <v>0</v>
      </c>
      <c r="P1820" s="28">
        <v>0</v>
      </c>
    </row>
    <row r="1821" spans="3:16" x14ac:dyDescent="0.25">
      <c r="C1821" s="106"/>
      <c r="D1821" s="101"/>
      <c r="E1821" s="11" t="s">
        <v>54</v>
      </c>
      <c r="F1821" s="8"/>
      <c r="G1821" s="7">
        <v>1276</v>
      </c>
      <c r="H1821" s="15">
        <v>337</v>
      </c>
      <c r="I1821" s="1">
        <v>801</v>
      </c>
      <c r="J1821" s="1">
        <v>24</v>
      </c>
      <c r="K1821" s="1">
        <v>46</v>
      </c>
      <c r="L1821" s="1">
        <v>18</v>
      </c>
      <c r="M1821" s="1">
        <v>6</v>
      </c>
      <c r="N1821" s="1">
        <v>1</v>
      </c>
      <c r="O1821" s="1">
        <v>19</v>
      </c>
      <c r="P1821" s="18">
        <v>24</v>
      </c>
    </row>
    <row r="1822" spans="3:16" x14ac:dyDescent="0.25">
      <c r="C1822" s="106"/>
      <c r="D1822" s="101"/>
      <c r="E1822" s="11" t="s">
        <v>55</v>
      </c>
      <c r="F1822" s="8"/>
      <c r="G1822" s="7">
        <v>177</v>
      </c>
      <c r="H1822" s="15">
        <v>62</v>
      </c>
      <c r="I1822" s="1">
        <v>78</v>
      </c>
      <c r="J1822" s="1">
        <v>1</v>
      </c>
      <c r="K1822" s="1">
        <v>5</v>
      </c>
      <c r="L1822" s="1">
        <v>2</v>
      </c>
      <c r="M1822" s="1">
        <v>6</v>
      </c>
      <c r="N1822" s="1">
        <v>10</v>
      </c>
      <c r="O1822" s="1">
        <v>8</v>
      </c>
      <c r="P1822" s="18">
        <v>5</v>
      </c>
    </row>
    <row r="1823" spans="3:16" ht="25.2" x14ac:dyDescent="0.25">
      <c r="C1823" s="102" t="s">
        <v>56</v>
      </c>
      <c r="D1823" s="100" t="s">
        <v>21</v>
      </c>
      <c r="E1823" s="10" t="s">
        <v>57</v>
      </c>
      <c r="F1823" s="9"/>
      <c r="G1823" s="13">
        <v>393</v>
      </c>
      <c r="H1823" s="22">
        <v>115</v>
      </c>
      <c r="I1823" s="3">
        <v>209</v>
      </c>
      <c r="J1823" s="3">
        <v>5</v>
      </c>
      <c r="K1823" s="3">
        <v>17</v>
      </c>
      <c r="L1823" s="3">
        <v>11</v>
      </c>
      <c r="M1823" s="3">
        <v>4</v>
      </c>
      <c r="N1823" s="3">
        <v>5</v>
      </c>
      <c r="O1823" s="3">
        <v>13</v>
      </c>
      <c r="P1823" s="24">
        <v>14</v>
      </c>
    </row>
    <row r="1824" spans="3:16" ht="25.2" x14ac:dyDescent="0.25">
      <c r="C1824" s="106"/>
      <c r="D1824" s="101"/>
      <c r="E1824" s="11" t="s">
        <v>58</v>
      </c>
      <c r="F1824" s="8"/>
      <c r="G1824" s="7">
        <v>615</v>
      </c>
      <c r="H1824" s="15">
        <v>143</v>
      </c>
      <c r="I1824" s="1">
        <v>396</v>
      </c>
      <c r="J1824" s="1">
        <v>11</v>
      </c>
      <c r="K1824" s="1">
        <v>26</v>
      </c>
      <c r="L1824" s="1">
        <v>6</v>
      </c>
      <c r="M1824" s="1">
        <v>9</v>
      </c>
      <c r="N1824" s="1">
        <v>4</v>
      </c>
      <c r="O1824" s="1">
        <v>11</v>
      </c>
      <c r="P1824" s="18">
        <v>9</v>
      </c>
    </row>
    <row r="1825" spans="2:21" ht="25.2" x14ac:dyDescent="0.25">
      <c r="C1825" s="106"/>
      <c r="D1825" s="101"/>
      <c r="E1825" s="11" t="s">
        <v>59</v>
      </c>
      <c r="F1825" s="8"/>
      <c r="G1825" s="7">
        <v>364</v>
      </c>
      <c r="H1825" s="15">
        <v>103</v>
      </c>
      <c r="I1825" s="1">
        <v>230</v>
      </c>
      <c r="J1825" s="1">
        <v>8</v>
      </c>
      <c r="K1825" s="1">
        <v>11</v>
      </c>
      <c r="L1825" s="1">
        <v>3</v>
      </c>
      <c r="M1825" s="1">
        <v>1</v>
      </c>
      <c r="N1825" s="1">
        <v>1</v>
      </c>
      <c r="O1825" s="1">
        <v>3</v>
      </c>
      <c r="P1825" s="18">
        <v>4</v>
      </c>
    </row>
    <row r="1826" spans="2:21" x14ac:dyDescent="0.25">
      <c r="C1826" s="106"/>
      <c r="D1826" s="101"/>
      <c r="E1826" s="11" t="s">
        <v>60</v>
      </c>
      <c r="F1826" s="8"/>
      <c r="G1826" s="7">
        <v>152</v>
      </c>
      <c r="H1826" s="15">
        <v>55</v>
      </c>
      <c r="I1826" s="1">
        <v>82</v>
      </c>
      <c r="J1826" s="1">
        <v>4</v>
      </c>
      <c r="K1826" s="1">
        <v>3</v>
      </c>
      <c r="L1826" s="1">
        <v>1</v>
      </c>
      <c r="M1826" s="1">
        <v>1</v>
      </c>
      <c r="N1826" s="1">
        <v>1</v>
      </c>
      <c r="O1826" s="1">
        <v>1</v>
      </c>
      <c r="P1826" s="18">
        <v>4</v>
      </c>
    </row>
    <row r="1827" spans="2:21" x14ac:dyDescent="0.25">
      <c r="C1827" s="102" t="s">
        <v>61</v>
      </c>
      <c r="D1827" s="100" t="s">
        <v>21</v>
      </c>
      <c r="E1827" s="10" t="s">
        <v>62</v>
      </c>
      <c r="F1827" s="9"/>
      <c r="G1827" s="13">
        <v>197</v>
      </c>
      <c r="H1827" s="22">
        <v>58</v>
      </c>
      <c r="I1827" s="3">
        <v>120</v>
      </c>
      <c r="J1827" s="3">
        <v>2</v>
      </c>
      <c r="K1827" s="3">
        <v>4</v>
      </c>
      <c r="L1827" s="3">
        <v>1</v>
      </c>
      <c r="M1827" s="3">
        <v>3</v>
      </c>
      <c r="N1827" s="3">
        <v>3</v>
      </c>
      <c r="O1827" s="3">
        <v>4</v>
      </c>
      <c r="P1827" s="24">
        <v>2</v>
      </c>
    </row>
    <row r="1828" spans="2:21" x14ac:dyDescent="0.25">
      <c r="C1828" s="103"/>
      <c r="D1828" s="101"/>
      <c r="E1828" s="11" t="s">
        <v>63</v>
      </c>
      <c r="F1828" s="8"/>
      <c r="G1828" s="7">
        <v>460</v>
      </c>
      <c r="H1828" s="15">
        <v>154</v>
      </c>
      <c r="I1828" s="1">
        <v>237</v>
      </c>
      <c r="J1828" s="1">
        <v>8</v>
      </c>
      <c r="K1828" s="1">
        <v>22</v>
      </c>
      <c r="L1828" s="1">
        <v>7</v>
      </c>
      <c r="M1828" s="1">
        <v>5</v>
      </c>
      <c r="N1828" s="1">
        <v>1</v>
      </c>
      <c r="O1828" s="1">
        <v>13</v>
      </c>
      <c r="P1828" s="18">
        <v>13</v>
      </c>
    </row>
    <row r="1829" spans="2:21" ht="25.2" x14ac:dyDescent="0.25">
      <c r="C1829" s="103"/>
      <c r="D1829" s="101"/>
      <c r="E1829" s="11" t="s">
        <v>64</v>
      </c>
      <c r="F1829" s="8"/>
      <c r="G1829" s="7">
        <v>286</v>
      </c>
      <c r="H1829" s="15">
        <v>61</v>
      </c>
      <c r="I1829" s="1">
        <v>203</v>
      </c>
      <c r="J1829" s="1">
        <v>2</v>
      </c>
      <c r="K1829" s="1">
        <v>8</v>
      </c>
      <c r="L1829" s="1">
        <v>4</v>
      </c>
      <c r="M1829" s="1">
        <v>0</v>
      </c>
      <c r="N1829" s="1">
        <v>1</v>
      </c>
      <c r="O1829" s="1">
        <v>1</v>
      </c>
      <c r="P1829" s="18">
        <v>6</v>
      </c>
    </row>
    <row r="1830" spans="2:21" x14ac:dyDescent="0.25">
      <c r="C1830" s="103"/>
      <c r="D1830" s="101"/>
      <c r="E1830" s="11" t="s">
        <v>65</v>
      </c>
      <c r="F1830" s="8"/>
      <c r="G1830" s="7">
        <v>249</v>
      </c>
      <c r="H1830" s="15">
        <v>59</v>
      </c>
      <c r="I1830" s="1">
        <v>155</v>
      </c>
      <c r="J1830" s="1">
        <v>7</v>
      </c>
      <c r="K1830" s="1">
        <v>10</v>
      </c>
      <c r="L1830" s="1">
        <v>4</v>
      </c>
      <c r="M1830" s="1">
        <v>3</v>
      </c>
      <c r="N1830" s="1">
        <v>3</v>
      </c>
      <c r="O1830" s="1">
        <v>4</v>
      </c>
      <c r="P1830" s="18">
        <v>4</v>
      </c>
    </row>
    <row r="1831" spans="2:21" x14ac:dyDescent="0.25">
      <c r="C1831" s="103"/>
      <c r="D1831" s="101"/>
      <c r="E1831" s="11" t="s">
        <v>66</v>
      </c>
      <c r="F1831" s="8"/>
      <c r="G1831" s="7">
        <v>145</v>
      </c>
      <c r="H1831" s="15">
        <v>41</v>
      </c>
      <c r="I1831" s="1">
        <v>84</v>
      </c>
      <c r="J1831" s="1">
        <v>5</v>
      </c>
      <c r="K1831" s="1">
        <v>6</v>
      </c>
      <c r="L1831" s="1">
        <v>5</v>
      </c>
      <c r="M1831" s="1">
        <v>0</v>
      </c>
      <c r="N1831" s="1">
        <v>0</v>
      </c>
      <c r="O1831" s="1">
        <v>2</v>
      </c>
      <c r="P1831" s="18">
        <v>2</v>
      </c>
    </row>
    <row r="1832" spans="2:21" x14ac:dyDescent="0.25">
      <c r="C1832" s="107"/>
      <c r="D1832" s="104"/>
      <c r="E1832" s="44" t="s">
        <v>67</v>
      </c>
      <c r="F1832" s="45"/>
      <c r="G1832" s="56">
        <v>187</v>
      </c>
      <c r="H1832" s="64">
        <v>43</v>
      </c>
      <c r="I1832" s="34">
        <v>118</v>
      </c>
      <c r="J1832" s="34">
        <v>4</v>
      </c>
      <c r="K1832" s="34">
        <v>7</v>
      </c>
      <c r="L1832" s="34">
        <v>0</v>
      </c>
      <c r="M1832" s="34">
        <v>4</v>
      </c>
      <c r="N1832" s="34">
        <v>3</v>
      </c>
      <c r="O1832" s="34">
        <v>4</v>
      </c>
      <c r="P1832" s="69">
        <v>4</v>
      </c>
    </row>
    <row r="1834" spans="2:21" x14ac:dyDescent="0.25">
      <c r="B1834" s="42" t="str">
        <f xml:space="preserve"> HYPERLINK("#'目次'!B28", "[22]")</f>
        <v>[22]</v>
      </c>
      <c r="C1834" s="37" t="s">
        <v>290</v>
      </c>
    </row>
    <row r="1837" spans="2:21" x14ac:dyDescent="0.25">
      <c r="C1837" s="37" t="s">
        <v>14</v>
      </c>
    </row>
    <row r="1838" spans="2:21" ht="75.599999999999994" x14ac:dyDescent="0.25">
      <c r="C1838" s="96"/>
      <c r="D1838" s="97"/>
      <c r="E1838" s="97"/>
      <c r="F1838" s="97"/>
      <c r="G1838" s="52" t="s">
        <v>15</v>
      </c>
      <c r="H1838" s="48" t="s">
        <v>291</v>
      </c>
      <c r="I1838" s="20" t="s">
        <v>292</v>
      </c>
      <c r="J1838" s="20" t="s">
        <v>293</v>
      </c>
      <c r="K1838" s="20" t="s">
        <v>294</v>
      </c>
      <c r="L1838" s="20" t="s">
        <v>295</v>
      </c>
      <c r="M1838" s="20" t="s">
        <v>296</v>
      </c>
      <c r="N1838" s="20" t="s">
        <v>297</v>
      </c>
      <c r="O1838" s="20" t="s">
        <v>298</v>
      </c>
      <c r="P1838" s="20" t="s">
        <v>299</v>
      </c>
      <c r="Q1838" s="20" t="s">
        <v>300</v>
      </c>
      <c r="R1838" s="20" t="s">
        <v>301</v>
      </c>
      <c r="S1838" s="20" t="s">
        <v>38</v>
      </c>
      <c r="T1838" s="20" t="s">
        <v>302</v>
      </c>
      <c r="U1838" s="51" t="s">
        <v>303</v>
      </c>
    </row>
    <row r="1839" spans="2:21" x14ac:dyDescent="0.25">
      <c r="C1839" s="98"/>
      <c r="D1839" s="99"/>
      <c r="E1839" s="99"/>
      <c r="F1839" s="99"/>
      <c r="G1839" s="47"/>
      <c r="H1839" s="83" t="s">
        <v>304</v>
      </c>
      <c r="I1839" s="72" t="s">
        <v>305</v>
      </c>
      <c r="J1839" s="72" t="s">
        <v>306</v>
      </c>
      <c r="K1839" s="72" t="s">
        <v>307</v>
      </c>
      <c r="L1839" s="72" t="s">
        <v>308</v>
      </c>
      <c r="M1839" s="72" t="s">
        <v>309</v>
      </c>
      <c r="N1839" s="72" t="s">
        <v>310</v>
      </c>
      <c r="O1839" s="72" t="s">
        <v>311</v>
      </c>
      <c r="P1839" s="72" t="s">
        <v>312</v>
      </c>
      <c r="Q1839" s="72" t="s">
        <v>313</v>
      </c>
      <c r="R1839" s="72" t="s">
        <v>314</v>
      </c>
      <c r="S1839" s="21"/>
      <c r="T1839" s="21"/>
      <c r="U1839" s="54"/>
    </row>
    <row r="1840" spans="2:21" x14ac:dyDescent="0.25">
      <c r="C1840" s="43"/>
      <c r="D1840" s="49"/>
      <c r="E1840" s="53" t="s">
        <v>15</v>
      </c>
      <c r="F1840" s="46"/>
      <c r="G1840" s="50">
        <v>1524</v>
      </c>
      <c r="H1840" s="30">
        <v>23</v>
      </c>
      <c r="I1840" s="30">
        <v>125</v>
      </c>
      <c r="J1840" s="30">
        <v>372</v>
      </c>
      <c r="K1840" s="30">
        <v>444</v>
      </c>
      <c r="L1840" s="30">
        <v>222</v>
      </c>
      <c r="M1840" s="30">
        <v>123</v>
      </c>
      <c r="N1840" s="30">
        <v>69</v>
      </c>
      <c r="O1840" s="30">
        <v>17</v>
      </c>
      <c r="P1840" s="30">
        <v>14</v>
      </c>
      <c r="Q1840" s="30">
        <v>57</v>
      </c>
      <c r="R1840" s="30">
        <v>16</v>
      </c>
      <c r="S1840" s="30">
        <v>42</v>
      </c>
      <c r="T1840" s="32">
        <v>28.476720647773</v>
      </c>
      <c r="U1840" s="65">
        <v>25</v>
      </c>
    </row>
    <row r="1841" spans="3:21" x14ac:dyDescent="0.25">
      <c r="C1841" s="105" t="s">
        <v>20</v>
      </c>
      <c r="D1841" s="100" t="s">
        <v>21</v>
      </c>
      <c r="E1841" s="10" t="s">
        <v>22</v>
      </c>
      <c r="F1841" s="9"/>
      <c r="G1841" s="13">
        <v>780</v>
      </c>
      <c r="H1841" s="22">
        <v>7</v>
      </c>
      <c r="I1841" s="3">
        <v>39</v>
      </c>
      <c r="J1841" s="3">
        <v>178</v>
      </c>
      <c r="K1841" s="3">
        <v>242</v>
      </c>
      <c r="L1841" s="3">
        <v>127</v>
      </c>
      <c r="M1841" s="3">
        <v>69</v>
      </c>
      <c r="N1841" s="3">
        <v>40</v>
      </c>
      <c r="O1841" s="3">
        <v>7</v>
      </c>
      <c r="P1841" s="3">
        <v>12</v>
      </c>
      <c r="Q1841" s="3">
        <v>32</v>
      </c>
      <c r="R1841" s="3">
        <v>9</v>
      </c>
      <c r="S1841" s="3">
        <v>18</v>
      </c>
      <c r="T1841" s="4">
        <v>30.308398950131</v>
      </c>
      <c r="U1841" s="25">
        <v>25</v>
      </c>
    </row>
    <row r="1842" spans="3:21" x14ac:dyDescent="0.25">
      <c r="C1842" s="106"/>
      <c r="D1842" s="101"/>
      <c r="E1842" s="11" t="s">
        <v>23</v>
      </c>
      <c r="F1842" s="8"/>
      <c r="G1842" s="7">
        <v>744</v>
      </c>
      <c r="H1842" s="15">
        <v>16</v>
      </c>
      <c r="I1842" s="1">
        <v>86</v>
      </c>
      <c r="J1842" s="1">
        <v>194</v>
      </c>
      <c r="K1842" s="1">
        <v>202</v>
      </c>
      <c r="L1842" s="1">
        <v>95</v>
      </c>
      <c r="M1842" s="1">
        <v>54</v>
      </c>
      <c r="N1842" s="1">
        <v>29</v>
      </c>
      <c r="O1842" s="1">
        <v>10</v>
      </c>
      <c r="P1842" s="1">
        <v>2</v>
      </c>
      <c r="Q1842" s="1">
        <v>25</v>
      </c>
      <c r="R1842" s="1">
        <v>7</v>
      </c>
      <c r="S1842" s="1">
        <v>24</v>
      </c>
      <c r="T1842" s="2">
        <v>26.538194444443999</v>
      </c>
      <c r="U1842" s="16">
        <v>25</v>
      </c>
    </row>
    <row r="1843" spans="3:21" x14ac:dyDescent="0.25">
      <c r="C1843" s="102" t="s">
        <v>24</v>
      </c>
      <c r="D1843" s="102" t="s">
        <v>25</v>
      </c>
      <c r="E1843" s="10" t="s">
        <v>26</v>
      </c>
      <c r="F1843" s="9"/>
      <c r="G1843" s="13">
        <v>257</v>
      </c>
      <c r="H1843" s="22">
        <v>4</v>
      </c>
      <c r="I1843" s="3">
        <v>10</v>
      </c>
      <c r="J1843" s="3">
        <v>33</v>
      </c>
      <c r="K1843" s="3">
        <v>63</v>
      </c>
      <c r="L1843" s="3">
        <v>46</v>
      </c>
      <c r="M1843" s="3">
        <v>32</v>
      </c>
      <c r="N1843" s="3">
        <v>18</v>
      </c>
      <c r="O1843" s="3">
        <v>10</v>
      </c>
      <c r="P1843" s="3">
        <v>5</v>
      </c>
      <c r="Q1843" s="3">
        <v>23</v>
      </c>
      <c r="R1843" s="3">
        <v>7</v>
      </c>
      <c r="S1843" s="3">
        <v>6</v>
      </c>
      <c r="T1843" s="4">
        <v>37.241035856574001</v>
      </c>
      <c r="U1843" s="25">
        <v>35</v>
      </c>
    </row>
    <row r="1844" spans="3:21" x14ac:dyDescent="0.25">
      <c r="C1844" s="106"/>
      <c r="D1844" s="103"/>
      <c r="E1844" s="11" t="s">
        <v>27</v>
      </c>
      <c r="F1844" s="8"/>
      <c r="G1844" s="7">
        <v>297</v>
      </c>
      <c r="H1844" s="15">
        <v>1</v>
      </c>
      <c r="I1844" s="1">
        <v>15</v>
      </c>
      <c r="J1844" s="1">
        <v>72</v>
      </c>
      <c r="K1844" s="1">
        <v>72</v>
      </c>
      <c r="L1844" s="1">
        <v>56</v>
      </c>
      <c r="M1844" s="1">
        <v>36</v>
      </c>
      <c r="N1844" s="1">
        <v>21</v>
      </c>
      <c r="O1844" s="1">
        <v>4</v>
      </c>
      <c r="P1844" s="1">
        <v>3</v>
      </c>
      <c r="Q1844" s="1">
        <v>12</v>
      </c>
      <c r="R1844" s="1">
        <v>1</v>
      </c>
      <c r="S1844" s="1">
        <v>4</v>
      </c>
      <c r="T1844" s="2">
        <v>31.825938566552999</v>
      </c>
      <c r="U1844" s="16">
        <v>25</v>
      </c>
    </row>
    <row r="1845" spans="3:21" x14ac:dyDescent="0.25">
      <c r="C1845" s="106"/>
      <c r="D1845" s="103"/>
      <c r="E1845" s="11" t="s">
        <v>28</v>
      </c>
      <c r="F1845" s="8"/>
      <c r="G1845" s="7">
        <v>316</v>
      </c>
      <c r="H1845" s="15">
        <v>2</v>
      </c>
      <c r="I1845" s="1">
        <v>27</v>
      </c>
      <c r="J1845" s="1">
        <v>77</v>
      </c>
      <c r="K1845" s="1">
        <v>101</v>
      </c>
      <c r="L1845" s="1">
        <v>48</v>
      </c>
      <c r="M1845" s="1">
        <v>21</v>
      </c>
      <c r="N1845" s="1">
        <v>16</v>
      </c>
      <c r="O1845" s="1">
        <v>1</v>
      </c>
      <c r="P1845" s="1">
        <v>3</v>
      </c>
      <c r="Q1845" s="1">
        <v>9</v>
      </c>
      <c r="R1845" s="1">
        <v>1</v>
      </c>
      <c r="S1845" s="1">
        <v>10</v>
      </c>
      <c r="T1845" s="2">
        <v>27.826797385620999</v>
      </c>
      <c r="U1845" s="16">
        <v>25</v>
      </c>
    </row>
    <row r="1846" spans="3:21" x14ac:dyDescent="0.25">
      <c r="C1846" s="106"/>
      <c r="D1846" s="103"/>
      <c r="E1846" s="11" t="s">
        <v>29</v>
      </c>
      <c r="F1846" s="8"/>
      <c r="G1846" s="7">
        <v>335</v>
      </c>
      <c r="H1846" s="15">
        <v>4</v>
      </c>
      <c r="I1846" s="1">
        <v>33</v>
      </c>
      <c r="J1846" s="1">
        <v>89</v>
      </c>
      <c r="K1846" s="1">
        <v>109</v>
      </c>
      <c r="L1846" s="1">
        <v>50</v>
      </c>
      <c r="M1846" s="1">
        <v>23</v>
      </c>
      <c r="N1846" s="1">
        <v>7</v>
      </c>
      <c r="O1846" s="1">
        <v>2</v>
      </c>
      <c r="P1846" s="1">
        <v>3</v>
      </c>
      <c r="Q1846" s="1">
        <v>6</v>
      </c>
      <c r="R1846" s="1">
        <v>2</v>
      </c>
      <c r="S1846" s="1">
        <v>7</v>
      </c>
      <c r="T1846" s="2">
        <v>25.602134146341001</v>
      </c>
      <c r="U1846" s="16">
        <v>25</v>
      </c>
    </row>
    <row r="1847" spans="3:21" x14ac:dyDescent="0.25">
      <c r="C1847" s="106"/>
      <c r="D1847" s="103"/>
      <c r="E1847" s="11" t="s">
        <v>30</v>
      </c>
      <c r="F1847" s="8"/>
      <c r="G1847" s="7">
        <v>319</v>
      </c>
      <c r="H1847" s="15">
        <v>12</v>
      </c>
      <c r="I1847" s="1">
        <v>40</v>
      </c>
      <c r="J1847" s="1">
        <v>101</v>
      </c>
      <c r="K1847" s="1">
        <v>99</v>
      </c>
      <c r="L1847" s="1">
        <v>22</v>
      </c>
      <c r="M1847" s="1">
        <v>11</v>
      </c>
      <c r="N1847" s="1">
        <v>7</v>
      </c>
      <c r="O1847" s="1">
        <v>0</v>
      </c>
      <c r="P1847" s="1">
        <v>0</v>
      </c>
      <c r="Q1847" s="1">
        <v>7</v>
      </c>
      <c r="R1847" s="1">
        <v>5</v>
      </c>
      <c r="S1847" s="1">
        <v>15</v>
      </c>
      <c r="T1847" s="2">
        <v>21.768092105263001</v>
      </c>
      <c r="U1847" s="16">
        <v>15</v>
      </c>
    </row>
    <row r="1848" spans="3:21" x14ac:dyDescent="0.25">
      <c r="C1848" s="106"/>
      <c r="D1848" s="103"/>
      <c r="E1848" s="11" t="s">
        <v>31</v>
      </c>
      <c r="F1848" s="8"/>
      <c r="G1848" s="7">
        <v>1267</v>
      </c>
      <c r="H1848" s="15">
        <v>19</v>
      </c>
      <c r="I1848" s="1">
        <v>115</v>
      </c>
      <c r="J1848" s="1">
        <v>339</v>
      </c>
      <c r="K1848" s="1">
        <v>381</v>
      </c>
      <c r="L1848" s="1">
        <v>176</v>
      </c>
      <c r="M1848" s="1">
        <v>91</v>
      </c>
      <c r="N1848" s="1">
        <v>51</v>
      </c>
      <c r="O1848" s="1">
        <v>7</v>
      </c>
      <c r="P1848" s="1">
        <v>9</v>
      </c>
      <c r="Q1848" s="1">
        <v>34</v>
      </c>
      <c r="R1848" s="1">
        <v>9</v>
      </c>
      <c r="S1848" s="1">
        <v>36</v>
      </c>
      <c r="T1848" s="2">
        <v>26.689683184402998</v>
      </c>
      <c r="U1848" s="16">
        <v>25</v>
      </c>
    </row>
    <row r="1849" spans="3:21" x14ac:dyDescent="0.25">
      <c r="C1849" s="106"/>
      <c r="D1849" s="103"/>
      <c r="E1849" s="11" t="s">
        <v>32</v>
      </c>
      <c r="F1849" s="8"/>
      <c r="G1849" s="7">
        <v>654</v>
      </c>
      <c r="H1849" s="15">
        <v>16</v>
      </c>
      <c r="I1849" s="1">
        <v>73</v>
      </c>
      <c r="J1849" s="1">
        <v>190</v>
      </c>
      <c r="K1849" s="1">
        <v>208</v>
      </c>
      <c r="L1849" s="1">
        <v>72</v>
      </c>
      <c r="M1849" s="1">
        <v>34</v>
      </c>
      <c r="N1849" s="1">
        <v>14</v>
      </c>
      <c r="O1849" s="1">
        <v>2</v>
      </c>
      <c r="P1849" s="1">
        <v>3</v>
      </c>
      <c r="Q1849" s="1">
        <v>13</v>
      </c>
      <c r="R1849" s="1">
        <v>7</v>
      </c>
      <c r="S1849" s="1">
        <v>22</v>
      </c>
      <c r="T1849" s="2">
        <v>23.757911392404999</v>
      </c>
      <c r="U1849" s="16">
        <v>25</v>
      </c>
    </row>
    <row r="1850" spans="3:21" x14ac:dyDescent="0.25">
      <c r="C1850" s="106"/>
      <c r="D1850" s="102" t="s">
        <v>22</v>
      </c>
      <c r="E1850" s="10" t="s">
        <v>26</v>
      </c>
      <c r="F1850" s="9"/>
      <c r="G1850" s="13">
        <v>137</v>
      </c>
      <c r="H1850" s="22">
        <v>2</v>
      </c>
      <c r="I1850" s="3">
        <v>5</v>
      </c>
      <c r="J1850" s="3">
        <v>13</v>
      </c>
      <c r="K1850" s="3">
        <v>32</v>
      </c>
      <c r="L1850" s="3">
        <v>28</v>
      </c>
      <c r="M1850" s="3">
        <v>18</v>
      </c>
      <c r="N1850" s="3">
        <v>12</v>
      </c>
      <c r="O1850" s="3">
        <v>4</v>
      </c>
      <c r="P1850" s="3">
        <v>5</v>
      </c>
      <c r="Q1850" s="3">
        <v>11</v>
      </c>
      <c r="R1850" s="3">
        <v>5</v>
      </c>
      <c r="S1850" s="3">
        <v>2</v>
      </c>
      <c r="T1850" s="4">
        <v>38.074074074073998</v>
      </c>
      <c r="U1850" s="25">
        <v>35</v>
      </c>
    </row>
    <row r="1851" spans="3:21" x14ac:dyDescent="0.25">
      <c r="C1851" s="106"/>
      <c r="D1851" s="103"/>
      <c r="E1851" s="11" t="s">
        <v>27</v>
      </c>
      <c r="F1851" s="8"/>
      <c r="G1851" s="7">
        <v>157</v>
      </c>
      <c r="H1851" s="15">
        <v>1</v>
      </c>
      <c r="I1851" s="1">
        <v>4</v>
      </c>
      <c r="J1851" s="1">
        <v>34</v>
      </c>
      <c r="K1851" s="1">
        <v>36</v>
      </c>
      <c r="L1851" s="1">
        <v>31</v>
      </c>
      <c r="M1851" s="1">
        <v>22</v>
      </c>
      <c r="N1851" s="1">
        <v>13</v>
      </c>
      <c r="O1851" s="1">
        <v>1</v>
      </c>
      <c r="P1851" s="1">
        <v>3</v>
      </c>
      <c r="Q1851" s="1">
        <v>8</v>
      </c>
      <c r="R1851" s="1">
        <v>1</v>
      </c>
      <c r="S1851" s="1">
        <v>3</v>
      </c>
      <c r="T1851" s="2">
        <v>34.172077922078003</v>
      </c>
      <c r="U1851" s="16">
        <v>35</v>
      </c>
    </row>
    <row r="1852" spans="3:21" x14ac:dyDescent="0.25">
      <c r="C1852" s="106"/>
      <c r="D1852" s="103"/>
      <c r="E1852" s="11" t="s">
        <v>28</v>
      </c>
      <c r="F1852" s="8"/>
      <c r="G1852" s="7">
        <v>162</v>
      </c>
      <c r="H1852" s="15">
        <v>1</v>
      </c>
      <c r="I1852" s="1">
        <v>11</v>
      </c>
      <c r="J1852" s="1">
        <v>42</v>
      </c>
      <c r="K1852" s="1">
        <v>55</v>
      </c>
      <c r="L1852" s="1">
        <v>24</v>
      </c>
      <c r="M1852" s="1">
        <v>10</v>
      </c>
      <c r="N1852" s="1">
        <v>8</v>
      </c>
      <c r="O1852" s="1">
        <v>1</v>
      </c>
      <c r="P1852" s="1">
        <v>2</v>
      </c>
      <c r="Q1852" s="1">
        <v>4</v>
      </c>
      <c r="R1852" s="1">
        <v>1</v>
      </c>
      <c r="S1852" s="1">
        <v>3</v>
      </c>
      <c r="T1852" s="2">
        <v>27.704402515723</v>
      </c>
      <c r="U1852" s="16">
        <v>25</v>
      </c>
    </row>
    <row r="1853" spans="3:21" x14ac:dyDescent="0.25">
      <c r="C1853" s="106"/>
      <c r="D1853" s="103"/>
      <c r="E1853" s="11" t="s">
        <v>29</v>
      </c>
      <c r="F1853" s="8"/>
      <c r="G1853" s="7">
        <v>175</v>
      </c>
      <c r="H1853" s="15">
        <v>1</v>
      </c>
      <c r="I1853" s="1">
        <v>10</v>
      </c>
      <c r="J1853" s="1">
        <v>43</v>
      </c>
      <c r="K1853" s="1">
        <v>61</v>
      </c>
      <c r="L1853" s="1">
        <v>29</v>
      </c>
      <c r="M1853" s="1">
        <v>13</v>
      </c>
      <c r="N1853" s="1">
        <v>4</v>
      </c>
      <c r="O1853" s="1">
        <v>1</v>
      </c>
      <c r="P1853" s="1">
        <v>2</v>
      </c>
      <c r="Q1853" s="1">
        <v>5</v>
      </c>
      <c r="R1853" s="1">
        <v>1</v>
      </c>
      <c r="S1853" s="1">
        <v>5</v>
      </c>
      <c r="T1853" s="2">
        <v>27.911764705882</v>
      </c>
      <c r="U1853" s="16">
        <v>25</v>
      </c>
    </row>
    <row r="1854" spans="3:21" x14ac:dyDescent="0.25">
      <c r="C1854" s="106"/>
      <c r="D1854" s="103"/>
      <c r="E1854" s="11" t="s">
        <v>30</v>
      </c>
      <c r="F1854" s="8"/>
      <c r="G1854" s="7">
        <v>149</v>
      </c>
      <c r="H1854" s="15">
        <v>2</v>
      </c>
      <c r="I1854" s="1">
        <v>9</v>
      </c>
      <c r="J1854" s="1">
        <v>46</v>
      </c>
      <c r="K1854" s="1">
        <v>58</v>
      </c>
      <c r="L1854" s="1">
        <v>15</v>
      </c>
      <c r="M1854" s="1">
        <v>6</v>
      </c>
      <c r="N1854" s="1">
        <v>3</v>
      </c>
      <c r="O1854" s="1">
        <v>0</v>
      </c>
      <c r="P1854" s="1">
        <v>0</v>
      </c>
      <c r="Q1854" s="1">
        <v>4</v>
      </c>
      <c r="R1854" s="1">
        <v>1</v>
      </c>
      <c r="S1854" s="1">
        <v>5</v>
      </c>
      <c r="T1854" s="2">
        <v>24.600694444443999</v>
      </c>
      <c r="U1854" s="16">
        <v>25</v>
      </c>
    </row>
    <row r="1855" spans="3:21" x14ac:dyDescent="0.25">
      <c r="C1855" s="106"/>
      <c r="D1855" s="103"/>
      <c r="E1855" s="11" t="s">
        <v>31</v>
      </c>
      <c r="F1855" s="8"/>
      <c r="G1855" s="7">
        <v>643</v>
      </c>
      <c r="H1855" s="15">
        <v>5</v>
      </c>
      <c r="I1855" s="1">
        <v>34</v>
      </c>
      <c r="J1855" s="1">
        <v>165</v>
      </c>
      <c r="K1855" s="1">
        <v>210</v>
      </c>
      <c r="L1855" s="1">
        <v>99</v>
      </c>
      <c r="M1855" s="1">
        <v>51</v>
      </c>
      <c r="N1855" s="1">
        <v>28</v>
      </c>
      <c r="O1855" s="1">
        <v>3</v>
      </c>
      <c r="P1855" s="1">
        <v>7</v>
      </c>
      <c r="Q1855" s="1">
        <v>21</v>
      </c>
      <c r="R1855" s="1">
        <v>4</v>
      </c>
      <c r="S1855" s="1">
        <v>16</v>
      </c>
      <c r="T1855" s="2">
        <v>28.636363636363999</v>
      </c>
      <c r="U1855" s="16">
        <v>25</v>
      </c>
    </row>
    <row r="1856" spans="3:21" x14ac:dyDescent="0.25">
      <c r="C1856" s="106"/>
      <c r="D1856" s="103"/>
      <c r="E1856" s="11" t="s">
        <v>32</v>
      </c>
      <c r="F1856" s="8"/>
      <c r="G1856" s="7">
        <v>324</v>
      </c>
      <c r="H1856" s="15">
        <v>3</v>
      </c>
      <c r="I1856" s="1">
        <v>19</v>
      </c>
      <c r="J1856" s="1">
        <v>89</v>
      </c>
      <c r="K1856" s="1">
        <v>119</v>
      </c>
      <c r="L1856" s="1">
        <v>44</v>
      </c>
      <c r="M1856" s="1">
        <v>19</v>
      </c>
      <c r="N1856" s="1">
        <v>7</v>
      </c>
      <c r="O1856" s="1">
        <v>1</v>
      </c>
      <c r="P1856" s="1">
        <v>2</v>
      </c>
      <c r="Q1856" s="1">
        <v>9</v>
      </c>
      <c r="R1856" s="1">
        <v>2</v>
      </c>
      <c r="S1856" s="1">
        <v>10</v>
      </c>
      <c r="T1856" s="2">
        <v>26.393312101911</v>
      </c>
      <c r="U1856" s="16">
        <v>25</v>
      </c>
    </row>
    <row r="1857" spans="3:21" x14ac:dyDescent="0.25">
      <c r="C1857" s="106"/>
      <c r="D1857" s="102" t="s">
        <v>23</v>
      </c>
      <c r="E1857" s="10" t="s">
        <v>26</v>
      </c>
      <c r="F1857" s="9"/>
      <c r="G1857" s="13">
        <v>120</v>
      </c>
      <c r="H1857" s="22">
        <v>2</v>
      </c>
      <c r="I1857" s="3">
        <v>5</v>
      </c>
      <c r="J1857" s="3">
        <v>20</v>
      </c>
      <c r="K1857" s="3">
        <v>31</v>
      </c>
      <c r="L1857" s="3">
        <v>18</v>
      </c>
      <c r="M1857" s="3">
        <v>14</v>
      </c>
      <c r="N1857" s="3">
        <v>6</v>
      </c>
      <c r="O1857" s="3">
        <v>6</v>
      </c>
      <c r="P1857" s="3">
        <v>0</v>
      </c>
      <c r="Q1857" s="3">
        <v>12</v>
      </c>
      <c r="R1857" s="3">
        <v>2</v>
      </c>
      <c r="S1857" s="3">
        <v>4</v>
      </c>
      <c r="T1857" s="4">
        <v>36.271551724138</v>
      </c>
      <c r="U1857" s="25">
        <v>25</v>
      </c>
    </row>
    <row r="1858" spans="3:21" x14ac:dyDescent="0.25">
      <c r="C1858" s="106"/>
      <c r="D1858" s="103"/>
      <c r="E1858" s="11" t="s">
        <v>27</v>
      </c>
      <c r="F1858" s="8"/>
      <c r="G1858" s="7">
        <v>140</v>
      </c>
      <c r="H1858" s="15">
        <v>0</v>
      </c>
      <c r="I1858" s="1">
        <v>11</v>
      </c>
      <c r="J1858" s="1">
        <v>38</v>
      </c>
      <c r="K1858" s="1">
        <v>36</v>
      </c>
      <c r="L1858" s="1">
        <v>25</v>
      </c>
      <c r="M1858" s="1">
        <v>14</v>
      </c>
      <c r="N1858" s="1">
        <v>8</v>
      </c>
      <c r="O1858" s="1">
        <v>3</v>
      </c>
      <c r="P1858" s="1">
        <v>0</v>
      </c>
      <c r="Q1858" s="1">
        <v>4</v>
      </c>
      <c r="R1858" s="1">
        <v>0</v>
      </c>
      <c r="S1858" s="1">
        <v>1</v>
      </c>
      <c r="T1858" s="2">
        <v>29.226618705036</v>
      </c>
      <c r="U1858" s="16">
        <v>25</v>
      </c>
    </row>
    <row r="1859" spans="3:21" x14ac:dyDescent="0.25">
      <c r="C1859" s="106"/>
      <c r="D1859" s="103"/>
      <c r="E1859" s="11" t="s">
        <v>28</v>
      </c>
      <c r="F1859" s="8"/>
      <c r="G1859" s="7">
        <v>154</v>
      </c>
      <c r="H1859" s="15">
        <v>1</v>
      </c>
      <c r="I1859" s="1">
        <v>16</v>
      </c>
      <c r="J1859" s="1">
        <v>35</v>
      </c>
      <c r="K1859" s="1">
        <v>46</v>
      </c>
      <c r="L1859" s="1">
        <v>24</v>
      </c>
      <c r="M1859" s="1">
        <v>11</v>
      </c>
      <c r="N1859" s="1">
        <v>8</v>
      </c>
      <c r="O1859" s="1">
        <v>0</v>
      </c>
      <c r="P1859" s="1">
        <v>1</v>
      </c>
      <c r="Q1859" s="1">
        <v>5</v>
      </c>
      <c r="R1859" s="1">
        <v>0</v>
      </c>
      <c r="S1859" s="1">
        <v>7</v>
      </c>
      <c r="T1859" s="2">
        <v>27.959183673468999</v>
      </c>
      <c r="U1859" s="16">
        <v>25</v>
      </c>
    </row>
    <row r="1860" spans="3:21" x14ac:dyDescent="0.25">
      <c r="C1860" s="106"/>
      <c r="D1860" s="103"/>
      <c r="E1860" s="11" t="s">
        <v>29</v>
      </c>
      <c r="F1860" s="8"/>
      <c r="G1860" s="7">
        <v>160</v>
      </c>
      <c r="H1860" s="15">
        <v>3</v>
      </c>
      <c r="I1860" s="1">
        <v>23</v>
      </c>
      <c r="J1860" s="1">
        <v>46</v>
      </c>
      <c r="K1860" s="1">
        <v>48</v>
      </c>
      <c r="L1860" s="1">
        <v>21</v>
      </c>
      <c r="M1860" s="1">
        <v>10</v>
      </c>
      <c r="N1860" s="1">
        <v>3</v>
      </c>
      <c r="O1860" s="1">
        <v>1</v>
      </c>
      <c r="P1860" s="1">
        <v>1</v>
      </c>
      <c r="Q1860" s="1">
        <v>1</v>
      </c>
      <c r="R1860" s="1">
        <v>1</v>
      </c>
      <c r="S1860" s="1">
        <v>2</v>
      </c>
      <c r="T1860" s="2">
        <v>23.117088607595001</v>
      </c>
      <c r="U1860" s="16">
        <v>25</v>
      </c>
    </row>
    <row r="1861" spans="3:21" x14ac:dyDescent="0.25">
      <c r="C1861" s="106"/>
      <c r="D1861" s="103"/>
      <c r="E1861" s="11" t="s">
        <v>30</v>
      </c>
      <c r="F1861" s="8"/>
      <c r="G1861" s="7">
        <v>170</v>
      </c>
      <c r="H1861" s="15">
        <v>10</v>
      </c>
      <c r="I1861" s="1">
        <v>31</v>
      </c>
      <c r="J1861" s="1">
        <v>55</v>
      </c>
      <c r="K1861" s="1">
        <v>41</v>
      </c>
      <c r="L1861" s="1">
        <v>7</v>
      </c>
      <c r="M1861" s="1">
        <v>5</v>
      </c>
      <c r="N1861" s="1">
        <v>4</v>
      </c>
      <c r="O1861" s="1">
        <v>0</v>
      </c>
      <c r="P1861" s="1">
        <v>0</v>
      </c>
      <c r="Q1861" s="1">
        <v>3</v>
      </c>
      <c r="R1861" s="1">
        <v>4</v>
      </c>
      <c r="S1861" s="1">
        <v>10</v>
      </c>
      <c r="T1861" s="2">
        <v>19.21875</v>
      </c>
      <c r="U1861" s="16">
        <v>15</v>
      </c>
    </row>
    <row r="1862" spans="3:21" x14ac:dyDescent="0.25">
      <c r="C1862" s="106"/>
      <c r="D1862" s="103"/>
      <c r="E1862" s="11" t="s">
        <v>31</v>
      </c>
      <c r="F1862" s="8"/>
      <c r="G1862" s="7">
        <v>624</v>
      </c>
      <c r="H1862" s="15">
        <v>14</v>
      </c>
      <c r="I1862" s="1">
        <v>81</v>
      </c>
      <c r="J1862" s="1">
        <v>174</v>
      </c>
      <c r="K1862" s="1">
        <v>171</v>
      </c>
      <c r="L1862" s="1">
        <v>77</v>
      </c>
      <c r="M1862" s="1">
        <v>40</v>
      </c>
      <c r="N1862" s="1">
        <v>23</v>
      </c>
      <c r="O1862" s="1">
        <v>4</v>
      </c>
      <c r="P1862" s="1">
        <v>2</v>
      </c>
      <c r="Q1862" s="1">
        <v>13</v>
      </c>
      <c r="R1862" s="1">
        <v>5</v>
      </c>
      <c r="S1862" s="1">
        <v>20</v>
      </c>
      <c r="T1862" s="2">
        <v>24.668874172184999</v>
      </c>
      <c r="U1862" s="16">
        <v>25</v>
      </c>
    </row>
    <row r="1863" spans="3:21" x14ac:dyDescent="0.25">
      <c r="C1863" s="106"/>
      <c r="D1863" s="103"/>
      <c r="E1863" s="11" t="s">
        <v>32</v>
      </c>
      <c r="F1863" s="8"/>
      <c r="G1863" s="7">
        <v>330</v>
      </c>
      <c r="H1863" s="15">
        <v>13</v>
      </c>
      <c r="I1863" s="1">
        <v>54</v>
      </c>
      <c r="J1863" s="1">
        <v>101</v>
      </c>
      <c r="K1863" s="1">
        <v>89</v>
      </c>
      <c r="L1863" s="1">
        <v>28</v>
      </c>
      <c r="M1863" s="1">
        <v>15</v>
      </c>
      <c r="N1863" s="1">
        <v>7</v>
      </c>
      <c r="O1863" s="1">
        <v>1</v>
      </c>
      <c r="P1863" s="1">
        <v>1</v>
      </c>
      <c r="Q1863" s="1">
        <v>4</v>
      </c>
      <c r="R1863" s="1">
        <v>5</v>
      </c>
      <c r="S1863" s="1">
        <v>12</v>
      </c>
      <c r="T1863" s="2">
        <v>21.155660377358</v>
      </c>
      <c r="U1863" s="16">
        <v>15</v>
      </c>
    </row>
    <row r="1864" spans="3:21" ht="25.2" x14ac:dyDescent="0.25">
      <c r="C1864" s="102" t="s">
        <v>33</v>
      </c>
      <c r="D1864" s="102" t="s">
        <v>25</v>
      </c>
      <c r="E1864" s="10" t="s">
        <v>34</v>
      </c>
      <c r="F1864" s="9"/>
      <c r="G1864" s="13">
        <v>75</v>
      </c>
      <c r="H1864" s="22">
        <v>1</v>
      </c>
      <c r="I1864" s="3">
        <v>13</v>
      </c>
      <c r="J1864" s="3">
        <v>34</v>
      </c>
      <c r="K1864" s="3">
        <v>12</v>
      </c>
      <c r="L1864" s="3">
        <v>4</v>
      </c>
      <c r="M1864" s="3">
        <v>3</v>
      </c>
      <c r="N1864" s="3">
        <v>0</v>
      </c>
      <c r="O1864" s="3">
        <v>0</v>
      </c>
      <c r="P1864" s="3">
        <v>0</v>
      </c>
      <c r="Q1864" s="3">
        <v>0</v>
      </c>
      <c r="R1864" s="3">
        <v>4</v>
      </c>
      <c r="S1864" s="3">
        <v>4</v>
      </c>
      <c r="T1864" s="4">
        <v>16.690140845070001</v>
      </c>
      <c r="U1864" s="25">
        <v>15</v>
      </c>
    </row>
    <row r="1865" spans="3:21" ht="25.2" x14ac:dyDescent="0.25">
      <c r="C1865" s="106"/>
      <c r="D1865" s="103"/>
      <c r="E1865" s="11" t="s">
        <v>35</v>
      </c>
      <c r="F1865" s="8"/>
      <c r="G1865" s="7">
        <v>1042</v>
      </c>
      <c r="H1865" s="15">
        <v>4</v>
      </c>
      <c r="I1865" s="1">
        <v>42</v>
      </c>
      <c r="J1865" s="1">
        <v>171</v>
      </c>
      <c r="K1865" s="1">
        <v>358</v>
      </c>
      <c r="L1865" s="1">
        <v>196</v>
      </c>
      <c r="M1865" s="1">
        <v>105</v>
      </c>
      <c r="N1865" s="1">
        <v>63</v>
      </c>
      <c r="O1865" s="1">
        <v>16</v>
      </c>
      <c r="P1865" s="1">
        <v>13</v>
      </c>
      <c r="Q1865" s="1">
        <v>48</v>
      </c>
      <c r="R1865" s="1">
        <v>6</v>
      </c>
      <c r="S1865" s="1">
        <v>20</v>
      </c>
      <c r="T1865" s="2">
        <v>32.627201565558003</v>
      </c>
      <c r="U1865" s="16">
        <v>25</v>
      </c>
    </row>
    <row r="1866" spans="3:21" ht="25.2" x14ac:dyDescent="0.25">
      <c r="C1866" s="106"/>
      <c r="D1866" s="103"/>
      <c r="E1866" s="11" t="s">
        <v>36</v>
      </c>
      <c r="F1866" s="8"/>
      <c r="G1866" s="7">
        <v>122</v>
      </c>
      <c r="H1866" s="15">
        <v>4</v>
      </c>
      <c r="I1866" s="1">
        <v>32</v>
      </c>
      <c r="J1866" s="1">
        <v>44</v>
      </c>
      <c r="K1866" s="1">
        <v>18</v>
      </c>
      <c r="L1866" s="1">
        <v>7</v>
      </c>
      <c r="M1866" s="1">
        <v>3</v>
      </c>
      <c r="N1866" s="1">
        <v>3</v>
      </c>
      <c r="O1866" s="1">
        <v>1</v>
      </c>
      <c r="P1866" s="1">
        <v>1</v>
      </c>
      <c r="Q1866" s="1">
        <v>2</v>
      </c>
      <c r="R1866" s="1">
        <v>3</v>
      </c>
      <c r="S1866" s="1">
        <v>4</v>
      </c>
      <c r="T1866" s="2">
        <v>18.898305084745999</v>
      </c>
      <c r="U1866" s="16">
        <v>15</v>
      </c>
    </row>
    <row r="1867" spans="3:21" ht="25.2" x14ac:dyDescent="0.25">
      <c r="C1867" s="106"/>
      <c r="D1867" s="103"/>
      <c r="E1867" s="11" t="s">
        <v>37</v>
      </c>
      <c r="F1867" s="8"/>
      <c r="G1867" s="7">
        <v>251</v>
      </c>
      <c r="H1867" s="15">
        <v>14</v>
      </c>
      <c r="I1867" s="1">
        <v>37</v>
      </c>
      <c r="J1867" s="1">
        <v>114</v>
      </c>
      <c r="K1867" s="1">
        <v>45</v>
      </c>
      <c r="L1867" s="1">
        <v>9</v>
      </c>
      <c r="M1867" s="1">
        <v>8</v>
      </c>
      <c r="N1867" s="1">
        <v>3</v>
      </c>
      <c r="O1867" s="1">
        <v>0</v>
      </c>
      <c r="P1867" s="1">
        <v>0</v>
      </c>
      <c r="Q1867" s="1">
        <v>5</v>
      </c>
      <c r="R1867" s="1">
        <v>3</v>
      </c>
      <c r="S1867" s="1">
        <v>13</v>
      </c>
      <c r="T1867" s="2">
        <v>18.697478991596999</v>
      </c>
      <c r="U1867" s="16">
        <v>15</v>
      </c>
    </row>
    <row r="1868" spans="3:21" x14ac:dyDescent="0.25">
      <c r="C1868" s="106"/>
      <c r="D1868" s="103"/>
      <c r="E1868" s="11" t="s">
        <v>38</v>
      </c>
      <c r="F1868" s="8"/>
      <c r="G1868" s="14">
        <v>34</v>
      </c>
      <c r="H1868" s="27">
        <v>0</v>
      </c>
      <c r="I1868" s="5">
        <v>1</v>
      </c>
      <c r="J1868" s="5">
        <v>9</v>
      </c>
      <c r="K1868" s="5">
        <v>11</v>
      </c>
      <c r="L1868" s="5">
        <v>6</v>
      </c>
      <c r="M1868" s="5">
        <v>4</v>
      </c>
      <c r="N1868" s="5">
        <v>0</v>
      </c>
      <c r="O1868" s="5">
        <v>0</v>
      </c>
      <c r="P1868" s="5">
        <v>0</v>
      </c>
      <c r="Q1868" s="5">
        <v>2</v>
      </c>
      <c r="R1868" s="5">
        <v>0</v>
      </c>
      <c r="S1868" s="5">
        <v>1</v>
      </c>
      <c r="T1868" s="6">
        <v>30.075757575758001</v>
      </c>
      <c r="U1868" s="31">
        <v>25</v>
      </c>
    </row>
    <row r="1869" spans="3:21" ht="25.2" x14ac:dyDescent="0.25">
      <c r="C1869" s="106"/>
      <c r="D1869" s="102" t="s">
        <v>22</v>
      </c>
      <c r="E1869" s="10" t="s">
        <v>34</v>
      </c>
      <c r="F1869" s="9"/>
      <c r="G1869" s="13">
        <v>53</v>
      </c>
      <c r="H1869" s="22">
        <v>1</v>
      </c>
      <c r="I1869" s="3">
        <v>8</v>
      </c>
      <c r="J1869" s="3">
        <v>25</v>
      </c>
      <c r="K1869" s="3">
        <v>8</v>
      </c>
      <c r="L1869" s="3">
        <v>2</v>
      </c>
      <c r="M1869" s="3">
        <v>2</v>
      </c>
      <c r="N1869" s="3">
        <v>0</v>
      </c>
      <c r="O1869" s="3">
        <v>0</v>
      </c>
      <c r="P1869" s="3">
        <v>0</v>
      </c>
      <c r="Q1869" s="3">
        <v>0</v>
      </c>
      <c r="R1869" s="3">
        <v>3</v>
      </c>
      <c r="S1869" s="3">
        <v>4</v>
      </c>
      <c r="T1869" s="4">
        <v>16.275510204082</v>
      </c>
      <c r="U1869" s="25">
        <v>15</v>
      </c>
    </row>
    <row r="1870" spans="3:21" ht="25.2" x14ac:dyDescent="0.25">
      <c r="C1870" s="106"/>
      <c r="D1870" s="103"/>
      <c r="E1870" s="11" t="s">
        <v>35</v>
      </c>
      <c r="F1870" s="8"/>
      <c r="G1870" s="7">
        <v>595</v>
      </c>
      <c r="H1870" s="15">
        <v>2</v>
      </c>
      <c r="I1870" s="1">
        <v>21</v>
      </c>
      <c r="J1870" s="1">
        <v>103</v>
      </c>
      <c r="K1870" s="1">
        <v>200</v>
      </c>
      <c r="L1870" s="1">
        <v>113</v>
      </c>
      <c r="M1870" s="1">
        <v>59</v>
      </c>
      <c r="N1870" s="1">
        <v>36</v>
      </c>
      <c r="O1870" s="1">
        <v>7</v>
      </c>
      <c r="P1870" s="1">
        <v>11</v>
      </c>
      <c r="Q1870" s="1">
        <v>30</v>
      </c>
      <c r="R1870" s="1">
        <v>3</v>
      </c>
      <c r="S1870" s="1">
        <v>10</v>
      </c>
      <c r="T1870" s="2">
        <v>33.081196581196998</v>
      </c>
      <c r="U1870" s="16">
        <v>25</v>
      </c>
    </row>
    <row r="1871" spans="3:21" ht="25.2" x14ac:dyDescent="0.25">
      <c r="C1871" s="106"/>
      <c r="D1871" s="103"/>
      <c r="E1871" s="11" t="s">
        <v>36</v>
      </c>
      <c r="F1871" s="8"/>
      <c r="G1871" s="7">
        <v>56</v>
      </c>
      <c r="H1871" s="15">
        <v>1</v>
      </c>
      <c r="I1871" s="1">
        <v>9</v>
      </c>
      <c r="J1871" s="1">
        <v>22</v>
      </c>
      <c r="K1871" s="1">
        <v>11</v>
      </c>
      <c r="L1871" s="1">
        <v>4</v>
      </c>
      <c r="M1871" s="1">
        <v>1</v>
      </c>
      <c r="N1871" s="1">
        <v>2</v>
      </c>
      <c r="O1871" s="1">
        <v>0</v>
      </c>
      <c r="P1871" s="1">
        <v>1</v>
      </c>
      <c r="Q1871" s="1">
        <v>0</v>
      </c>
      <c r="R1871" s="1">
        <v>3</v>
      </c>
      <c r="S1871" s="1">
        <v>2</v>
      </c>
      <c r="T1871" s="2">
        <v>19.351851851852</v>
      </c>
      <c r="U1871" s="16">
        <v>15</v>
      </c>
    </row>
    <row r="1872" spans="3:21" ht="25.2" x14ac:dyDescent="0.25">
      <c r="C1872" s="106"/>
      <c r="D1872" s="103"/>
      <c r="E1872" s="11" t="s">
        <v>37</v>
      </c>
      <c r="F1872" s="8"/>
      <c r="G1872" s="7">
        <v>54</v>
      </c>
      <c r="H1872" s="15">
        <v>3</v>
      </c>
      <c r="I1872" s="1">
        <v>1</v>
      </c>
      <c r="J1872" s="1">
        <v>23</v>
      </c>
      <c r="K1872" s="1">
        <v>16</v>
      </c>
      <c r="L1872" s="1">
        <v>3</v>
      </c>
      <c r="M1872" s="1">
        <v>3</v>
      </c>
      <c r="N1872" s="1">
        <v>2</v>
      </c>
      <c r="O1872" s="1">
        <v>0</v>
      </c>
      <c r="P1872" s="1">
        <v>0</v>
      </c>
      <c r="Q1872" s="1">
        <v>1</v>
      </c>
      <c r="R1872" s="1">
        <v>0</v>
      </c>
      <c r="S1872" s="1">
        <v>2</v>
      </c>
      <c r="T1872" s="2">
        <v>23.125</v>
      </c>
      <c r="U1872" s="16">
        <v>15</v>
      </c>
    </row>
    <row r="1873" spans="3:21" x14ac:dyDescent="0.25">
      <c r="C1873" s="106"/>
      <c r="D1873" s="103"/>
      <c r="E1873" s="11" t="s">
        <v>38</v>
      </c>
      <c r="F1873" s="8"/>
      <c r="G1873" s="14">
        <v>22</v>
      </c>
      <c r="H1873" s="27">
        <v>0</v>
      </c>
      <c r="I1873" s="5">
        <v>0</v>
      </c>
      <c r="J1873" s="5">
        <v>5</v>
      </c>
      <c r="K1873" s="5">
        <v>7</v>
      </c>
      <c r="L1873" s="5">
        <v>5</v>
      </c>
      <c r="M1873" s="5">
        <v>4</v>
      </c>
      <c r="N1873" s="5">
        <v>0</v>
      </c>
      <c r="O1873" s="5">
        <v>0</v>
      </c>
      <c r="P1873" s="5">
        <v>0</v>
      </c>
      <c r="Q1873" s="5">
        <v>1</v>
      </c>
      <c r="R1873" s="5">
        <v>0</v>
      </c>
      <c r="S1873" s="5">
        <v>0</v>
      </c>
      <c r="T1873" s="6">
        <v>31.704545454544999</v>
      </c>
      <c r="U1873" s="31">
        <v>25</v>
      </c>
    </row>
    <row r="1874" spans="3:21" ht="25.2" x14ac:dyDescent="0.25">
      <c r="C1874" s="106"/>
      <c r="D1874" s="102" t="s">
        <v>23</v>
      </c>
      <c r="E1874" s="10" t="s">
        <v>34</v>
      </c>
      <c r="F1874" s="9"/>
      <c r="G1874" s="41">
        <v>22</v>
      </c>
      <c r="H1874" s="58">
        <v>0</v>
      </c>
      <c r="I1874" s="26">
        <v>5</v>
      </c>
      <c r="J1874" s="26">
        <v>9</v>
      </c>
      <c r="K1874" s="26">
        <v>4</v>
      </c>
      <c r="L1874" s="26">
        <v>2</v>
      </c>
      <c r="M1874" s="26">
        <v>1</v>
      </c>
      <c r="N1874" s="26">
        <v>0</v>
      </c>
      <c r="O1874" s="26">
        <v>0</v>
      </c>
      <c r="P1874" s="26">
        <v>0</v>
      </c>
      <c r="Q1874" s="26">
        <v>0</v>
      </c>
      <c r="R1874" s="26">
        <v>1</v>
      </c>
      <c r="S1874" s="26">
        <v>0</v>
      </c>
      <c r="T1874" s="33">
        <v>17.613636363636001</v>
      </c>
      <c r="U1874" s="63">
        <v>15</v>
      </c>
    </row>
    <row r="1875" spans="3:21" ht="25.2" x14ac:dyDescent="0.25">
      <c r="C1875" s="106"/>
      <c r="D1875" s="103"/>
      <c r="E1875" s="11" t="s">
        <v>35</v>
      </c>
      <c r="F1875" s="8"/>
      <c r="G1875" s="7">
        <v>447</v>
      </c>
      <c r="H1875" s="15">
        <v>2</v>
      </c>
      <c r="I1875" s="1">
        <v>21</v>
      </c>
      <c r="J1875" s="1">
        <v>68</v>
      </c>
      <c r="K1875" s="1">
        <v>158</v>
      </c>
      <c r="L1875" s="1">
        <v>83</v>
      </c>
      <c r="M1875" s="1">
        <v>46</v>
      </c>
      <c r="N1875" s="1">
        <v>27</v>
      </c>
      <c r="O1875" s="1">
        <v>9</v>
      </c>
      <c r="P1875" s="1">
        <v>2</v>
      </c>
      <c r="Q1875" s="1">
        <v>18</v>
      </c>
      <c r="R1875" s="1">
        <v>3</v>
      </c>
      <c r="S1875" s="1">
        <v>10</v>
      </c>
      <c r="T1875" s="2">
        <v>32.019450800915003</v>
      </c>
      <c r="U1875" s="16">
        <v>25</v>
      </c>
    </row>
    <row r="1876" spans="3:21" ht="25.2" x14ac:dyDescent="0.25">
      <c r="C1876" s="106"/>
      <c r="D1876" s="103"/>
      <c r="E1876" s="11" t="s">
        <v>36</v>
      </c>
      <c r="F1876" s="8"/>
      <c r="G1876" s="7">
        <v>66</v>
      </c>
      <c r="H1876" s="15">
        <v>3</v>
      </c>
      <c r="I1876" s="1">
        <v>23</v>
      </c>
      <c r="J1876" s="1">
        <v>22</v>
      </c>
      <c r="K1876" s="1">
        <v>7</v>
      </c>
      <c r="L1876" s="1">
        <v>3</v>
      </c>
      <c r="M1876" s="1">
        <v>2</v>
      </c>
      <c r="N1876" s="1">
        <v>1</v>
      </c>
      <c r="O1876" s="1">
        <v>1</v>
      </c>
      <c r="P1876" s="1">
        <v>0</v>
      </c>
      <c r="Q1876" s="1">
        <v>2</v>
      </c>
      <c r="R1876" s="1">
        <v>0</v>
      </c>
      <c r="S1876" s="1">
        <v>2</v>
      </c>
      <c r="T1876" s="2">
        <v>18.515625</v>
      </c>
      <c r="U1876" s="16">
        <v>15</v>
      </c>
    </row>
    <row r="1877" spans="3:21" ht="25.2" x14ac:dyDescent="0.25">
      <c r="C1877" s="106"/>
      <c r="D1877" s="103"/>
      <c r="E1877" s="11" t="s">
        <v>37</v>
      </c>
      <c r="F1877" s="8"/>
      <c r="G1877" s="7">
        <v>197</v>
      </c>
      <c r="H1877" s="15">
        <v>11</v>
      </c>
      <c r="I1877" s="1">
        <v>36</v>
      </c>
      <c r="J1877" s="1">
        <v>91</v>
      </c>
      <c r="K1877" s="1">
        <v>29</v>
      </c>
      <c r="L1877" s="1">
        <v>6</v>
      </c>
      <c r="M1877" s="1">
        <v>5</v>
      </c>
      <c r="N1877" s="1">
        <v>1</v>
      </c>
      <c r="O1877" s="1">
        <v>0</v>
      </c>
      <c r="P1877" s="1">
        <v>0</v>
      </c>
      <c r="Q1877" s="1">
        <v>4</v>
      </c>
      <c r="R1877" s="1">
        <v>3</v>
      </c>
      <c r="S1877" s="1">
        <v>11</v>
      </c>
      <c r="T1877" s="2">
        <v>17.459677419355</v>
      </c>
      <c r="U1877" s="16">
        <v>15</v>
      </c>
    </row>
    <row r="1878" spans="3:21" x14ac:dyDescent="0.25">
      <c r="C1878" s="106"/>
      <c r="D1878" s="103"/>
      <c r="E1878" s="11" t="s">
        <v>38</v>
      </c>
      <c r="F1878" s="8"/>
      <c r="G1878" s="14">
        <v>12</v>
      </c>
      <c r="H1878" s="27">
        <v>0</v>
      </c>
      <c r="I1878" s="5">
        <v>1</v>
      </c>
      <c r="J1878" s="5">
        <v>4</v>
      </c>
      <c r="K1878" s="5">
        <v>4</v>
      </c>
      <c r="L1878" s="5">
        <v>1</v>
      </c>
      <c r="M1878" s="5">
        <v>0</v>
      </c>
      <c r="N1878" s="5">
        <v>0</v>
      </c>
      <c r="O1878" s="5">
        <v>0</v>
      </c>
      <c r="P1878" s="5">
        <v>0</v>
      </c>
      <c r="Q1878" s="5">
        <v>1</v>
      </c>
      <c r="R1878" s="5">
        <v>0</v>
      </c>
      <c r="S1878" s="5">
        <v>1</v>
      </c>
      <c r="T1878" s="6">
        <v>26.818181818182001</v>
      </c>
      <c r="U1878" s="31">
        <v>25</v>
      </c>
    </row>
    <row r="1879" spans="3:21" ht="25.2" x14ac:dyDescent="0.25">
      <c r="C1879" s="102" t="s">
        <v>39</v>
      </c>
      <c r="D1879" s="102" t="s">
        <v>25</v>
      </c>
      <c r="E1879" s="10" t="s">
        <v>40</v>
      </c>
      <c r="F1879" s="9"/>
      <c r="G1879" s="13">
        <v>263</v>
      </c>
      <c r="H1879" s="22">
        <v>6</v>
      </c>
      <c r="I1879" s="3">
        <v>42</v>
      </c>
      <c r="J1879" s="3">
        <v>107</v>
      </c>
      <c r="K1879" s="3">
        <v>51</v>
      </c>
      <c r="L1879" s="3">
        <v>14</v>
      </c>
      <c r="M1879" s="3">
        <v>14</v>
      </c>
      <c r="N1879" s="3">
        <v>5</v>
      </c>
      <c r="O1879" s="3">
        <v>1</v>
      </c>
      <c r="P1879" s="3">
        <v>1</v>
      </c>
      <c r="Q1879" s="3">
        <v>5</v>
      </c>
      <c r="R1879" s="3">
        <v>3</v>
      </c>
      <c r="S1879" s="3">
        <v>14</v>
      </c>
      <c r="T1879" s="4">
        <v>20.913654618473998</v>
      </c>
      <c r="U1879" s="25">
        <v>15</v>
      </c>
    </row>
    <row r="1880" spans="3:21" ht="25.2" x14ac:dyDescent="0.25">
      <c r="C1880" s="106"/>
      <c r="D1880" s="103"/>
      <c r="E1880" s="11" t="s">
        <v>41</v>
      </c>
      <c r="F1880" s="8"/>
      <c r="G1880" s="7">
        <v>906</v>
      </c>
      <c r="H1880" s="15">
        <v>3</v>
      </c>
      <c r="I1880" s="1">
        <v>30</v>
      </c>
      <c r="J1880" s="1">
        <v>138</v>
      </c>
      <c r="K1880" s="1">
        <v>314</v>
      </c>
      <c r="L1880" s="1">
        <v>179</v>
      </c>
      <c r="M1880" s="1">
        <v>96</v>
      </c>
      <c r="N1880" s="1">
        <v>59</v>
      </c>
      <c r="O1880" s="1">
        <v>15</v>
      </c>
      <c r="P1880" s="1">
        <v>13</v>
      </c>
      <c r="Q1880" s="1">
        <v>39</v>
      </c>
      <c r="R1880" s="1">
        <v>4</v>
      </c>
      <c r="S1880" s="1">
        <v>16</v>
      </c>
      <c r="T1880" s="2">
        <v>33.191011235955003</v>
      </c>
      <c r="U1880" s="16">
        <v>25</v>
      </c>
    </row>
    <row r="1881" spans="3:21" x14ac:dyDescent="0.25">
      <c r="C1881" s="106"/>
      <c r="D1881" s="103"/>
      <c r="E1881" s="11" t="s">
        <v>42</v>
      </c>
      <c r="F1881" s="8"/>
      <c r="G1881" s="7">
        <v>61</v>
      </c>
      <c r="H1881" s="15">
        <v>0</v>
      </c>
      <c r="I1881" s="1">
        <v>2</v>
      </c>
      <c r="J1881" s="1">
        <v>11</v>
      </c>
      <c r="K1881" s="1">
        <v>13</v>
      </c>
      <c r="L1881" s="1">
        <v>16</v>
      </c>
      <c r="M1881" s="1">
        <v>7</v>
      </c>
      <c r="N1881" s="1">
        <v>6</v>
      </c>
      <c r="O1881" s="1">
        <v>1</v>
      </c>
      <c r="P1881" s="1">
        <v>1</v>
      </c>
      <c r="Q1881" s="1">
        <v>0</v>
      </c>
      <c r="R1881" s="1">
        <v>4</v>
      </c>
      <c r="S1881" s="1">
        <v>0</v>
      </c>
      <c r="T1881" s="2">
        <v>30.327868852459002</v>
      </c>
      <c r="U1881" s="16">
        <v>35</v>
      </c>
    </row>
    <row r="1882" spans="3:21" x14ac:dyDescent="0.25">
      <c r="C1882" s="106"/>
      <c r="D1882" s="103"/>
      <c r="E1882" s="11" t="s">
        <v>43</v>
      </c>
      <c r="F1882" s="8"/>
      <c r="G1882" s="7">
        <v>450</v>
      </c>
      <c r="H1882" s="15">
        <v>11</v>
      </c>
      <c r="I1882" s="1">
        <v>40</v>
      </c>
      <c r="J1882" s="1">
        <v>106</v>
      </c>
      <c r="K1882" s="1">
        <v>130</v>
      </c>
      <c r="L1882" s="1">
        <v>64</v>
      </c>
      <c r="M1882" s="1">
        <v>33</v>
      </c>
      <c r="N1882" s="1">
        <v>22</v>
      </c>
      <c r="O1882" s="1">
        <v>6</v>
      </c>
      <c r="P1882" s="1">
        <v>4</v>
      </c>
      <c r="Q1882" s="1">
        <v>19</v>
      </c>
      <c r="R1882" s="1">
        <v>4</v>
      </c>
      <c r="S1882" s="1">
        <v>11</v>
      </c>
      <c r="T1882" s="2">
        <v>28.587699316628999</v>
      </c>
      <c r="U1882" s="16">
        <v>25</v>
      </c>
    </row>
    <row r="1883" spans="3:21" x14ac:dyDescent="0.25">
      <c r="C1883" s="106"/>
      <c r="D1883" s="103"/>
      <c r="E1883" s="11" t="s">
        <v>44</v>
      </c>
      <c r="F1883" s="8"/>
      <c r="G1883" s="7">
        <v>93</v>
      </c>
      <c r="H1883" s="15">
        <v>3</v>
      </c>
      <c r="I1883" s="1">
        <v>8</v>
      </c>
      <c r="J1883" s="1">
        <v>21</v>
      </c>
      <c r="K1883" s="1">
        <v>30</v>
      </c>
      <c r="L1883" s="1">
        <v>10</v>
      </c>
      <c r="M1883" s="1">
        <v>9</v>
      </c>
      <c r="N1883" s="1">
        <v>5</v>
      </c>
      <c r="O1883" s="1">
        <v>0</v>
      </c>
      <c r="P1883" s="1">
        <v>1</v>
      </c>
      <c r="Q1883" s="1">
        <v>3</v>
      </c>
      <c r="R1883" s="1">
        <v>1</v>
      </c>
      <c r="S1883" s="1">
        <v>2</v>
      </c>
      <c r="T1883" s="2">
        <v>27.637362637363001</v>
      </c>
      <c r="U1883" s="16">
        <v>25</v>
      </c>
    </row>
    <row r="1884" spans="3:21" ht="25.2" x14ac:dyDescent="0.25">
      <c r="C1884" s="106"/>
      <c r="D1884" s="103"/>
      <c r="E1884" s="11" t="s">
        <v>45</v>
      </c>
      <c r="F1884" s="8"/>
      <c r="G1884" s="14">
        <v>41</v>
      </c>
      <c r="H1884" s="27">
        <v>2</v>
      </c>
      <c r="I1884" s="5">
        <v>8</v>
      </c>
      <c r="J1884" s="5">
        <v>12</v>
      </c>
      <c r="K1884" s="5">
        <v>9</v>
      </c>
      <c r="L1884" s="5">
        <v>3</v>
      </c>
      <c r="M1884" s="5">
        <v>4</v>
      </c>
      <c r="N1884" s="5">
        <v>0</v>
      </c>
      <c r="O1884" s="5">
        <v>0</v>
      </c>
      <c r="P1884" s="5">
        <v>0</v>
      </c>
      <c r="Q1884" s="5">
        <v>0</v>
      </c>
      <c r="R1884" s="5">
        <v>2</v>
      </c>
      <c r="S1884" s="5">
        <v>1</v>
      </c>
      <c r="T1884" s="6">
        <v>18.875</v>
      </c>
      <c r="U1884" s="31">
        <v>15</v>
      </c>
    </row>
    <row r="1885" spans="3:21" x14ac:dyDescent="0.25">
      <c r="C1885" s="106"/>
      <c r="D1885" s="103"/>
      <c r="E1885" s="11" t="s">
        <v>38</v>
      </c>
      <c r="F1885" s="8"/>
      <c r="G1885" s="7">
        <v>141</v>
      </c>
      <c r="H1885" s="15">
        <v>3</v>
      </c>
      <c r="I1885" s="1">
        <v>10</v>
      </c>
      <c r="J1885" s="1">
        <v>42</v>
      </c>
      <c r="K1885" s="1">
        <v>43</v>
      </c>
      <c r="L1885" s="1">
        <v>18</v>
      </c>
      <c r="M1885" s="1">
        <v>7</v>
      </c>
      <c r="N1885" s="1">
        <v>2</v>
      </c>
      <c r="O1885" s="1">
        <v>0</v>
      </c>
      <c r="P1885" s="1">
        <v>0</v>
      </c>
      <c r="Q1885" s="1">
        <v>8</v>
      </c>
      <c r="R1885" s="1">
        <v>2</v>
      </c>
      <c r="S1885" s="1">
        <v>6</v>
      </c>
      <c r="T1885" s="2">
        <v>26.537037037036999</v>
      </c>
      <c r="U1885" s="16">
        <v>25</v>
      </c>
    </row>
    <row r="1886" spans="3:21" ht="25.2" x14ac:dyDescent="0.25">
      <c r="C1886" s="106"/>
      <c r="D1886" s="102" t="s">
        <v>22</v>
      </c>
      <c r="E1886" s="10" t="s">
        <v>40</v>
      </c>
      <c r="F1886" s="9"/>
      <c r="G1886" s="13">
        <v>123</v>
      </c>
      <c r="H1886" s="22">
        <v>2</v>
      </c>
      <c r="I1886" s="3">
        <v>14</v>
      </c>
      <c r="J1886" s="3">
        <v>45</v>
      </c>
      <c r="K1886" s="3">
        <v>27</v>
      </c>
      <c r="L1886" s="3">
        <v>11</v>
      </c>
      <c r="M1886" s="3">
        <v>9</v>
      </c>
      <c r="N1886" s="3">
        <v>4</v>
      </c>
      <c r="O1886" s="3">
        <v>0</v>
      </c>
      <c r="P1886" s="3">
        <v>1</v>
      </c>
      <c r="Q1886" s="3">
        <v>1</v>
      </c>
      <c r="R1886" s="3">
        <v>2</v>
      </c>
      <c r="S1886" s="3">
        <v>7</v>
      </c>
      <c r="T1886" s="4">
        <v>22.737068965517</v>
      </c>
      <c r="U1886" s="25">
        <v>15</v>
      </c>
    </row>
    <row r="1887" spans="3:21" ht="25.2" x14ac:dyDescent="0.25">
      <c r="C1887" s="106"/>
      <c r="D1887" s="103"/>
      <c r="E1887" s="11" t="s">
        <v>41</v>
      </c>
      <c r="F1887" s="8"/>
      <c r="G1887" s="7">
        <v>511</v>
      </c>
      <c r="H1887" s="15">
        <v>1</v>
      </c>
      <c r="I1887" s="1">
        <v>15</v>
      </c>
      <c r="J1887" s="1">
        <v>85</v>
      </c>
      <c r="K1887" s="1">
        <v>169</v>
      </c>
      <c r="L1887" s="1">
        <v>101</v>
      </c>
      <c r="M1887" s="1">
        <v>53</v>
      </c>
      <c r="N1887" s="1">
        <v>34</v>
      </c>
      <c r="O1887" s="1">
        <v>7</v>
      </c>
      <c r="P1887" s="1">
        <v>11</v>
      </c>
      <c r="Q1887" s="1">
        <v>23</v>
      </c>
      <c r="R1887" s="1">
        <v>3</v>
      </c>
      <c r="S1887" s="1">
        <v>9</v>
      </c>
      <c r="T1887" s="2">
        <v>33.491035856574001</v>
      </c>
      <c r="U1887" s="16">
        <v>25</v>
      </c>
    </row>
    <row r="1888" spans="3:21" x14ac:dyDescent="0.25">
      <c r="C1888" s="106"/>
      <c r="D1888" s="103"/>
      <c r="E1888" s="11" t="s">
        <v>42</v>
      </c>
      <c r="F1888" s="8"/>
      <c r="G1888" s="14">
        <v>36</v>
      </c>
      <c r="H1888" s="27">
        <v>0</v>
      </c>
      <c r="I1888" s="5">
        <v>1</v>
      </c>
      <c r="J1888" s="5">
        <v>5</v>
      </c>
      <c r="K1888" s="5">
        <v>10</v>
      </c>
      <c r="L1888" s="5">
        <v>9</v>
      </c>
      <c r="M1888" s="5">
        <v>3</v>
      </c>
      <c r="N1888" s="5">
        <v>3</v>
      </c>
      <c r="O1888" s="5">
        <v>1</v>
      </c>
      <c r="P1888" s="5">
        <v>1</v>
      </c>
      <c r="Q1888" s="5">
        <v>0</v>
      </c>
      <c r="R1888" s="5">
        <v>3</v>
      </c>
      <c r="S1888" s="5">
        <v>0</v>
      </c>
      <c r="T1888" s="6">
        <v>30.208333333333002</v>
      </c>
      <c r="U1888" s="31">
        <v>25</v>
      </c>
    </row>
    <row r="1889" spans="3:21" x14ac:dyDescent="0.25">
      <c r="C1889" s="106"/>
      <c r="D1889" s="103"/>
      <c r="E1889" s="11" t="s">
        <v>43</v>
      </c>
      <c r="F1889" s="8"/>
      <c r="G1889" s="7">
        <v>224</v>
      </c>
      <c r="H1889" s="15">
        <v>3</v>
      </c>
      <c r="I1889" s="1">
        <v>6</v>
      </c>
      <c r="J1889" s="1">
        <v>43</v>
      </c>
      <c r="K1889" s="1">
        <v>72</v>
      </c>
      <c r="L1889" s="1">
        <v>40</v>
      </c>
      <c r="M1889" s="1">
        <v>17</v>
      </c>
      <c r="N1889" s="1">
        <v>16</v>
      </c>
      <c r="O1889" s="1">
        <v>4</v>
      </c>
      <c r="P1889" s="1">
        <v>4</v>
      </c>
      <c r="Q1889" s="1">
        <v>12</v>
      </c>
      <c r="R1889" s="1">
        <v>2</v>
      </c>
      <c r="S1889" s="1">
        <v>5</v>
      </c>
      <c r="T1889" s="2">
        <v>32.933789954338003</v>
      </c>
      <c r="U1889" s="16">
        <v>25</v>
      </c>
    </row>
    <row r="1890" spans="3:21" x14ac:dyDescent="0.25">
      <c r="C1890" s="106"/>
      <c r="D1890" s="103"/>
      <c r="E1890" s="11" t="s">
        <v>44</v>
      </c>
      <c r="F1890" s="8"/>
      <c r="G1890" s="14">
        <v>46</v>
      </c>
      <c r="H1890" s="27">
        <v>1</v>
      </c>
      <c r="I1890" s="5">
        <v>2</v>
      </c>
      <c r="J1890" s="5">
        <v>10</v>
      </c>
      <c r="K1890" s="5">
        <v>13</v>
      </c>
      <c r="L1890" s="5">
        <v>8</v>
      </c>
      <c r="M1890" s="5">
        <v>5</v>
      </c>
      <c r="N1890" s="5">
        <v>4</v>
      </c>
      <c r="O1890" s="5">
        <v>0</v>
      </c>
      <c r="P1890" s="5">
        <v>1</v>
      </c>
      <c r="Q1890" s="5">
        <v>2</v>
      </c>
      <c r="R1890" s="5">
        <v>0</v>
      </c>
      <c r="S1890" s="5">
        <v>0</v>
      </c>
      <c r="T1890" s="6">
        <v>32.119565217390999</v>
      </c>
      <c r="U1890" s="31">
        <v>25</v>
      </c>
    </row>
    <row r="1891" spans="3:21" ht="25.2" x14ac:dyDescent="0.25">
      <c r="C1891" s="106"/>
      <c r="D1891" s="103"/>
      <c r="E1891" s="11" t="s">
        <v>45</v>
      </c>
      <c r="F1891" s="8"/>
      <c r="G1891" s="14">
        <v>18</v>
      </c>
      <c r="H1891" s="27">
        <v>1</v>
      </c>
      <c r="I1891" s="5">
        <v>2</v>
      </c>
      <c r="J1891" s="5">
        <v>6</v>
      </c>
      <c r="K1891" s="5">
        <v>5</v>
      </c>
      <c r="L1891" s="5">
        <v>1</v>
      </c>
      <c r="M1891" s="5">
        <v>2</v>
      </c>
      <c r="N1891" s="5">
        <v>0</v>
      </c>
      <c r="O1891" s="5">
        <v>0</v>
      </c>
      <c r="P1891" s="5">
        <v>0</v>
      </c>
      <c r="Q1891" s="5">
        <v>0</v>
      </c>
      <c r="R1891" s="5">
        <v>1</v>
      </c>
      <c r="S1891" s="5">
        <v>0</v>
      </c>
      <c r="T1891" s="6">
        <v>19.861111111111001</v>
      </c>
      <c r="U1891" s="31">
        <v>15</v>
      </c>
    </row>
    <row r="1892" spans="3:21" x14ac:dyDescent="0.25">
      <c r="C1892" s="106"/>
      <c r="D1892" s="103"/>
      <c r="E1892" s="11" t="s">
        <v>38</v>
      </c>
      <c r="F1892" s="8"/>
      <c r="G1892" s="7">
        <v>80</v>
      </c>
      <c r="H1892" s="15">
        <v>1</v>
      </c>
      <c r="I1892" s="1">
        <v>4</v>
      </c>
      <c r="J1892" s="1">
        <v>24</v>
      </c>
      <c r="K1892" s="1">
        <v>28</v>
      </c>
      <c r="L1892" s="1">
        <v>11</v>
      </c>
      <c r="M1892" s="1">
        <v>5</v>
      </c>
      <c r="N1892" s="1">
        <v>0</v>
      </c>
      <c r="O1892" s="1">
        <v>0</v>
      </c>
      <c r="P1892" s="1">
        <v>0</v>
      </c>
      <c r="Q1892" s="1">
        <v>6</v>
      </c>
      <c r="R1892" s="1">
        <v>0</v>
      </c>
      <c r="S1892" s="1">
        <v>1</v>
      </c>
      <c r="T1892" s="2">
        <v>28.575949367088999</v>
      </c>
      <c r="U1892" s="16">
        <v>25</v>
      </c>
    </row>
    <row r="1893" spans="3:21" ht="25.2" x14ac:dyDescent="0.25">
      <c r="C1893" s="106"/>
      <c r="D1893" s="102" t="s">
        <v>23</v>
      </c>
      <c r="E1893" s="10" t="s">
        <v>40</v>
      </c>
      <c r="F1893" s="9"/>
      <c r="G1893" s="13">
        <v>140</v>
      </c>
      <c r="H1893" s="22">
        <v>4</v>
      </c>
      <c r="I1893" s="3">
        <v>28</v>
      </c>
      <c r="J1893" s="3">
        <v>62</v>
      </c>
      <c r="K1893" s="3">
        <v>24</v>
      </c>
      <c r="L1893" s="3">
        <v>3</v>
      </c>
      <c r="M1893" s="3">
        <v>5</v>
      </c>
      <c r="N1893" s="3">
        <v>1</v>
      </c>
      <c r="O1893" s="3">
        <v>1</v>
      </c>
      <c r="P1893" s="3">
        <v>0</v>
      </c>
      <c r="Q1893" s="3">
        <v>4</v>
      </c>
      <c r="R1893" s="3">
        <v>1</v>
      </c>
      <c r="S1893" s="3">
        <v>7</v>
      </c>
      <c r="T1893" s="4">
        <v>19.323308270677</v>
      </c>
      <c r="U1893" s="25">
        <v>15</v>
      </c>
    </row>
    <row r="1894" spans="3:21" ht="25.2" x14ac:dyDescent="0.25">
      <c r="C1894" s="106"/>
      <c r="D1894" s="103"/>
      <c r="E1894" s="11" t="s">
        <v>41</v>
      </c>
      <c r="F1894" s="8"/>
      <c r="G1894" s="7">
        <v>395</v>
      </c>
      <c r="H1894" s="15">
        <v>2</v>
      </c>
      <c r="I1894" s="1">
        <v>15</v>
      </c>
      <c r="J1894" s="1">
        <v>53</v>
      </c>
      <c r="K1894" s="1">
        <v>145</v>
      </c>
      <c r="L1894" s="1">
        <v>78</v>
      </c>
      <c r="M1894" s="1">
        <v>43</v>
      </c>
      <c r="N1894" s="1">
        <v>25</v>
      </c>
      <c r="O1894" s="1">
        <v>8</v>
      </c>
      <c r="P1894" s="1">
        <v>2</v>
      </c>
      <c r="Q1894" s="1">
        <v>16</v>
      </c>
      <c r="R1894" s="1">
        <v>1</v>
      </c>
      <c r="S1894" s="1">
        <v>7</v>
      </c>
      <c r="T1894" s="2">
        <v>32.802835051545998</v>
      </c>
      <c r="U1894" s="16">
        <v>25</v>
      </c>
    </row>
    <row r="1895" spans="3:21" x14ac:dyDescent="0.25">
      <c r="C1895" s="106"/>
      <c r="D1895" s="103"/>
      <c r="E1895" s="11" t="s">
        <v>42</v>
      </c>
      <c r="F1895" s="8"/>
      <c r="G1895" s="14">
        <v>25</v>
      </c>
      <c r="H1895" s="27">
        <v>0</v>
      </c>
      <c r="I1895" s="5">
        <v>1</v>
      </c>
      <c r="J1895" s="5">
        <v>6</v>
      </c>
      <c r="K1895" s="5">
        <v>3</v>
      </c>
      <c r="L1895" s="5">
        <v>7</v>
      </c>
      <c r="M1895" s="5">
        <v>4</v>
      </c>
      <c r="N1895" s="5">
        <v>3</v>
      </c>
      <c r="O1895" s="5">
        <v>0</v>
      </c>
      <c r="P1895" s="5">
        <v>0</v>
      </c>
      <c r="Q1895" s="5">
        <v>0</v>
      </c>
      <c r="R1895" s="5">
        <v>1</v>
      </c>
      <c r="S1895" s="5">
        <v>0</v>
      </c>
      <c r="T1895" s="6">
        <v>30.5</v>
      </c>
      <c r="U1895" s="31">
        <v>35</v>
      </c>
    </row>
    <row r="1896" spans="3:21" x14ac:dyDescent="0.25">
      <c r="C1896" s="106"/>
      <c r="D1896" s="103"/>
      <c r="E1896" s="11" t="s">
        <v>43</v>
      </c>
      <c r="F1896" s="8"/>
      <c r="G1896" s="7">
        <v>226</v>
      </c>
      <c r="H1896" s="15">
        <v>8</v>
      </c>
      <c r="I1896" s="1">
        <v>34</v>
      </c>
      <c r="J1896" s="1">
        <v>63</v>
      </c>
      <c r="K1896" s="1">
        <v>58</v>
      </c>
      <c r="L1896" s="1">
        <v>24</v>
      </c>
      <c r="M1896" s="1">
        <v>16</v>
      </c>
      <c r="N1896" s="1">
        <v>6</v>
      </c>
      <c r="O1896" s="1">
        <v>2</v>
      </c>
      <c r="P1896" s="1">
        <v>0</v>
      </c>
      <c r="Q1896" s="1">
        <v>7</v>
      </c>
      <c r="R1896" s="1">
        <v>2</v>
      </c>
      <c r="S1896" s="1">
        <v>6</v>
      </c>
      <c r="T1896" s="2">
        <v>24.261363636363999</v>
      </c>
      <c r="U1896" s="16">
        <v>25</v>
      </c>
    </row>
    <row r="1897" spans="3:21" x14ac:dyDescent="0.25">
      <c r="C1897" s="106"/>
      <c r="D1897" s="103"/>
      <c r="E1897" s="11" t="s">
        <v>44</v>
      </c>
      <c r="F1897" s="8"/>
      <c r="G1897" s="14">
        <v>47</v>
      </c>
      <c r="H1897" s="27">
        <v>2</v>
      </c>
      <c r="I1897" s="5">
        <v>6</v>
      </c>
      <c r="J1897" s="5">
        <v>11</v>
      </c>
      <c r="K1897" s="5">
        <v>17</v>
      </c>
      <c r="L1897" s="5">
        <v>2</v>
      </c>
      <c r="M1897" s="5">
        <v>4</v>
      </c>
      <c r="N1897" s="5">
        <v>1</v>
      </c>
      <c r="O1897" s="5">
        <v>0</v>
      </c>
      <c r="P1897" s="5">
        <v>0</v>
      </c>
      <c r="Q1897" s="5">
        <v>1</v>
      </c>
      <c r="R1897" s="5">
        <v>1</v>
      </c>
      <c r="S1897" s="5">
        <v>2</v>
      </c>
      <c r="T1897" s="6">
        <v>23.055555555556001</v>
      </c>
      <c r="U1897" s="31">
        <v>25</v>
      </c>
    </row>
    <row r="1898" spans="3:21" ht="25.2" x14ac:dyDescent="0.25">
      <c r="C1898" s="106"/>
      <c r="D1898" s="103"/>
      <c r="E1898" s="11" t="s">
        <v>45</v>
      </c>
      <c r="F1898" s="8"/>
      <c r="G1898" s="14">
        <v>23</v>
      </c>
      <c r="H1898" s="27">
        <v>1</v>
      </c>
      <c r="I1898" s="5">
        <v>6</v>
      </c>
      <c r="J1898" s="5">
        <v>6</v>
      </c>
      <c r="K1898" s="5">
        <v>4</v>
      </c>
      <c r="L1898" s="5">
        <v>2</v>
      </c>
      <c r="M1898" s="5">
        <v>2</v>
      </c>
      <c r="N1898" s="5">
        <v>0</v>
      </c>
      <c r="O1898" s="5">
        <v>0</v>
      </c>
      <c r="P1898" s="5">
        <v>0</v>
      </c>
      <c r="Q1898" s="5">
        <v>0</v>
      </c>
      <c r="R1898" s="5">
        <v>1</v>
      </c>
      <c r="S1898" s="5">
        <v>1</v>
      </c>
      <c r="T1898" s="6">
        <v>18.068181818182001</v>
      </c>
      <c r="U1898" s="31">
        <v>15</v>
      </c>
    </row>
    <row r="1899" spans="3:21" x14ac:dyDescent="0.25">
      <c r="C1899" s="106"/>
      <c r="D1899" s="103"/>
      <c r="E1899" s="11" t="s">
        <v>38</v>
      </c>
      <c r="F1899" s="8"/>
      <c r="G1899" s="7">
        <v>61</v>
      </c>
      <c r="H1899" s="15">
        <v>2</v>
      </c>
      <c r="I1899" s="1">
        <v>6</v>
      </c>
      <c r="J1899" s="1">
        <v>18</v>
      </c>
      <c r="K1899" s="1">
        <v>15</v>
      </c>
      <c r="L1899" s="1">
        <v>7</v>
      </c>
      <c r="M1899" s="1">
        <v>2</v>
      </c>
      <c r="N1899" s="1">
        <v>2</v>
      </c>
      <c r="O1899" s="1">
        <v>0</v>
      </c>
      <c r="P1899" s="1">
        <v>0</v>
      </c>
      <c r="Q1899" s="1">
        <v>2</v>
      </c>
      <c r="R1899" s="1">
        <v>2</v>
      </c>
      <c r="S1899" s="1">
        <v>5</v>
      </c>
      <c r="T1899" s="2">
        <v>23.660714285714</v>
      </c>
      <c r="U1899" s="16">
        <v>20</v>
      </c>
    </row>
    <row r="1900" spans="3:21" x14ac:dyDescent="0.25">
      <c r="C1900" s="102" t="s">
        <v>46</v>
      </c>
      <c r="D1900" s="100" t="s">
        <v>21</v>
      </c>
      <c r="E1900" s="10" t="s">
        <v>47</v>
      </c>
      <c r="F1900" s="9"/>
      <c r="G1900" s="13">
        <v>1103</v>
      </c>
      <c r="H1900" s="22">
        <v>13</v>
      </c>
      <c r="I1900" s="3">
        <v>87</v>
      </c>
      <c r="J1900" s="3">
        <v>267</v>
      </c>
      <c r="K1900" s="3">
        <v>333</v>
      </c>
      <c r="L1900" s="3">
        <v>168</v>
      </c>
      <c r="M1900" s="3">
        <v>91</v>
      </c>
      <c r="N1900" s="3">
        <v>50</v>
      </c>
      <c r="O1900" s="3">
        <v>11</v>
      </c>
      <c r="P1900" s="3">
        <v>10</v>
      </c>
      <c r="Q1900" s="3">
        <v>41</v>
      </c>
      <c r="R1900" s="3">
        <v>10</v>
      </c>
      <c r="S1900" s="3">
        <v>22</v>
      </c>
      <c r="T1900" s="4">
        <v>28.674838112858001</v>
      </c>
      <c r="U1900" s="25">
        <v>25</v>
      </c>
    </row>
    <row r="1901" spans="3:21" ht="25.2" x14ac:dyDescent="0.25">
      <c r="C1901" s="106"/>
      <c r="D1901" s="101"/>
      <c r="E1901" s="11" t="s">
        <v>48</v>
      </c>
      <c r="F1901" s="8"/>
      <c r="G1901" s="7">
        <v>173</v>
      </c>
      <c r="H1901" s="15">
        <v>2</v>
      </c>
      <c r="I1901" s="1">
        <v>7</v>
      </c>
      <c r="J1901" s="1">
        <v>25</v>
      </c>
      <c r="K1901" s="1">
        <v>56</v>
      </c>
      <c r="L1901" s="1">
        <v>25</v>
      </c>
      <c r="M1901" s="1">
        <v>16</v>
      </c>
      <c r="N1901" s="1">
        <v>11</v>
      </c>
      <c r="O1901" s="1">
        <v>5</v>
      </c>
      <c r="P1901" s="1">
        <v>2</v>
      </c>
      <c r="Q1901" s="1">
        <v>12</v>
      </c>
      <c r="R1901" s="1">
        <v>2</v>
      </c>
      <c r="S1901" s="1">
        <v>10</v>
      </c>
      <c r="T1901" s="2">
        <v>34.463190184048997</v>
      </c>
      <c r="U1901" s="16">
        <v>25</v>
      </c>
    </row>
    <row r="1902" spans="3:21" x14ac:dyDescent="0.25">
      <c r="C1902" s="106"/>
      <c r="D1902" s="101"/>
      <c r="E1902" s="11" t="s">
        <v>49</v>
      </c>
      <c r="F1902" s="8"/>
      <c r="G1902" s="14">
        <v>29</v>
      </c>
      <c r="H1902" s="27">
        <v>1</v>
      </c>
      <c r="I1902" s="5">
        <v>4</v>
      </c>
      <c r="J1902" s="5">
        <v>7</v>
      </c>
      <c r="K1902" s="5">
        <v>4</v>
      </c>
      <c r="L1902" s="5">
        <v>6</v>
      </c>
      <c r="M1902" s="5">
        <v>4</v>
      </c>
      <c r="N1902" s="5">
        <v>2</v>
      </c>
      <c r="O1902" s="5">
        <v>0</v>
      </c>
      <c r="P1902" s="5">
        <v>0</v>
      </c>
      <c r="Q1902" s="5">
        <v>0</v>
      </c>
      <c r="R1902" s="5">
        <v>1</v>
      </c>
      <c r="S1902" s="5">
        <v>0</v>
      </c>
      <c r="T1902" s="6">
        <v>25.431034482758999</v>
      </c>
      <c r="U1902" s="31">
        <v>25</v>
      </c>
    </row>
    <row r="1903" spans="3:21" ht="25.2" x14ac:dyDescent="0.25">
      <c r="C1903" s="106"/>
      <c r="D1903" s="101"/>
      <c r="E1903" s="11" t="s">
        <v>50</v>
      </c>
      <c r="F1903" s="8"/>
      <c r="G1903" s="7">
        <v>102</v>
      </c>
      <c r="H1903" s="15">
        <v>2</v>
      </c>
      <c r="I1903" s="1">
        <v>14</v>
      </c>
      <c r="J1903" s="1">
        <v>34</v>
      </c>
      <c r="K1903" s="1">
        <v>27</v>
      </c>
      <c r="L1903" s="1">
        <v>9</v>
      </c>
      <c r="M1903" s="1">
        <v>5</v>
      </c>
      <c r="N1903" s="1">
        <v>2</v>
      </c>
      <c r="O1903" s="1">
        <v>0</v>
      </c>
      <c r="P1903" s="1">
        <v>2</v>
      </c>
      <c r="Q1903" s="1">
        <v>1</v>
      </c>
      <c r="R1903" s="1">
        <v>1</v>
      </c>
      <c r="S1903" s="1">
        <v>5</v>
      </c>
      <c r="T1903" s="2">
        <v>22.551546391753</v>
      </c>
      <c r="U1903" s="16">
        <v>15</v>
      </c>
    </row>
    <row r="1904" spans="3:21" ht="25.2" x14ac:dyDescent="0.25">
      <c r="C1904" s="106"/>
      <c r="D1904" s="101"/>
      <c r="E1904" s="11" t="s">
        <v>51</v>
      </c>
      <c r="F1904" s="8"/>
      <c r="G1904" s="14">
        <v>46</v>
      </c>
      <c r="H1904" s="27">
        <v>3</v>
      </c>
      <c r="I1904" s="5">
        <v>8</v>
      </c>
      <c r="J1904" s="5">
        <v>14</v>
      </c>
      <c r="K1904" s="5">
        <v>8</v>
      </c>
      <c r="L1904" s="5">
        <v>5</v>
      </c>
      <c r="M1904" s="5">
        <v>1</v>
      </c>
      <c r="N1904" s="5">
        <v>3</v>
      </c>
      <c r="O1904" s="5">
        <v>0</v>
      </c>
      <c r="P1904" s="5">
        <v>0</v>
      </c>
      <c r="Q1904" s="5">
        <v>1</v>
      </c>
      <c r="R1904" s="5">
        <v>0</v>
      </c>
      <c r="S1904" s="5">
        <v>3</v>
      </c>
      <c r="T1904" s="6">
        <v>22.209302325581</v>
      </c>
      <c r="U1904" s="31">
        <v>15</v>
      </c>
    </row>
    <row r="1905" spans="3:21" x14ac:dyDescent="0.25">
      <c r="C1905" s="106"/>
      <c r="D1905" s="101"/>
      <c r="E1905" s="11" t="s">
        <v>52</v>
      </c>
      <c r="F1905" s="8"/>
      <c r="G1905" s="14">
        <v>20</v>
      </c>
      <c r="H1905" s="27">
        <v>1</v>
      </c>
      <c r="I1905" s="5">
        <v>2</v>
      </c>
      <c r="J1905" s="5">
        <v>8</v>
      </c>
      <c r="K1905" s="5">
        <v>6</v>
      </c>
      <c r="L1905" s="5">
        <v>1</v>
      </c>
      <c r="M1905" s="5">
        <v>1</v>
      </c>
      <c r="N1905" s="5">
        <v>0</v>
      </c>
      <c r="O1905" s="5">
        <v>0</v>
      </c>
      <c r="P1905" s="5">
        <v>0</v>
      </c>
      <c r="Q1905" s="5">
        <v>0</v>
      </c>
      <c r="R1905" s="5">
        <v>0</v>
      </c>
      <c r="S1905" s="5">
        <v>1</v>
      </c>
      <c r="T1905" s="6">
        <v>19.342105263158</v>
      </c>
      <c r="U1905" s="31">
        <v>15</v>
      </c>
    </row>
    <row r="1906" spans="3:21" x14ac:dyDescent="0.25">
      <c r="C1906" s="106"/>
      <c r="D1906" s="101"/>
      <c r="E1906" s="11" t="s">
        <v>53</v>
      </c>
      <c r="F1906" s="8"/>
      <c r="G1906" s="14">
        <v>19</v>
      </c>
      <c r="H1906" s="27">
        <v>0</v>
      </c>
      <c r="I1906" s="5">
        <v>2</v>
      </c>
      <c r="J1906" s="5">
        <v>4</v>
      </c>
      <c r="K1906" s="5">
        <v>2</v>
      </c>
      <c r="L1906" s="5">
        <v>3</v>
      </c>
      <c r="M1906" s="5">
        <v>2</v>
      </c>
      <c r="N1906" s="5">
        <v>1</v>
      </c>
      <c r="O1906" s="5">
        <v>1</v>
      </c>
      <c r="P1906" s="5">
        <v>0</v>
      </c>
      <c r="Q1906" s="5">
        <v>1</v>
      </c>
      <c r="R1906" s="5">
        <v>2</v>
      </c>
      <c r="S1906" s="5">
        <v>1</v>
      </c>
      <c r="T1906" s="6">
        <v>29.583333333333002</v>
      </c>
      <c r="U1906" s="31">
        <v>25</v>
      </c>
    </row>
    <row r="1907" spans="3:21" x14ac:dyDescent="0.25">
      <c r="C1907" s="106"/>
      <c r="D1907" s="101"/>
      <c r="E1907" s="11" t="s">
        <v>38</v>
      </c>
      <c r="F1907" s="8"/>
      <c r="G1907" s="14">
        <v>32</v>
      </c>
      <c r="H1907" s="27">
        <v>1</v>
      </c>
      <c r="I1907" s="5">
        <v>1</v>
      </c>
      <c r="J1907" s="5">
        <v>13</v>
      </c>
      <c r="K1907" s="5">
        <v>8</v>
      </c>
      <c r="L1907" s="5">
        <v>5</v>
      </c>
      <c r="M1907" s="5">
        <v>3</v>
      </c>
      <c r="N1907" s="5">
        <v>0</v>
      </c>
      <c r="O1907" s="5">
        <v>0</v>
      </c>
      <c r="P1907" s="5">
        <v>0</v>
      </c>
      <c r="Q1907" s="5">
        <v>1</v>
      </c>
      <c r="R1907" s="5">
        <v>0</v>
      </c>
      <c r="S1907" s="5">
        <v>0</v>
      </c>
      <c r="T1907" s="6">
        <v>25.234375</v>
      </c>
      <c r="U1907" s="31">
        <v>25</v>
      </c>
    </row>
    <row r="1908" spans="3:21" x14ac:dyDescent="0.25">
      <c r="C1908" s="106"/>
      <c r="D1908" s="101"/>
      <c r="E1908" s="11" t="s">
        <v>54</v>
      </c>
      <c r="F1908" s="8"/>
      <c r="G1908" s="7">
        <v>1276</v>
      </c>
      <c r="H1908" s="15">
        <v>15</v>
      </c>
      <c r="I1908" s="1">
        <v>94</v>
      </c>
      <c r="J1908" s="1">
        <v>292</v>
      </c>
      <c r="K1908" s="1">
        <v>389</v>
      </c>
      <c r="L1908" s="1">
        <v>193</v>
      </c>
      <c r="M1908" s="1">
        <v>107</v>
      </c>
      <c r="N1908" s="1">
        <v>61</v>
      </c>
      <c r="O1908" s="1">
        <v>16</v>
      </c>
      <c r="P1908" s="1">
        <v>12</v>
      </c>
      <c r="Q1908" s="1">
        <v>53</v>
      </c>
      <c r="R1908" s="1">
        <v>12</v>
      </c>
      <c r="S1908" s="1">
        <v>32</v>
      </c>
      <c r="T1908" s="2">
        <v>29.433279742764999</v>
      </c>
      <c r="U1908" s="16">
        <v>25</v>
      </c>
    </row>
    <row r="1909" spans="3:21" x14ac:dyDescent="0.25">
      <c r="C1909" s="106"/>
      <c r="D1909" s="101"/>
      <c r="E1909" s="11" t="s">
        <v>55</v>
      </c>
      <c r="F1909" s="8"/>
      <c r="G1909" s="7">
        <v>177</v>
      </c>
      <c r="H1909" s="15">
        <v>6</v>
      </c>
      <c r="I1909" s="1">
        <v>26</v>
      </c>
      <c r="J1909" s="1">
        <v>55</v>
      </c>
      <c r="K1909" s="1">
        <v>39</v>
      </c>
      <c r="L1909" s="1">
        <v>20</v>
      </c>
      <c r="M1909" s="1">
        <v>10</v>
      </c>
      <c r="N1909" s="1">
        <v>7</v>
      </c>
      <c r="O1909" s="1">
        <v>0</v>
      </c>
      <c r="P1909" s="1">
        <v>2</v>
      </c>
      <c r="Q1909" s="1">
        <v>2</v>
      </c>
      <c r="R1909" s="1">
        <v>2</v>
      </c>
      <c r="S1909" s="1">
        <v>8</v>
      </c>
      <c r="T1909" s="2">
        <v>22.958579881656998</v>
      </c>
      <c r="U1909" s="16">
        <v>15</v>
      </c>
    </row>
    <row r="1910" spans="3:21" ht="25.2" x14ac:dyDescent="0.25">
      <c r="C1910" s="102" t="s">
        <v>56</v>
      </c>
      <c r="D1910" s="100" t="s">
        <v>21</v>
      </c>
      <c r="E1910" s="10" t="s">
        <v>57</v>
      </c>
      <c r="F1910" s="9"/>
      <c r="G1910" s="13">
        <v>393</v>
      </c>
      <c r="H1910" s="22">
        <v>6</v>
      </c>
      <c r="I1910" s="3">
        <v>29</v>
      </c>
      <c r="J1910" s="3">
        <v>87</v>
      </c>
      <c r="K1910" s="3">
        <v>98</v>
      </c>
      <c r="L1910" s="3">
        <v>57</v>
      </c>
      <c r="M1910" s="3">
        <v>37</v>
      </c>
      <c r="N1910" s="3">
        <v>22</v>
      </c>
      <c r="O1910" s="3">
        <v>4</v>
      </c>
      <c r="P1910" s="3">
        <v>6</v>
      </c>
      <c r="Q1910" s="3">
        <v>27</v>
      </c>
      <c r="R1910" s="3">
        <v>3</v>
      </c>
      <c r="S1910" s="3">
        <v>17</v>
      </c>
      <c r="T1910" s="4">
        <v>32.087765957446997</v>
      </c>
      <c r="U1910" s="25">
        <v>25</v>
      </c>
    </row>
    <row r="1911" spans="3:21" ht="25.2" x14ac:dyDescent="0.25">
      <c r="C1911" s="106"/>
      <c r="D1911" s="101"/>
      <c r="E1911" s="11" t="s">
        <v>58</v>
      </c>
      <c r="F1911" s="8"/>
      <c r="G1911" s="7">
        <v>615</v>
      </c>
      <c r="H1911" s="15">
        <v>8</v>
      </c>
      <c r="I1911" s="1">
        <v>49</v>
      </c>
      <c r="J1911" s="1">
        <v>148</v>
      </c>
      <c r="K1911" s="1">
        <v>210</v>
      </c>
      <c r="L1911" s="1">
        <v>72</v>
      </c>
      <c r="M1911" s="1">
        <v>49</v>
      </c>
      <c r="N1911" s="1">
        <v>30</v>
      </c>
      <c r="O1911" s="1">
        <v>7</v>
      </c>
      <c r="P1911" s="1">
        <v>4</v>
      </c>
      <c r="Q1911" s="1">
        <v>17</v>
      </c>
      <c r="R1911" s="1">
        <v>9</v>
      </c>
      <c r="S1911" s="1">
        <v>12</v>
      </c>
      <c r="T1911" s="2">
        <v>27.462686567163999</v>
      </c>
      <c r="U1911" s="16">
        <v>25</v>
      </c>
    </row>
    <row r="1912" spans="3:21" ht="25.2" x14ac:dyDescent="0.25">
      <c r="C1912" s="106"/>
      <c r="D1912" s="101"/>
      <c r="E1912" s="11" t="s">
        <v>59</v>
      </c>
      <c r="F1912" s="8"/>
      <c r="G1912" s="7">
        <v>364</v>
      </c>
      <c r="H1912" s="15">
        <v>8</v>
      </c>
      <c r="I1912" s="1">
        <v>37</v>
      </c>
      <c r="J1912" s="1">
        <v>102</v>
      </c>
      <c r="K1912" s="1">
        <v>96</v>
      </c>
      <c r="L1912" s="1">
        <v>65</v>
      </c>
      <c r="M1912" s="1">
        <v>23</v>
      </c>
      <c r="N1912" s="1">
        <v>11</v>
      </c>
      <c r="O1912" s="1">
        <v>3</v>
      </c>
      <c r="P1912" s="1">
        <v>3</v>
      </c>
      <c r="Q1912" s="1">
        <v>7</v>
      </c>
      <c r="R1912" s="1">
        <v>3</v>
      </c>
      <c r="S1912" s="1">
        <v>6</v>
      </c>
      <c r="T1912" s="2">
        <v>25.726256983239999</v>
      </c>
      <c r="U1912" s="16">
        <v>25</v>
      </c>
    </row>
    <row r="1913" spans="3:21" x14ac:dyDescent="0.25">
      <c r="C1913" s="106"/>
      <c r="D1913" s="101"/>
      <c r="E1913" s="11" t="s">
        <v>60</v>
      </c>
      <c r="F1913" s="8"/>
      <c r="G1913" s="7">
        <v>152</v>
      </c>
      <c r="H1913" s="15">
        <v>1</v>
      </c>
      <c r="I1913" s="1">
        <v>10</v>
      </c>
      <c r="J1913" s="1">
        <v>35</v>
      </c>
      <c r="K1913" s="1">
        <v>40</v>
      </c>
      <c r="L1913" s="1">
        <v>28</v>
      </c>
      <c r="M1913" s="1">
        <v>14</v>
      </c>
      <c r="N1913" s="1">
        <v>6</v>
      </c>
      <c r="O1913" s="1">
        <v>3</v>
      </c>
      <c r="P1913" s="1">
        <v>1</v>
      </c>
      <c r="Q1913" s="1">
        <v>6</v>
      </c>
      <c r="R1913" s="1">
        <v>1</v>
      </c>
      <c r="S1913" s="1">
        <v>7</v>
      </c>
      <c r="T1913" s="2">
        <v>30.120689655172001</v>
      </c>
      <c r="U1913" s="16">
        <v>25</v>
      </c>
    </row>
    <row r="1914" spans="3:21" x14ac:dyDescent="0.25">
      <c r="C1914" s="102" t="s">
        <v>61</v>
      </c>
      <c r="D1914" s="100" t="s">
        <v>21</v>
      </c>
      <c r="E1914" s="10" t="s">
        <v>62</v>
      </c>
      <c r="F1914" s="9"/>
      <c r="G1914" s="13">
        <v>197</v>
      </c>
      <c r="H1914" s="22">
        <v>3</v>
      </c>
      <c r="I1914" s="3">
        <v>22</v>
      </c>
      <c r="J1914" s="3">
        <v>46</v>
      </c>
      <c r="K1914" s="3">
        <v>60</v>
      </c>
      <c r="L1914" s="3">
        <v>36</v>
      </c>
      <c r="M1914" s="3">
        <v>10</v>
      </c>
      <c r="N1914" s="3">
        <v>6</v>
      </c>
      <c r="O1914" s="3">
        <v>3</v>
      </c>
      <c r="P1914" s="3">
        <v>1</v>
      </c>
      <c r="Q1914" s="3">
        <v>5</v>
      </c>
      <c r="R1914" s="3">
        <v>2</v>
      </c>
      <c r="S1914" s="3">
        <v>3</v>
      </c>
      <c r="T1914" s="4">
        <v>26.469072164947999</v>
      </c>
      <c r="U1914" s="25">
        <v>25</v>
      </c>
    </row>
    <row r="1915" spans="3:21" x14ac:dyDescent="0.25">
      <c r="C1915" s="103"/>
      <c r="D1915" s="101"/>
      <c r="E1915" s="11" t="s">
        <v>63</v>
      </c>
      <c r="F1915" s="8"/>
      <c r="G1915" s="7">
        <v>460</v>
      </c>
      <c r="H1915" s="15">
        <v>7</v>
      </c>
      <c r="I1915" s="1">
        <v>26</v>
      </c>
      <c r="J1915" s="1">
        <v>100</v>
      </c>
      <c r="K1915" s="1">
        <v>121</v>
      </c>
      <c r="L1915" s="1">
        <v>71</v>
      </c>
      <c r="M1915" s="1">
        <v>45</v>
      </c>
      <c r="N1915" s="1">
        <v>27</v>
      </c>
      <c r="O1915" s="1">
        <v>5</v>
      </c>
      <c r="P1915" s="1">
        <v>9</v>
      </c>
      <c r="Q1915" s="1">
        <v>23</v>
      </c>
      <c r="R1915" s="1">
        <v>7</v>
      </c>
      <c r="S1915" s="1">
        <v>19</v>
      </c>
      <c r="T1915" s="2">
        <v>31.428571428571001</v>
      </c>
      <c r="U1915" s="16">
        <v>25</v>
      </c>
    </row>
    <row r="1916" spans="3:21" ht="25.2" x14ac:dyDescent="0.25">
      <c r="C1916" s="103"/>
      <c r="D1916" s="101"/>
      <c r="E1916" s="11" t="s">
        <v>64</v>
      </c>
      <c r="F1916" s="8"/>
      <c r="G1916" s="7">
        <v>286</v>
      </c>
      <c r="H1916" s="15">
        <v>3</v>
      </c>
      <c r="I1916" s="1">
        <v>22</v>
      </c>
      <c r="J1916" s="1">
        <v>74</v>
      </c>
      <c r="K1916" s="1">
        <v>100</v>
      </c>
      <c r="L1916" s="1">
        <v>43</v>
      </c>
      <c r="M1916" s="1">
        <v>15</v>
      </c>
      <c r="N1916" s="1">
        <v>6</v>
      </c>
      <c r="O1916" s="1">
        <v>2</v>
      </c>
      <c r="P1916" s="1">
        <v>2</v>
      </c>
      <c r="Q1916" s="1">
        <v>10</v>
      </c>
      <c r="R1916" s="1">
        <v>1</v>
      </c>
      <c r="S1916" s="1">
        <v>8</v>
      </c>
      <c r="T1916" s="2">
        <v>26.969424460431998</v>
      </c>
      <c r="U1916" s="16">
        <v>25</v>
      </c>
    </row>
    <row r="1917" spans="3:21" x14ac:dyDescent="0.25">
      <c r="C1917" s="103"/>
      <c r="D1917" s="101"/>
      <c r="E1917" s="11" t="s">
        <v>65</v>
      </c>
      <c r="F1917" s="8"/>
      <c r="G1917" s="7">
        <v>249</v>
      </c>
      <c r="H1917" s="15">
        <v>7</v>
      </c>
      <c r="I1917" s="1">
        <v>24</v>
      </c>
      <c r="J1917" s="1">
        <v>53</v>
      </c>
      <c r="K1917" s="1">
        <v>72</v>
      </c>
      <c r="L1917" s="1">
        <v>38</v>
      </c>
      <c r="M1917" s="1">
        <v>24</v>
      </c>
      <c r="N1917" s="1">
        <v>13</v>
      </c>
      <c r="O1917" s="1">
        <v>3</v>
      </c>
      <c r="P1917" s="1">
        <v>0</v>
      </c>
      <c r="Q1917" s="1">
        <v>8</v>
      </c>
      <c r="R1917" s="1">
        <v>3</v>
      </c>
      <c r="S1917" s="1">
        <v>4</v>
      </c>
      <c r="T1917" s="2">
        <v>27.969387755102002</v>
      </c>
      <c r="U1917" s="16">
        <v>25</v>
      </c>
    </row>
    <row r="1918" spans="3:21" x14ac:dyDescent="0.25">
      <c r="C1918" s="103"/>
      <c r="D1918" s="101"/>
      <c r="E1918" s="11" t="s">
        <v>66</v>
      </c>
      <c r="F1918" s="8"/>
      <c r="G1918" s="7">
        <v>145</v>
      </c>
      <c r="H1918" s="15">
        <v>0</v>
      </c>
      <c r="I1918" s="1">
        <v>12</v>
      </c>
      <c r="J1918" s="1">
        <v>45</v>
      </c>
      <c r="K1918" s="1">
        <v>41</v>
      </c>
      <c r="L1918" s="1">
        <v>16</v>
      </c>
      <c r="M1918" s="1">
        <v>11</v>
      </c>
      <c r="N1918" s="1">
        <v>9</v>
      </c>
      <c r="O1918" s="1">
        <v>3</v>
      </c>
      <c r="P1918" s="1">
        <v>2</v>
      </c>
      <c r="Q1918" s="1">
        <v>5</v>
      </c>
      <c r="R1918" s="1">
        <v>0</v>
      </c>
      <c r="S1918" s="1">
        <v>1</v>
      </c>
      <c r="T1918" s="2">
        <v>28.802083333333002</v>
      </c>
      <c r="U1918" s="16">
        <v>25</v>
      </c>
    </row>
    <row r="1919" spans="3:21" x14ac:dyDescent="0.25">
      <c r="C1919" s="107"/>
      <c r="D1919" s="104"/>
      <c r="E1919" s="44" t="s">
        <v>67</v>
      </c>
      <c r="F1919" s="45"/>
      <c r="G1919" s="56">
        <v>187</v>
      </c>
      <c r="H1919" s="64">
        <v>3</v>
      </c>
      <c r="I1919" s="34">
        <v>19</v>
      </c>
      <c r="J1919" s="34">
        <v>54</v>
      </c>
      <c r="K1919" s="34">
        <v>50</v>
      </c>
      <c r="L1919" s="34">
        <v>18</v>
      </c>
      <c r="M1919" s="34">
        <v>18</v>
      </c>
      <c r="N1919" s="34">
        <v>8</v>
      </c>
      <c r="O1919" s="34">
        <v>1</v>
      </c>
      <c r="P1919" s="34">
        <v>0</v>
      </c>
      <c r="Q1919" s="34">
        <v>6</v>
      </c>
      <c r="R1919" s="34">
        <v>3</v>
      </c>
      <c r="S1919" s="34">
        <v>7</v>
      </c>
      <c r="T1919" s="35">
        <v>26.166666666666998</v>
      </c>
      <c r="U1919" s="67">
        <v>25</v>
      </c>
    </row>
    <row r="1921" spans="2:14" x14ac:dyDescent="0.25">
      <c r="B1921" s="42" t="str">
        <f xml:space="preserve"> HYPERLINK("#'目次'!B29", "[23]")</f>
        <v>[23]</v>
      </c>
      <c r="C1921" s="37" t="s">
        <v>317</v>
      </c>
    </row>
    <row r="1924" spans="2:14" x14ac:dyDescent="0.25">
      <c r="C1924" s="37" t="s">
        <v>14</v>
      </c>
    </row>
    <row r="1925" spans="2:14" ht="37.799999999999997" x14ac:dyDescent="0.25">
      <c r="C1925" s="96"/>
      <c r="D1925" s="97"/>
      <c r="E1925" s="97"/>
      <c r="F1925" s="97"/>
      <c r="G1925" s="52" t="s">
        <v>15</v>
      </c>
      <c r="H1925" s="48" t="s">
        <v>318</v>
      </c>
      <c r="I1925" s="20" t="s">
        <v>319</v>
      </c>
      <c r="J1925" s="20" t="s">
        <v>320</v>
      </c>
      <c r="K1925" s="20" t="s">
        <v>321</v>
      </c>
      <c r="L1925" s="20" t="s">
        <v>38</v>
      </c>
      <c r="M1925" s="20" t="s">
        <v>322</v>
      </c>
      <c r="N1925" s="51" t="s">
        <v>323</v>
      </c>
    </row>
    <row r="1926" spans="2:14" x14ac:dyDescent="0.25">
      <c r="C1926" s="98"/>
      <c r="D1926" s="99"/>
      <c r="E1926" s="99"/>
      <c r="F1926" s="99"/>
      <c r="G1926" s="47"/>
      <c r="H1926" s="55"/>
      <c r="I1926" s="21"/>
      <c r="J1926" s="21"/>
      <c r="K1926" s="21"/>
      <c r="L1926" s="21"/>
      <c r="M1926" s="21"/>
      <c r="N1926" s="54"/>
    </row>
    <row r="1927" spans="2:14" x14ac:dyDescent="0.25">
      <c r="C1927" s="43"/>
      <c r="D1927" s="49"/>
      <c r="E1927" s="53" t="s">
        <v>15</v>
      </c>
      <c r="F1927" s="46"/>
      <c r="G1927" s="50">
        <v>1524</v>
      </c>
      <c r="H1927" s="30">
        <v>152</v>
      </c>
      <c r="I1927" s="30">
        <v>387</v>
      </c>
      <c r="J1927" s="30">
        <v>548</v>
      </c>
      <c r="K1927" s="30">
        <v>400</v>
      </c>
      <c r="L1927" s="30">
        <v>37</v>
      </c>
      <c r="M1927" s="30">
        <v>539</v>
      </c>
      <c r="N1927" s="68">
        <v>948</v>
      </c>
    </row>
    <row r="1928" spans="2:14" x14ac:dyDescent="0.25">
      <c r="C1928" s="105" t="s">
        <v>20</v>
      </c>
      <c r="D1928" s="100" t="s">
        <v>21</v>
      </c>
      <c r="E1928" s="10" t="s">
        <v>22</v>
      </c>
      <c r="F1928" s="9"/>
      <c r="G1928" s="13">
        <v>780</v>
      </c>
      <c r="H1928" s="22">
        <v>88</v>
      </c>
      <c r="I1928" s="3">
        <v>214</v>
      </c>
      <c r="J1928" s="3">
        <v>261</v>
      </c>
      <c r="K1928" s="3">
        <v>195</v>
      </c>
      <c r="L1928" s="3">
        <v>22</v>
      </c>
      <c r="M1928" s="3">
        <v>302</v>
      </c>
      <c r="N1928" s="24">
        <v>456</v>
      </c>
    </row>
    <row r="1929" spans="2:14" x14ac:dyDescent="0.25">
      <c r="C1929" s="106"/>
      <c r="D1929" s="101"/>
      <c r="E1929" s="11" t="s">
        <v>23</v>
      </c>
      <c r="F1929" s="8"/>
      <c r="G1929" s="7">
        <v>744</v>
      </c>
      <c r="H1929" s="15">
        <v>64</v>
      </c>
      <c r="I1929" s="1">
        <v>173</v>
      </c>
      <c r="J1929" s="1">
        <v>287</v>
      </c>
      <c r="K1929" s="1">
        <v>205</v>
      </c>
      <c r="L1929" s="1">
        <v>15</v>
      </c>
      <c r="M1929" s="1">
        <v>237</v>
      </c>
      <c r="N1929" s="18">
        <v>492</v>
      </c>
    </row>
    <row r="1930" spans="2:14" x14ac:dyDescent="0.25">
      <c r="C1930" s="102" t="s">
        <v>24</v>
      </c>
      <c r="D1930" s="102" t="s">
        <v>25</v>
      </c>
      <c r="E1930" s="10" t="s">
        <v>26</v>
      </c>
      <c r="F1930" s="9"/>
      <c r="G1930" s="13">
        <v>257</v>
      </c>
      <c r="H1930" s="22">
        <v>29</v>
      </c>
      <c r="I1930" s="3">
        <v>67</v>
      </c>
      <c r="J1930" s="3">
        <v>82</v>
      </c>
      <c r="K1930" s="3">
        <v>79</v>
      </c>
      <c r="L1930" s="3">
        <v>0</v>
      </c>
      <c r="M1930" s="3">
        <v>96</v>
      </c>
      <c r="N1930" s="24">
        <v>161</v>
      </c>
    </row>
    <row r="1931" spans="2:14" x14ac:dyDescent="0.25">
      <c r="C1931" s="106"/>
      <c r="D1931" s="103"/>
      <c r="E1931" s="11" t="s">
        <v>27</v>
      </c>
      <c r="F1931" s="8"/>
      <c r="G1931" s="7">
        <v>297</v>
      </c>
      <c r="H1931" s="15">
        <v>19</v>
      </c>
      <c r="I1931" s="1">
        <v>90</v>
      </c>
      <c r="J1931" s="1">
        <v>110</v>
      </c>
      <c r="K1931" s="1">
        <v>72</v>
      </c>
      <c r="L1931" s="1">
        <v>6</v>
      </c>
      <c r="M1931" s="1">
        <v>109</v>
      </c>
      <c r="N1931" s="18">
        <v>182</v>
      </c>
    </row>
    <row r="1932" spans="2:14" x14ac:dyDescent="0.25">
      <c r="C1932" s="106"/>
      <c r="D1932" s="103"/>
      <c r="E1932" s="11" t="s">
        <v>28</v>
      </c>
      <c r="F1932" s="8"/>
      <c r="G1932" s="7">
        <v>316</v>
      </c>
      <c r="H1932" s="15">
        <v>30</v>
      </c>
      <c r="I1932" s="1">
        <v>72</v>
      </c>
      <c r="J1932" s="1">
        <v>123</v>
      </c>
      <c r="K1932" s="1">
        <v>85</v>
      </c>
      <c r="L1932" s="1">
        <v>6</v>
      </c>
      <c r="M1932" s="1">
        <v>102</v>
      </c>
      <c r="N1932" s="18">
        <v>208</v>
      </c>
    </row>
    <row r="1933" spans="2:14" x14ac:dyDescent="0.25">
      <c r="C1933" s="106"/>
      <c r="D1933" s="103"/>
      <c r="E1933" s="11" t="s">
        <v>29</v>
      </c>
      <c r="F1933" s="8"/>
      <c r="G1933" s="7">
        <v>335</v>
      </c>
      <c r="H1933" s="15">
        <v>42</v>
      </c>
      <c r="I1933" s="1">
        <v>73</v>
      </c>
      <c r="J1933" s="1">
        <v>127</v>
      </c>
      <c r="K1933" s="1">
        <v>77</v>
      </c>
      <c r="L1933" s="1">
        <v>16</v>
      </c>
      <c r="M1933" s="1">
        <v>115</v>
      </c>
      <c r="N1933" s="18">
        <v>204</v>
      </c>
    </row>
    <row r="1934" spans="2:14" x14ac:dyDescent="0.25">
      <c r="C1934" s="106"/>
      <c r="D1934" s="103"/>
      <c r="E1934" s="11" t="s">
        <v>30</v>
      </c>
      <c r="F1934" s="8"/>
      <c r="G1934" s="7">
        <v>319</v>
      </c>
      <c r="H1934" s="15">
        <v>32</v>
      </c>
      <c r="I1934" s="1">
        <v>85</v>
      </c>
      <c r="J1934" s="1">
        <v>106</v>
      </c>
      <c r="K1934" s="1">
        <v>87</v>
      </c>
      <c r="L1934" s="1">
        <v>9</v>
      </c>
      <c r="M1934" s="1">
        <v>117</v>
      </c>
      <c r="N1934" s="18">
        <v>193</v>
      </c>
    </row>
    <row r="1935" spans="2:14" x14ac:dyDescent="0.25">
      <c r="C1935" s="106"/>
      <c r="D1935" s="103"/>
      <c r="E1935" s="11" t="s">
        <v>31</v>
      </c>
      <c r="F1935" s="8"/>
      <c r="G1935" s="7">
        <v>1267</v>
      </c>
      <c r="H1935" s="15">
        <v>123</v>
      </c>
      <c r="I1935" s="1">
        <v>320</v>
      </c>
      <c r="J1935" s="1">
        <v>466</v>
      </c>
      <c r="K1935" s="1">
        <v>321</v>
      </c>
      <c r="L1935" s="1">
        <v>37</v>
      </c>
      <c r="M1935" s="1">
        <v>443</v>
      </c>
      <c r="N1935" s="18">
        <v>787</v>
      </c>
    </row>
    <row r="1936" spans="2:14" x14ac:dyDescent="0.25">
      <c r="C1936" s="106"/>
      <c r="D1936" s="103"/>
      <c r="E1936" s="11" t="s">
        <v>32</v>
      </c>
      <c r="F1936" s="8"/>
      <c r="G1936" s="7">
        <v>654</v>
      </c>
      <c r="H1936" s="15">
        <v>74</v>
      </c>
      <c r="I1936" s="1">
        <v>158</v>
      </c>
      <c r="J1936" s="1">
        <v>233</v>
      </c>
      <c r="K1936" s="1">
        <v>164</v>
      </c>
      <c r="L1936" s="1">
        <v>25</v>
      </c>
      <c r="M1936" s="1">
        <v>232</v>
      </c>
      <c r="N1936" s="18">
        <v>397</v>
      </c>
    </row>
    <row r="1937" spans="3:14" x14ac:dyDescent="0.25">
      <c r="C1937" s="106"/>
      <c r="D1937" s="102" t="s">
        <v>22</v>
      </c>
      <c r="E1937" s="10" t="s">
        <v>26</v>
      </c>
      <c r="F1937" s="9"/>
      <c r="G1937" s="13">
        <v>137</v>
      </c>
      <c r="H1937" s="22">
        <v>21</v>
      </c>
      <c r="I1937" s="3">
        <v>37</v>
      </c>
      <c r="J1937" s="3">
        <v>40</v>
      </c>
      <c r="K1937" s="3">
        <v>39</v>
      </c>
      <c r="L1937" s="3">
        <v>0</v>
      </c>
      <c r="M1937" s="3">
        <v>58</v>
      </c>
      <c r="N1937" s="24">
        <v>79</v>
      </c>
    </row>
    <row r="1938" spans="3:14" x14ac:dyDescent="0.25">
      <c r="C1938" s="106"/>
      <c r="D1938" s="103"/>
      <c r="E1938" s="11" t="s">
        <v>27</v>
      </c>
      <c r="F1938" s="8"/>
      <c r="G1938" s="7">
        <v>157</v>
      </c>
      <c r="H1938" s="15">
        <v>13</v>
      </c>
      <c r="I1938" s="1">
        <v>54</v>
      </c>
      <c r="J1938" s="1">
        <v>44</v>
      </c>
      <c r="K1938" s="1">
        <v>41</v>
      </c>
      <c r="L1938" s="1">
        <v>5</v>
      </c>
      <c r="M1938" s="1">
        <v>67</v>
      </c>
      <c r="N1938" s="18">
        <v>85</v>
      </c>
    </row>
    <row r="1939" spans="3:14" x14ac:dyDescent="0.25">
      <c r="C1939" s="106"/>
      <c r="D1939" s="103"/>
      <c r="E1939" s="11" t="s">
        <v>28</v>
      </c>
      <c r="F1939" s="8"/>
      <c r="G1939" s="7">
        <v>162</v>
      </c>
      <c r="H1939" s="15">
        <v>20</v>
      </c>
      <c r="I1939" s="1">
        <v>40</v>
      </c>
      <c r="J1939" s="1">
        <v>61</v>
      </c>
      <c r="K1939" s="1">
        <v>39</v>
      </c>
      <c r="L1939" s="1">
        <v>2</v>
      </c>
      <c r="M1939" s="1">
        <v>60</v>
      </c>
      <c r="N1939" s="18">
        <v>100</v>
      </c>
    </row>
    <row r="1940" spans="3:14" x14ac:dyDescent="0.25">
      <c r="C1940" s="106"/>
      <c r="D1940" s="103"/>
      <c r="E1940" s="11" t="s">
        <v>29</v>
      </c>
      <c r="F1940" s="8"/>
      <c r="G1940" s="7">
        <v>175</v>
      </c>
      <c r="H1940" s="15">
        <v>21</v>
      </c>
      <c r="I1940" s="1">
        <v>34</v>
      </c>
      <c r="J1940" s="1">
        <v>70</v>
      </c>
      <c r="K1940" s="1">
        <v>41</v>
      </c>
      <c r="L1940" s="1">
        <v>9</v>
      </c>
      <c r="M1940" s="1">
        <v>55</v>
      </c>
      <c r="N1940" s="18">
        <v>111</v>
      </c>
    </row>
    <row r="1941" spans="3:14" x14ac:dyDescent="0.25">
      <c r="C1941" s="106"/>
      <c r="D1941" s="103"/>
      <c r="E1941" s="11" t="s">
        <v>30</v>
      </c>
      <c r="F1941" s="8"/>
      <c r="G1941" s="7">
        <v>149</v>
      </c>
      <c r="H1941" s="15">
        <v>13</v>
      </c>
      <c r="I1941" s="1">
        <v>49</v>
      </c>
      <c r="J1941" s="1">
        <v>46</v>
      </c>
      <c r="K1941" s="1">
        <v>35</v>
      </c>
      <c r="L1941" s="1">
        <v>6</v>
      </c>
      <c r="M1941" s="1">
        <v>62</v>
      </c>
      <c r="N1941" s="18">
        <v>81</v>
      </c>
    </row>
    <row r="1942" spans="3:14" x14ac:dyDescent="0.25">
      <c r="C1942" s="106"/>
      <c r="D1942" s="103"/>
      <c r="E1942" s="11" t="s">
        <v>31</v>
      </c>
      <c r="F1942" s="8"/>
      <c r="G1942" s="7">
        <v>643</v>
      </c>
      <c r="H1942" s="15">
        <v>67</v>
      </c>
      <c r="I1942" s="1">
        <v>177</v>
      </c>
      <c r="J1942" s="1">
        <v>221</v>
      </c>
      <c r="K1942" s="1">
        <v>156</v>
      </c>
      <c r="L1942" s="1">
        <v>22</v>
      </c>
      <c r="M1942" s="1">
        <v>244</v>
      </c>
      <c r="N1942" s="18">
        <v>377</v>
      </c>
    </row>
    <row r="1943" spans="3:14" x14ac:dyDescent="0.25">
      <c r="C1943" s="106"/>
      <c r="D1943" s="103"/>
      <c r="E1943" s="11" t="s">
        <v>32</v>
      </c>
      <c r="F1943" s="8"/>
      <c r="G1943" s="7">
        <v>324</v>
      </c>
      <c r="H1943" s="15">
        <v>34</v>
      </c>
      <c r="I1943" s="1">
        <v>83</v>
      </c>
      <c r="J1943" s="1">
        <v>116</v>
      </c>
      <c r="K1943" s="1">
        <v>76</v>
      </c>
      <c r="L1943" s="1">
        <v>15</v>
      </c>
      <c r="M1943" s="1">
        <v>117</v>
      </c>
      <c r="N1943" s="18">
        <v>192</v>
      </c>
    </row>
    <row r="1944" spans="3:14" x14ac:dyDescent="0.25">
      <c r="C1944" s="106"/>
      <c r="D1944" s="102" t="s">
        <v>23</v>
      </c>
      <c r="E1944" s="10" t="s">
        <v>26</v>
      </c>
      <c r="F1944" s="9"/>
      <c r="G1944" s="13">
        <v>120</v>
      </c>
      <c r="H1944" s="22">
        <v>8</v>
      </c>
      <c r="I1944" s="3">
        <v>30</v>
      </c>
      <c r="J1944" s="3">
        <v>42</v>
      </c>
      <c r="K1944" s="3">
        <v>40</v>
      </c>
      <c r="L1944" s="3">
        <v>0</v>
      </c>
      <c r="M1944" s="3">
        <v>38</v>
      </c>
      <c r="N1944" s="24">
        <v>82</v>
      </c>
    </row>
    <row r="1945" spans="3:14" x14ac:dyDescent="0.25">
      <c r="C1945" s="106"/>
      <c r="D1945" s="103"/>
      <c r="E1945" s="11" t="s">
        <v>27</v>
      </c>
      <c r="F1945" s="8"/>
      <c r="G1945" s="7">
        <v>140</v>
      </c>
      <c r="H1945" s="15">
        <v>6</v>
      </c>
      <c r="I1945" s="1">
        <v>36</v>
      </c>
      <c r="J1945" s="1">
        <v>66</v>
      </c>
      <c r="K1945" s="1">
        <v>31</v>
      </c>
      <c r="L1945" s="1">
        <v>1</v>
      </c>
      <c r="M1945" s="1">
        <v>42</v>
      </c>
      <c r="N1945" s="18">
        <v>97</v>
      </c>
    </row>
    <row r="1946" spans="3:14" x14ac:dyDescent="0.25">
      <c r="C1946" s="106"/>
      <c r="D1946" s="103"/>
      <c r="E1946" s="11" t="s">
        <v>28</v>
      </c>
      <c r="F1946" s="8"/>
      <c r="G1946" s="7">
        <v>154</v>
      </c>
      <c r="H1946" s="15">
        <v>10</v>
      </c>
      <c r="I1946" s="1">
        <v>32</v>
      </c>
      <c r="J1946" s="1">
        <v>62</v>
      </c>
      <c r="K1946" s="1">
        <v>46</v>
      </c>
      <c r="L1946" s="1">
        <v>4</v>
      </c>
      <c r="M1946" s="1">
        <v>42</v>
      </c>
      <c r="N1946" s="18">
        <v>108</v>
      </c>
    </row>
    <row r="1947" spans="3:14" x14ac:dyDescent="0.25">
      <c r="C1947" s="106"/>
      <c r="D1947" s="103"/>
      <c r="E1947" s="11" t="s">
        <v>29</v>
      </c>
      <c r="F1947" s="8"/>
      <c r="G1947" s="7">
        <v>160</v>
      </c>
      <c r="H1947" s="15">
        <v>21</v>
      </c>
      <c r="I1947" s="1">
        <v>39</v>
      </c>
      <c r="J1947" s="1">
        <v>57</v>
      </c>
      <c r="K1947" s="1">
        <v>36</v>
      </c>
      <c r="L1947" s="1">
        <v>7</v>
      </c>
      <c r="M1947" s="1">
        <v>60</v>
      </c>
      <c r="N1947" s="18">
        <v>93</v>
      </c>
    </row>
    <row r="1948" spans="3:14" x14ac:dyDescent="0.25">
      <c r="C1948" s="106"/>
      <c r="D1948" s="103"/>
      <c r="E1948" s="11" t="s">
        <v>30</v>
      </c>
      <c r="F1948" s="8"/>
      <c r="G1948" s="7">
        <v>170</v>
      </c>
      <c r="H1948" s="15">
        <v>19</v>
      </c>
      <c r="I1948" s="1">
        <v>36</v>
      </c>
      <c r="J1948" s="1">
        <v>60</v>
      </c>
      <c r="K1948" s="1">
        <v>52</v>
      </c>
      <c r="L1948" s="1">
        <v>3</v>
      </c>
      <c r="M1948" s="1">
        <v>55</v>
      </c>
      <c r="N1948" s="18">
        <v>112</v>
      </c>
    </row>
    <row r="1949" spans="3:14" x14ac:dyDescent="0.25">
      <c r="C1949" s="106"/>
      <c r="D1949" s="103"/>
      <c r="E1949" s="11" t="s">
        <v>31</v>
      </c>
      <c r="F1949" s="8"/>
      <c r="G1949" s="7">
        <v>624</v>
      </c>
      <c r="H1949" s="15">
        <v>56</v>
      </c>
      <c r="I1949" s="1">
        <v>143</v>
      </c>
      <c r="J1949" s="1">
        <v>245</v>
      </c>
      <c r="K1949" s="1">
        <v>165</v>
      </c>
      <c r="L1949" s="1">
        <v>15</v>
      </c>
      <c r="M1949" s="1">
        <v>199</v>
      </c>
      <c r="N1949" s="18">
        <v>410</v>
      </c>
    </row>
    <row r="1950" spans="3:14" x14ac:dyDescent="0.25">
      <c r="C1950" s="106"/>
      <c r="D1950" s="103"/>
      <c r="E1950" s="11" t="s">
        <v>32</v>
      </c>
      <c r="F1950" s="8"/>
      <c r="G1950" s="7">
        <v>330</v>
      </c>
      <c r="H1950" s="15">
        <v>40</v>
      </c>
      <c r="I1950" s="1">
        <v>75</v>
      </c>
      <c r="J1950" s="1">
        <v>117</v>
      </c>
      <c r="K1950" s="1">
        <v>88</v>
      </c>
      <c r="L1950" s="1">
        <v>10</v>
      </c>
      <c r="M1950" s="1">
        <v>115</v>
      </c>
      <c r="N1950" s="18">
        <v>205</v>
      </c>
    </row>
    <row r="1951" spans="3:14" ht="25.2" x14ac:dyDescent="0.25">
      <c r="C1951" s="102" t="s">
        <v>33</v>
      </c>
      <c r="D1951" s="102" t="s">
        <v>25</v>
      </c>
      <c r="E1951" s="10" t="s">
        <v>34</v>
      </c>
      <c r="F1951" s="9"/>
      <c r="G1951" s="13">
        <v>75</v>
      </c>
      <c r="H1951" s="22">
        <v>17</v>
      </c>
      <c r="I1951" s="3">
        <v>23</v>
      </c>
      <c r="J1951" s="3">
        <v>17</v>
      </c>
      <c r="K1951" s="3">
        <v>17</v>
      </c>
      <c r="L1951" s="3">
        <v>1</v>
      </c>
      <c r="M1951" s="3">
        <v>40</v>
      </c>
      <c r="N1951" s="24">
        <v>34</v>
      </c>
    </row>
    <row r="1952" spans="3:14" ht="25.2" x14ac:dyDescent="0.25">
      <c r="C1952" s="106"/>
      <c r="D1952" s="103"/>
      <c r="E1952" s="11" t="s">
        <v>35</v>
      </c>
      <c r="F1952" s="8"/>
      <c r="G1952" s="7">
        <v>1042</v>
      </c>
      <c r="H1952" s="15">
        <v>88</v>
      </c>
      <c r="I1952" s="1">
        <v>253</v>
      </c>
      <c r="J1952" s="1">
        <v>398</v>
      </c>
      <c r="K1952" s="1">
        <v>279</v>
      </c>
      <c r="L1952" s="1">
        <v>24</v>
      </c>
      <c r="M1952" s="1">
        <v>341</v>
      </c>
      <c r="N1952" s="18">
        <v>677</v>
      </c>
    </row>
    <row r="1953" spans="3:14" ht="25.2" x14ac:dyDescent="0.25">
      <c r="C1953" s="106"/>
      <c r="D1953" s="103"/>
      <c r="E1953" s="11" t="s">
        <v>36</v>
      </c>
      <c r="F1953" s="8"/>
      <c r="G1953" s="7">
        <v>122</v>
      </c>
      <c r="H1953" s="15">
        <v>18</v>
      </c>
      <c r="I1953" s="1">
        <v>45</v>
      </c>
      <c r="J1953" s="1">
        <v>32</v>
      </c>
      <c r="K1953" s="1">
        <v>24</v>
      </c>
      <c r="L1953" s="1">
        <v>3</v>
      </c>
      <c r="M1953" s="1">
        <v>63</v>
      </c>
      <c r="N1953" s="18">
        <v>56</v>
      </c>
    </row>
    <row r="1954" spans="3:14" ht="25.2" x14ac:dyDescent="0.25">
      <c r="C1954" s="106"/>
      <c r="D1954" s="103"/>
      <c r="E1954" s="11" t="s">
        <v>37</v>
      </c>
      <c r="F1954" s="8"/>
      <c r="G1954" s="7">
        <v>251</v>
      </c>
      <c r="H1954" s="15">
        <v>27</v>
      </c>
      <c r="I1954" s="1">
        <v>57</v>
      </c>
      <c r="J1954" s="1">
        <v>88</v>
      </c>
      <c r="K1954" s="1">
        <v>71</v>
      </c>
      <c r="L1954" s="1">
        <v>8</v>
      </c>
      <c r="M1954" s="1">
        <v>84</v>
      </c>
      <c r="N1954" s="18">
        <v>159</v>
      </c>
    </row>
    <row r="1955" spans="3:14" x14ac:dyDescent="0.25">
      <c r="C1955" s="106"/>
      <c r="D1955" s="103"/>
      <c r="E1955" s="11" t="s">
        <v>38</v>
      </c>
      <c r="F1955" s="8"/>
      <c r="G1955" s="14">
        <v>34</v>
      </c>
      <c r="H1955" s="27">
        <v>2</v>
      </c>
      <c r="I1955" s="5">
        <v>9</v>
      </c>
      <c r="J1955" s="5">
        <v>13</v>
      </c>
      <c r="K1955" s="5">
        <v>9</v>
      </c>
      <c r="L1955" s="5">
        <v>1</v>
      </c>
      <c r="M1955" s="5">
        <v>11</v>
      </c>
      <c r="N1955" s="28">
        <v>22</v>
      </c>
    </row>
    <row r="1956" spans="3:14" ht="25.2" x14ac:dyDescent="0.25">
      <c r="C1956" s="106"/>
      <c r="D1956" s="102" t="s">
        <v>22</v>
      </c>
      <c r="E1956" s="10" t="s">
        <v>34</v>
      </c>
      <c r="F1956" s="9"/>
      <c r="G1956" s="13">
        <v>53</v>
      </c>
      <c r="H1956" s="22">
        <v>14</v>
      </c>
      <c r="I1956" s="3">
        <v>17</v>
      </c>
      <c r="J1956" s="3">
        <v>10</v>
      </c>
      <c r="K1956" s="3">
        <v>11</v>
      </c>
      <c r="L1956" s="3">
        <v>1</v>
      </c>
      <c r="M1956" s="3">
        <v>31</v>
      </c>
      <c r="N1956" s="24">
        <v>21</v>
      </c>
    </row>
    <row r="1957" spans="3:14" ht="25.2" x14ac:dyDescent="0.25">
      <c r="C1957" s="106"/>
      <c r="D1957" s="103"/>
      <c r="E1957" s="11" t="s">
        <v>35</v>
      </c>
      <c r="F1957" s="8"/>
      <c r="G1957" s="7">
        <v>595</v>
      </c>
      <c r="H1957" s="15">
        <v>56</v>
      </c>
      <c r="I1957" s="1">
        <v>157</v>
      </c>
      <c r="J1957" s="1">
        <v>210</v>
      </c>
      <c r="K1957" s="1">
        <v>158</v>
      </c>
      <c r="L1957" s="1">
        <v>14</v>
      </c>
      <c r="M1957" s="1">
        <v>213</v>
      </c>
      <c r="N1957" s="18">
        <v>368</v>
      </c>
    </row>
    <row r="1958" spans="3:14" ht="25.2" x14ac:dyDescent="0.25">
      <c r="C1958" s="106"/>
      <c r="D1958" s="103"/>
      <c r="E1958" s="11" t="s">
        <v>36</v>
      </c>
      <c r="F1958" s="8"/>
      <c r="G1958" s="7">
        <v>56</v>
      </c>
      <c r="H1958" s="15">
        <v>11</v>
      </c>
      <c r="I1958" s="1">
        <v>18</v>
      </c>
      <c r="J1958" s="1">
        <v>15</v>
      </c>
      <c r="K1958" s="1">
        <v>10</v>
      </c>
      <c r="L1958" s="1">
        <v>2</v>
      </c>
      <c r="M1958" s="1">
        <v>29</v>
      </c>
      <c r="N1958" s="18">
        <v>25</v>
      </c>
    </row>
    <row r="1959" spans="3:14" ht="25.2" x14ac:dyDescent="0.25">
      <c r="C1959" s="106"/>
      <c r="D1959" s="103"/>
      <c r="E1959" s="11" t="s">
        <v>37</v>
      </c>
      <c r="F1959" s="8"/>
      <c r="G1959" s="7">
        <v>54</v>
      </c>
      <c r="H1959" s="15">
        <v>7</v>
      </c>
      <c r="I1959" s="1">
        <v>14</v>
      </c>
      <c r="J1959" s="1">
        <v>18</v>
      </c>
      <c r="K1959" s="1">
        <v>11</v>
      </c>
      <c r="L1959" s="1">
        <v>4</v>
      </c>
      <c r="M1959" s="1">
        <v>21</v>
      </c>
      <c r="N1959" s="18">
        <v>29</v>
      </c>
    </row>
    <row r="1960" spans="3:14" x14ac:dyDescent="0.25">
      <c r="C1960" s="106"/>
      <c r="D1960" s="103"/>
      <c r="E1960" s="11" t="s">
        <v>38</v>
      </c>
      <c r="F1960" s="8"/>
      <c r="G1960" s="14">
        <v>22</v>
      </c>
      <c r="H1960" s="27">
        <v>0</v>
      </c>
      <c r="I1960" s="5">
        <v>8</v>
      </c>
      <c r="J1960" s="5">
        <v>8</v>
      </c>
      <c r="K1960" s="5">
        <v>5</v>
      </c>
      <c r="L1960" s="5">
        <v>1</v>
      </c>
      <c r="M1960" s="5">
        <v>8</v>
      </c>
      <c r="N1960" s="28">
        <v>13</v>
      </c>
    </row>
    <row r="1961" spans="3:14" ht="25.2" x14ac:dyDescent="0.25">
      <c r="C1961" s="106"/>
      <c r="D1961" s="102" t="s">
        <v>23</v>
      </c>
      <c r="E1961" s="10" t="s">
        <v>34</v>
      </c>
      <c r="F1961" s="9"/>
      <c r="G1961" s="41">
        <v>22</v>
      </c>
      <c r="H1961" s="58">
        <v>3</v>
      </c>
      <c r="I1961" s="26">
        <v>6</v>
      </c>
      <c r="J1961" s="26">
        <v>7</v>
      </c>
      <c r="K1961" s="26">
        <v>6</v>
      </c>
      <c r="L1961" s="26">
        <v>0</v>
      </c>
      <c r="M1961" s="26">
        <v>9</v>
      </c>
      <c r="N1961" s="60">
        <v>13</v>
      </c>
    </row>
    <row r="1962" spans="3:14" ht="25.2" x14ac:dyDescent="0.25">
      <c r="C1962" s="106"/>
      <c r="D1962" s="103"/>
      <c r="E1962" s="11" t="s">
        <v>35</v>
      </c>
      <c r="F1962" s="8"/>
      <c r="G1962" s="7">
        <v>447</v>
      </c>
      <c r="H1962" s="15">
        <v>32</v>
      </c>
      <c r="I1962" s="1">
        <v>96</v>
      </c>
      <c r="J1962" s="1">
        <v>188</v>
      </c>
      <c r="K1962" s="1">
        <v>121</v>
      </c>
      <c r="L1962" s="1">
        <v>10</v>
      </c>
      <c r="M1962" s="1">
        <v>128</v>
      </c>
      <c r="N1962" s="18">
        <v>309</v>
      </c>
    </row>
    <row r="1963" spans="3:14" ht="25.2" x14ac:dyDescent="0.25">
      <c r="C1963" s="106"/>
      <c r="D1963" s="103"/>
      <c r="E1963" s="11" t="s">
        <v>36</v>
      </c>
      <c r="F1963" s="8"/>
      <c r="G1963" s="7">
        <v>66</v>
      </c>
      <c r="H1963" s="15">
        <v>7</v>
      </c>
      <c r="I1963" s="1">
        <v>27</v>
      </c>
      <c r="J1963" s="1">
        <v>17</v>
      </c>
      <c r="K1963" s="1">
        <v>14</v>
      </c>
      <c r="L1963" s="1">
        <v>1</v>
      </c>
      <c r="M1963" s="1">
        <v>34</v>
      </c>
      <c r="N1963" s="18">
        <v>31</v>
      </c>
    </row>
    <row r="1964" spans="3:14" ht="25.2" x14ac:dyDescent="0.25">
      <c r="C1964" s="106"/>
      <c r="D1964" s="103"/>
      <c r="E1964" s="11" t="s">
        <v>37</v>
      </c>
      <c r="F1964" s="8"/>
      <c r="G1964" s="7">
        <v>197</v>
      </c>
      <c r="H1964" s="15">
        <v>20</v>
      </c>
      <c r="I1964" s="1">
        <v>43</v>
      </c>
      <c r="J1964" s="1">
        <v>70</v>
      </c>
      <c r="K1964" s="1">
        <v>60</v>
      </c>
      <c r="L1964" s="1">
        <v>4</v>
      </c>
      <c r="M1964" s="1">
        <v>63</v>
      </c>
      <c r="N1964" s="18">
        <v>130</v>
      </c>
    </row>
    <row r="1965" spans="3:14" x14ac:dyDescent="0.25">
      <c r="C1965" s="106"/>
      <c r="D1965" s="103"/>
      <c r="E1965" s="11" t="s">
        <v>38</v>
      </c>
      <c r="F1965" s="8"/>
      <c r="G1965" s="14">
        <v>12</v>
      </c>
      <c r="H1965" s="27">
        <v>2</v>
      </c>
      <c r="I1965" s="5">
        <v>1</v>
      </c>
      <c r="J1965" s="5">
        <v>5</v>
      </c>
      <c r="K1965" s="5">
        <v>4</v>
      </c>
      <c r="L1965" s="5">
        <v>0</v>
      </c>
      <c r="M1965" s="5">
        <v>3</v>
      </c>
      <c r="N1965" s="28">
        <v>9</v>
      </c>
    </row>
    <row r="1966" spans="3:14" ht="25.2" x14ac:dyDescent="0.25">
      <c r="C1966" s="102" t="s">
        <v>39</v>
      </c>
      <c r="D1966" s="102" t="s">
        <v>25</v>
      </c>
      <c r="E1966" s="10" t="s">
        <v>40</v>
      </c>
      <c r="F1966" s="9"/>
      <c r="G1966" s="13">
        <v>263</v>
      </c>
      <c r="H1966" s="22">
        <v>33</v>
      </c>
      <c r="I1966" s="3">
        <v>73</v>
      </c>
      <c r="J1966" s="3">
        <v>87</v>
      </c>
      <c r="K1966" s="3">
        <v>61</v>
      </c>
      <c r="L1966" s="3">
        <v>9</v>
      </c>
      <c r="M1966" s="3">
        <v>106</v>
      </c>
      <c r="N1966" s="24">
        <v>148</v>
      </c>
    </row>
    <row r="1967" spans="3:14" ht="25.2" x14ac:dyDescent="0.25">
      <c r="C1967" s="106"/>
      <c r="D1967" s="103"/>
      <c r="E1967" s="11" t="s">
        <v>41</v>
      </c>
      <c r="F1967" s="8"/>
      <c r="G1967" s="7">
        <v>906</v>
      </c>
      <c r="H1967" s="15">
        <v>69</v>
      </c>
      <c r="I1967" s="1">
        <v>216</v>
      </c>
      <c r="J1967" s="1">
        <v>353</v>
      </c>
      <c r="K1967" s="1">
        <v>249</v>
      </c>
      <c r="L1967" s="1">
        <v>19</v>
      </c>
      <c r="M1967" s="1">
        <v>285</v>
      </c>
      <c r="N1967" s="18">
        <v>602</v>
      </c>
    </row>
    <row r="1968" spans="3:14" x14ac:dyDescent="0.25">
      <c r="C1968" s="106"/>
      <c r="D1968" s="103"/>
      <c r="E1968" s="11" t="s">
        <v>42</v>
      </c>
      <c r="F1968" s="8"/>
      <c r="G1968" s="7">
        <v>61</v>
      </c>
      <c r="H1968" s="15">
        <v>3</v>
      </c>
      <c r="I1968" s="1">
        <v>19</v>
      </c>
      <c r="J1968" s="1">
        <v>21</v>
      </c>
      <c r="K1968" s="1">
        <v>18</v>
      </c>
      <c r="L1968" s="1">
        <v>0</v>
      </c>
      <c r="M1968" s="1">
        <v>22</v>
      </c>
      <c r="N1968" s="18">
        <v>39</v>
      </c>
    </row>
    <row r="1969" spans="3:14" x14ac:dyDescent="0.25">
      <c r="C1969" s="106"/>
      <c r="D1969" s="103"/>
      <c r="E1969" s="11" t="s">
        <v>43</v>
      </c>
      <c r="F1969" s="8"/>
      <c r="G1969" s="7">
        <v>450</v>
      </c>
      <c r="H1969" s="15">
        <v>42</v>
      </c>
      <c r="I1969" s="1">
        <v>128</v>
      </c>
      <c r="J1969" s="1">
        <v>165</v>
      </c>
      <c r="K1969" s="1">
        <v>105</v>
      </c>
      <c r="L1969" s="1">
        <v>10</v>
      </c>
      <c r="M1969" s="1">
        <v>170</v>
      </c>
      <c r="N1969" s="18">
        <v>270</v>
      </c>
    </row>
    <row r="1970" spans="3:14" x14ac:dyDescent="0.25">
      <c r="C1970" s="106"/>
      <c r="D1970" s="103"/>
      <c r="E1970" s="11" t="s">
        <v>44</v>
      </c>
      <c r="F1970" s="8"/>
      <c r="G1970" s="7">
        <v>93</v>
      </c>
      <c r="H1970" s="15">
        <v>12</v>
      </c>
      <c r="I1970" s="1">
        <v>20</v>
      </c>
      <c r="J1970" s="1">
        <v>32</v>
      </c>
      <c r="K1970" s="1">
        <v>29</v>
      </c>
      <c r="L1970" s="1">
        <v>0</v>
      </c>
      <c r="M1970" s="1">
        <v>32</v>
      </c>
      <c r="N1970" s="18">
        <v>61</v>
      </c>
    </row>
    <row r="1971" spans="3:14" ht="25.2" x14ac:dyDescent="0.25">
      <c r="C1971" s="106"/>
      <c r="D1971" s="103"/>
      <c r="E1971" s="11" t="s">
        <v>45</v>
      </c>
      <c r="F1971" s="8"/>
      <c r="G1971" s="14">
        <v>41</v>
      </c>
      <c r="H1971" s="27">
        <v>7</v>
      </c>
      <c r="I1971" s="5">
        <v>12</v>
      </c>
      <c r="J1971" s="5">
        <v>9</v>
      </c>
      <c r="K1971" s="5">
        <v>13</v>
      </c>
      <c r="L1971" s="5">
        <v>0</v>
      </c>
      <c r="M1971" s="5">
        <v>19</v>
      </c>
      <c r="N1971" s="28">
        <v>22</v>
      </c>
    </row>
    <row r="1972" spans="3:14" x14ac:dyDescent="0.25">
      <c r="C1972" s="106"/>
      <c r="D1972" s="103"/>
      <c r="E1972" s="11" t="s">
        <v>38</v>
      </c>
      <c r="F1972" s="8"/>
      <c r="G1972" s="7">
        <v>141</v>
      </c>
      <c r="H1972" s="15">
        <v>24</v>
      </c>
      <c r="I1972" s="1">
        <v>37</v>
      </c>
      <c r="J1972" s="1">
        <v>40</v>
      </c>
      <c r="K1972" s="1">
        <v>34</v>
      </c>
      <c r="L1972" s="1">
        <v>6</v>
      </c>
      <c r="M1972" s="1">
        <v>61</v>
      </c>
      <c r="N1972" s="18">
        <v>74</v>
      </c>
    </row>
    <row r="1973" spans="3:14" ht="25.2" x14ac:dyDescent="0.25">
      <c r="C1973" s="106"/>
      <c r="D1973" s="102" t="s">
        <v>22</v>
      </c>
      <c r="E1973" s="10" t="s">
        <v>40</v>
      </c>
      <c r="F1973" s="9"/>
      <c r="G1973" s="13">
        <v>123</v>
      </c>
      <c r="H1973" s="22">
        <v>21</v>
      </c>
      <c r="I1973" s="3">
        <v>32</v>
      </c>
      <c r="J1973" s="3">
        <v>35</v>
      </c>
      <c r="K1973" s="3">
        <v>29</v>
      </c>
      <c r="L1973" s="3">
        <v>6</v>
      </c>
      <c r="M1973" s="3">
        <v>53</v>
      </c>
      <c r="N1973" s="24">
        <v>64</v>
      </c>
    </row>
    <row r="1974" spans="3:14" ht="25.2" x14ac:dyDescent="0.25">
      <c r="C1974" s="106"/>
      <c r="D1974" s="103"/>
      <c r="E1974" s="11" t="s">
        <v>41</v>
      </c>
      <c r="F1974" s="8"/>
      <c r="G1974" s="7">
        <v>511</v>
      </c>
      <c r="H1974" s="15">
        <v>47</v>
      </c>
      <c r="I1974" s="1">
        <v>132</v>
      </c>
      <c r="J1974" s="1">
        <v>181</v>
      </c>
      <c r="K1974" s="1">
        <v>141</v>
      </c>
      <c r="L1974" s="1">
        <v>10</v>
      </c>
      <c r="M1974" s="1">
        <v>179</v>
      </c>
      <c r="N1974" s="18">
        <v>322</v>
      </c>
    </row>
    <row r="1975" spans="3:14" x14ac:dyDescent="0.25">
      <c r="C1975" s="106"/>
      <c r="D1975" s="103"/>
      <c r="E1975" s="11" t="s">
        <v>42</v>
      </c>
      <c r="F1975" s="8"/>
      <c r="G1975" s="14">
        <v>36</v>
      </c>
      <c r="H1975" s="27">
        <v>3</v>
      </c>
      <c r="I1975" s="5">
        <v>12</v>
      </c>
      <c r="J1975" s="5">
        <v>9</v>
      </c>
      <c r="K1975" s="5">
        <v>12</v>
      </c>
      <c r="L1975" s="5">
        <v>0</v>
      </c>
      <c r="M1975" s="5">
        <v>15</v>
      </c>
      <c r="N1975" s="28">
        <v>21</v>
      </c>
    </row>
    <row r="1976" spans="3:14" x14ac:dyDescent="0.25">
      <c r="C1976" s="106"/>
      <c r="D1976" s="103"/>
      <c r="E1976" s="11" t="s">
        <v>43</v>
      </c>
      <c r="F1976" s="8"/>
      <c r="G1976" s="7">
        <v>224</v>
      </c>
      <c r="H1976" s="15">
        <v>22</v>
      </c>
      <c r="I1976" s="1">
        <v>70</v>
      </c>
      <c r="J1976" s="1">
        <v>75</v>
      </c>
      <c r="K1976" s="1">
        <v>50</v>
      </c>
      <c r="L1976" s="1">
        <v>7</v>
      </c>
      <c r="M1976" s="1">
        <v>92</v>
      </c>
      <c r="N1976" s="18">
        <v>125</v>
      </c>
    </row>
    <row r="1977" spans="3:14" x14ac:dyDescent="0.25">
      <c r="C1977" s="106"/>
      <c r="D1977" s="103"/>
      <c r="E1977" s="11" t="s">
        <v>44</v>
      </c>
      <c r="F1977" s="8"/>
      <c r="G1977" s="14">
        <v>46</v>
      </c>
      <c r="H1977" s="27">
        <v>6</v>
      </c>
      <c r="I1977" s="5">
        <v>8</v>
      </c>
      <c r="J1977" s="5">
        <v>16</v>
      </c>
      <c r="K1977" s="5">
        <v>16</v>
      </c>
      <c r="L1977" s="5">
        <v>0</v>
      </c>
      <c r="M1977" s="5">
        <v>14</v>
      </c>
      <c r="N1977" s="28">
        <v>32</v>
      </c>
    </row>
    <row r="1978" spans="3:14" ht="25.2" x14ac:dyDescent="0.25">
      <c r="C1978" s="106"/>
      <c r="D1978" s="103"/>
      <c r="E1978" s="11" t="s">
        <v>45</v>
      </c>
      <c r="F1978" s="8"/>
      <c r="G1978" s="14">
        <v>18</v>
      </c>
      <c r="H1978" s="27">
        <v>4</v>
      </c>
      <c r="I1978" s="5">
        <v>6</v>
      </c>
      <c r="J1978" s="5">
        <v>5</v>
      </c>
      <c r="K1978" s="5">
        <v>3</v>
      </c>
      <c r="L1978" s="5">
        <v>0</v>
      </c>
      <c r="M1978" s="5">
        <v>10</v>
      </c>
      <c r="N1978" s="28">
        <v>8</v>
      </c>
    </row>
    <row r="1979" spans="3:14" x14ac:dyDescent="0.25">
      <c r="C1979" s="106"/>
      <c r="D1979" s="103"/>
      <c r="E1979" s="11" t="s">
        <v>38</v>
      </c>
      <c r="F1979" s="8"/>
      <c r="G1979" s="7">
        <v>80</v>
      </c>
      <c r="H1979" s="15">
        <v>9</v>
      </c>
      <c r="I1979" s="1">
        <v>26</v>
      </c>
      <c r="J1979" s="1">
        <v>24</v>
      </c>
      <c r="K1979" s="1">
        <v>17</v>
      </c>
      <c r="L1979" s="1">
        <v>4</v>
      </c>
      <c r="M1979" s="1">
        <v>35</v>
      </c>
      <c r="N1979" s="18">
        <v>41</v>
      </c>
    </row>
    <row r="1980" spans="3:14" ht="25.2" x14ac:dyDescent="0.25">
      <c r="C1980" s="106"/>
      <c r="D1980" s="102" t="s">
        <v>23</v>
      </c>
      <c r="E1980" s="10" t="s">
        <v>40</v>
      </c>
      <c r="F1980" s="9"/>
      <c r="G1980" s="13">
        <v>140</v>
      </c>
      <c r="H1980" s="22">
        <v>12</v>
      </c>
      <c r="I1980" s="3">
        <v>41</v>
      </c>
      <c r="J1980" s="3">
        <v>52</v>
      </c>
      <c r="K1980" s="3">
        <v>32</v>
      </c>
      <c r="L1980" s="3">
        <v>3</v>
      </c>
      <c r="M1980" s="3">
        <v>53</v>
      </c>
      <c r="N1980" s="24">
        <v>84</v>
      </c>
    </row>
    <row r="1981" spans="3:14" ht="25.2" x14ac:dyDescent="0.25">
      <c r="C1981" s="106"/>
      <c r="D1981" s="103"/>
      <c r="E1981" s="11" t="s">
        <v>41</v>
      </c>
      <c r="F1981" s="8"/>
      <c r="G1981" s="7">
        <v>395</v>
      </c>
      <c r="H1981" s="15">
        <v>22</v>
      </c>
      <c r="I1981" s="1">
        <v>84</v>
      </c>
      <c r="J1981" s="1">
        <v>172</v>
      </c>
      <c r="K1981" s="1">
        <v>108</v>
      </c>
      <c r="L1981" s="1">
        <v>9</v>
      </c>
      <c r="M1981" s="1">
        <v>106</v>
      </c>
      <c r="N1981" s="18">
        <v>280</v>
      </c>
    </row>
    <row r="1982" spans="3:14" x14ac:dyDescent="0.25">
      <c r="C1982" s="106"/>
      <c r="D1982" s="103"/>
      <c r="E1982" s="11" t="s">
        <v>42</v>
      </c>
      <c r="F1982" s="8"/>
      <c r="G1982" s="14">
        <v>25</v>
      </c>
      <c r="H1982" s="27">
        <v>0</v>
      </c>
      <c r="I1982" s="5">
        <v>7</v>
      </c>
      <c r="J1982" s="5">
        <v>12</v>
      </c>
      <c r="K1982" s="5">
        <v>6</v>
      </c>
      <c r="L1982" s="5">
        <v>0</v>
      </c>
      <c r="M1982" s="5">
        <v>7</v>
      </c>
      <c r="N1982" s="28">
        <v>18</v>
      </c>
    </row>
    <row r="1983" spans="3:14" x14ac:dyDescent="0.25">
      <c r="C1983" s="106"/>
      <c r="D1983" s="103"/>
      <c r="E1983" s="11" t="s">
        <v>43</v>
      </c>
      <c r="F1983" s="8"/>
      <c r="G1983" s="7">
        <v>226</v>
      </c>
      <c r="H1983" s="15">
        <v>20</v>
      </c>
      <c r="I1983" s="1">
        <v>58</v>
      </c>
      <c r="J1983" s="1">
        <v>90</v>
      </c>
      <c r="K1983" s="1">
        <v>55</v>
      </c>
      <c r="L1983" s="1">
        <v>3</v>
      </c>
      <c r="M1983" s="1">
        <v>78</v>
      </c>
      <c r="N1983" s="18">
        <v>145</v>
      </c>
    </row>
    <row r="1984" spans="3:14" x14ac:dyDescent="0.25">
      <c r="C1984" s="106"/>
      <c r="D1984" s="103"/>
      <c r="E1984" s="11" t="s">
        <v>44</v>
      </c>
      <c r="F1984" s="8"/>
      <c r="G1984" s="14">
        <v>47</v>
      </c>
      <c r="H1984" s="27">
        <v>6</v>
      </c>
      <c r="I1984" s="5">
        <v>12</v>
      </c>
      <c r="J1984" s="5">
        <v>16</v>
      </c>
      <c r="K1984" s="5">
        <v>13</v>
      </c>
      <c r="L1984" s="5">
        <v>0</v>
      </c>
      <c r="M1984" s="5">
        <v>18</v>
      </c>
      <c r="N1984" s="28">
        <v>29</v>
      </c>
    </row>
    <row r="1985" spans="3:14" ht="25.2" x14ac:dyDescent="0.25">
      <c r="C1985" s="106"/>
      <c r="D1985" s="103"/>
      <c r="E1985" s="11" t="s">
        <v>45</v>
      </c>
      <c r="F1985" s="8"/>
      <c r="G1985" s="14">
        <v>23</v>
      </c>
      <c r="H1985" s="27">
        <v>3</v>
      </c>
      <c r="I1985" s="5">
        <v>6</v>
      </c>
      <c r="J1985" s="5">
        <v>4</v>
      </c>
      <c r="K1985" s="5">
        <v>10</v>
      </c>
      <c r="L1985" s="5">
        <v>0</v>
      </c>
      <c r="M1985" s="5">
        <v>9</v>
      </c>
      <c r="N1985" s="28">
        <v>14</v>
      </c>
    </row>
    <row r="1986" spans="3:14" x14ac:dyDescent="0.25">
      <c r="C1986" s="106"/>
      <c r="D1986" s="103"/>
      <c r="E1986" s="11" t="s">
        <v>38</v>
      </c>
      <c r="F1986" s="8"/>
      <c r="G1986" s="7">
        <v>61</v>
      </c>
      <c r="H1986" s="15">
        <v>15</v>
      </c>
      <c r="I1986" s="1">
        <v>11</v>
      </c>
      <c r="J1986" s="1">
        <v>16</v>
      </c>
      <c r="K1986" s="1">
        <v>17</v>
      </c>
      <c r="L1986" s="1">
        <v>2</v>
      </c>
      <c r="M1986" s="1">
        <v>26</v>
      </c>
      <c r="N1986" s="18">
        <v>33</v>
      </c>
    </row>
    <row r="1987" spans="3:14" x14ac:dyDescent="0.25">
      <c r="C1987" s="102" t="s">
        <v>46</v>
      </c>
      <c r="D1987" s="100" t="s">
        <v>21</v>
      </c>
      <c r="E1987" s="10" t="s">
        <v>47</v>
      </c>
      <c r="F1987" s="9"/>
      <c r="G1987" s="13">
        <v>1103</v>
      </c>
      <c r="H1987" s="22">
        <v>103</v>
      </c>
      <c r="I1987" s="3">
        <v>269</v>
      </c>
      <c r="J1987" s="3">
        <v>403</v>
      </c>
      <c r="K1987" s="3">
        <v>301</v>
      </c>
      <c r="L1987" s="3">
        <v>27</v>
      </c>
      <c r="M1987" s="3">
        <v>372</v>
      </c>
      <c r="N1987" s="24">
        <v>704</v>
      </c>
    </row>
    <row r="1988" spans="3:14" ht="25.2" x14ac:dyDescent="0.25">
      <c r="C1988" s="106"/>
      <c r="D1988" s="101"/>
      <c r="E1988" s="11" t="s">
        <v>48</v>
      </c>
      <c r="F1988" s="8"/>
      <c r="G1988" s="7">
        <v>173</v>
      </c>
      <c r="H1988" s="15">
        <v>8</v>
      </c>
      <c r="I1988" s="1">
        <v>46</v>
      </c>
      <c r="J1988" s="1">
        <v>65</v>
      </c>
      <c r="K1988" s="1">
        <v>50</v>
      </c>
      <c r="L1988" s="1">
        <v>4</v>
      </c>
      <c r="M1988" s="1">
        <v>54</v>
      </c>
      <c r="N1988" s="18">
        <v>115</v>
      </c>
    </row>
    <row r="1989" spans="3:14" x14ac:dyDescent="0.25">
      <c r="C1989" s="106"/>
      <c r="D1989" s="101"/>
      <c r="E1989" s="11" t="s">
        <v>49</v>
      </c>
      <c r="F1989" s="8"/>
      <c r="G1989" s="14">
        <v>29</v>
      </c>
      <c r="H1989" s="27">
        <v>4</v>
      </c>
      <c r="I1989" s="5">
        <v>7</v>
      </c>
      <c r="J1989" s="5">
        <v>9</v>
      </c>
      <c r="K1989" s="5">
        <v>8</v>
      </c>
      <c r="L1989" s="5">
        <v>1</v>
      </c>
      <c r="M1989" s="5">
        <v>11</v>
      </c>
      <c r="N1989" s="28">
        <v>17</v>
      </c>
    </row>
    <row r="1990" spans="3:14" ht="25.2" x14ac:dyDescent="0.25">
      <c r="C1990" s="106"/>
      <c r="D1990" s="101"/>
      <c r="E1990" s="11" t="s">
        <v>50</v>
      </c>
      <c r="F1990" s="8"/>
      <c r="G1990" s="7">
        <v>102</v>
      </c>
      <c r="H1990" s="15">
        <v>16</v>
      </c>
      <c r="I1990" s="1">
        <v>35</v>
      </c>
      <c r="J1990" s="1">
        <v>36</v>
      </c>
      <c r="K1990" s="1">
        <v>13</v>
      </c>
      <c r="L1990" s="1">
        <v>2</v>
      </c>
      <c r="M1990" s="1">
        <v>51</v>
      </c>
      <c r="N1990" s="18">
        <v>49</v>
      </c>
    </row>
    <row r="1991" spans="3:14" ht="25.2" x14ac:dyDescent="0.25">
      <c r="C1991" s="106"/>
      <c r="D1991" s="101"/>
      <c r="E1991" s="11" t="s">
        <v>51</v>
      </c>
      <c r="F1991" s="8"/>
      <c r="G1991" s="14">
        <v>46</v>
      </c>
      <c r="H1991" s="27">
        <v>11</v>
      </c>
      <c r="I1991" s="5">
        <v>14</v>
      </c>
      <c r="J1991" s="5">
        <v>12</v>
      </c>
      <c r="K1991" s="5">
        <v>8</v>
      </c>
      <c r="L1991" s="5">
        <v>1</v>
      </c>
      <c r="M1991" s="5">
        <v>25</v>
      </c>
      <c r="N1991" s="28">
        <v>20</v>
      </c>
    </row>
    <row r="1992" spans="3:14" x14ac:dyDescent="0.25">
      <c r="C1992" s="106"/>
      <c r="D1992" s="101"/>
      <c r="E1992" s="11" t="s">
        <v>52</v>
      </c>
      <c r="F1992" s="8"/>
      <c r="G1992" s="14">
        <v>20</v>
      </c>
      <c r="H1992" s="27">
        <v>2</v>
      </c>
      <c r="I1992" s="5">
        <v>5</v>
      </c>
      <c r="J1992" s="5">
        <v>5</v>
      </c>
      <c r="K1992" s="5">
        <v>7</v>
      </c>
      <c r="L1992" s="5">
        <v>1</v>
      </c>
      <c r="M1992" s="5">
        <v>7</v>
      </c>
      <c r="N1992" s="28">
        <v>12</v>
      </c>
    </row>
    <row r="1993" spans="3:14" x14ac:dyDescent="0.25">
      <c r="C1993" s="106"/>
      <c r="D1993" s="101"/>
      <c r="E1993" s="11" t="s">
        <v>53</v>
      </c>
      <c r="F1993" s="8"/>
      <c r="G1993" s="14">
        <v>19</v>
      </c>
      <c r="H1993" s="27">
        <v>5</v>
      </c>
      <c r="I1993" s="5">
        <v>3</v>
      </c>
      <c r="J1993" s="5">
        <v>4</v>
      </c>
      <c r="K1993" s="5">
        <v>7</v>
      </c>
      <c r="L1993" s="5">
        <v>0</v>
      </c>
      <c r="M1993" s="5">
        <v>8</v>
      </c>
      <c r="N1993" s="28">
        <v>11</v>
      </c>
    </row>
    <row r="1994" spans="3:14" x14ac:dyDescent="0.25">
      <c r="C1994" s="106"/>
      <c r="D1994" s="101"/>
      <c r="E1994" s="11" t="s">
        <v>38</v>
      </c>
      <c r="F1994" s="8"/>
      <c r="G1994" s="14">
        <v>32</v>
      </c>
      <c r="H1994" s="27">
        <v>3</v>
      </c>
      <c r="I1994" s="5">
        <v>8</v>
      </c>
      <c r="J1994" s="5">
        <v>14</v>
      </c>
      <c r="K1994" s="5">
        <v>6</v>
      </c>
      <c r="L1994" s="5">
        <v>1</v>
      </c>
      <c r="M1994" s="5">
        <v>11</v>
      </c>
      <c r="N1994" s="28">
        <v>20</v>
      </c>
    </row>
    <row r="1995" spans="3:14" x14ac:dyDescent="0.25">
      <c r="C1995" s="106"/>
      <c r="D1995" s="101"/>
      <c r="E1995" s="11" t="s">
        <v>54</v>
      </c>
      <c r="F1995" s="8"/>
      <c r="G1995" s="7">
        <v>1276</v>
      </c>
      <c r="H1995" s="15">
        <v>111</v>
      </c>
      <c r="I1995" s="1">
        <v>315</v>
      </c>
      <c r="J1995" s="1">
        <v>468</v>
      </c>
      <c r="K1995" s="1">
        <v>351</v>
      </c>
      <c r="L1995" s="1">
        <v>31</v>
      </c>
      <c r="M1995" s="1">
        <v>426</v>
      </c>
      <c r="N1995" s="18">
        <v>819</v>
      </c>
    </row>
    <row r="1996" spans="3:14" x14ac:dyDescent="0.25">
      <c r="C1996" s="106"/>
      <c r="D1996" s="101"/>
      <c r="E1996" s="11" t="s">
        <v>55</v>
      </c>
      <c r="F1996" s="8"/>
      <c r="G1996" s="7">
        <v>177</v>
      </c>
      <c r="H1996" s="15">
        <v>31</v>
      </c>
      <c r="I1996" s="1">
        <v>56</v>
      </c>
      <c r="J1996" s="1">
        <v>57</v>
      </c>
      <c r="K1996" s="1">
        <v>29</v>
      </c>
      <c r="L1996" s="1">
        <v>4</v>
      </c>
      <c r="M1996" s="1">
        <v>87</v>
      </c>
      <c r="N1996" s="18">
        <v>86</v>
      </c>
    </row>
    <row r="1997" spans="3:14" ht="25.2" x14ac:dyDescent="0.25">
      <c r="C1997" s="102" t="s">
        <v>56</v>
      </c>
      <c r="D1997" s="100" t="s">
        <v>21</v>
      </c>
      <c r="E1997" s="10" t="s">
        <v>57</v>
      </c>
      <c r="F1997" s="9"/>
      <c r="G1997" s="13">
        <v>393</v>
      </c>
      <c r="H1997" s="22">
        <v>36</v>
      </c>
      <c r="I1997" s="3">
        <v>103</v>
      </c>
      <c r="J1997" s="3">
        <v>133</v>
      </c>
      <c r="K1997" s="3">
        <v>112</v>
      </c>
      <c r="L1997" s="3">
        <v>9</v>
      </c>
      <c r="M1997" s="3">
        <v>139</v>
      </c>
      <c r="N1997" s="24">
        <v>245</v>
      </c>
    </row>
    <row r="1998" spans="3:14" ht="25.2" x14ac:dyDescent="0.25">
      <c r="C1998" s="106"/>
      <c r="D1998" s="101"/>
      <c r="E1998" s="11" t="s">
        <v>58</v>
      </c>
      <c r="F1998" s="8"/>
      <c r="G1998" s="7">
        <v>615</v>
      </c>
      <c r="H1998" s="15">
        <v>65</v>
      </c>
      <c r="I1998" s="1">
        <v>150</v>
      </c>
      <c r="J1998" s="1">
        <v>223</v>
      </c>
      <c r="K1998" s="1">
        <v>162</v>
      </c>
      <c r="L1998" s="1">
        <v>15</v>
      </c>
      <c r="M1998" s="1">
        <v>215</v>
      </c>
      <c r="N1998" s="18">
        <v>385</v>
      </c>
    </row>
    <row r="1999" spans="3:14" ht="25.2" x14ac:dyDescent="0.25">
      <c r="C1999" s="106"/>
      <c r="D1999" s="101"/>
      <c r="E1999" s="11" t="s">
        <v>59</v>
      </c>
      <c r="F1999" s="8"/>
      <c r="G1999" s="7">
        <v>364</v>
      </c>
      <c r="H1999" s="15">
        <v>32</v>
      </c>
      <c r="I1999" s="1">
        <v>91</v>
      </c>
      <c r="J1999" s="1">
        <v>140</v>
      </c>
      <c r="K1999" s="1">
        <v>90</v>
      </c>
      <c r="L1999" s="1">
        <v>11</v>
      </c>
      <c r="M1999" s="1">
        <v>123</v>
      </c>
      <c r="N1999" s="18">
        <v>230</v>
      </c>
    </row>
    <row r="2000" spans="3:14" x14ac:dyDescent="0.25">
      <c r="C2000" s="106"/>
      <c r="D2000" s="101"/>
      <c r="E2000" s="11" t="s">
        <v>60</v>
      </c>
      <c r="F2000" s="8"/>
      <c r="G2000" s="7">
        <v>152</v>
      </c>
      <c r="H2000" s="15">
        <v>19</v>
      </c>
      <c r="I2000" s="1">
        <v>43</v>
      </c>
      <c r="J2000" s="1">
        <v>52</v>
      </c>
      <c r="K2000" s="1">
        <v>36</v>
      </c>
      <c r="L2000" s="1">
        <v>2</v>
      </c>
      <c r="M2000" s="1">
        <v>62</v>
      </c>
      <c r="N2000" s="18">
        <v>88</v>
      </c>
    </row>
    <row r="2001" spans="2:18" x14ac:dyDescent="0.25">
      <c r="C2001" s="102" t="s">
        <v>61</v>
      </c>
      <c r="D2001" s="100" t="s">
        <v>21</v>
      </c>
      <c r="E2001" s="10" t="s">
        <v>62</v>
      </c>
      <c r="F2001" s="9"/>
      <c r="G2001" s="13">
        <v>197</v>
      </c>
      <c r="H2001" s="22">
        <v>22</v>
      </c>
      <c r="I2001" s="3">
        <v>59</v>
      </c>
      <c r="J2001" s="3">
        <v>76</v>
      </c>
      <c r="K2001" s="3">
        <v>36</v>
      </c>
      <c r="L2001" s="3">
        <v>4</v>
      </c>
      <c r="M2001" s="3">
        <v>81</v>
      </c>
      <c r="N2001" s="24">
        <v>112</v>
      </c>
    </row>
    <row r="2002" spans="2:18" x14ac:dyDescent="0.25">
      <c r="C2002" s="103"/>
      <c r="D2002" s="101"/>
      <c r="E2002" s="11" t="s">
        <v>63</v>
      </c>
      <c r="F2002" s="8"/>
      <c r="G2002" s="7">
        <v>460</v>
      </c>
      <c r="H2002" s="15">
        <v>48</v>
      </c>
      <c r="I2002" s="1">
        <v>109</v>
      </c>
      <c r="J2002" s="1">
        <v>147</v>
      </c>
      <c r="K2002" s="1">
        <v>143</v>
      </c>
      <c r="L2002" s="1">
        <v>13</v>
      </c>
      <c r="M2002" s="1">
        <v>157</v>
      </c>
      <c r="N2002" s="18">
        <v>290</v>
      </c>
    </row>
    <row r="2003" spans="2:18" ht="25.2" x14ac:dyDescent="0.25">
      <c r="C2003" s="103"/>
      <c r="D2003" s="101"/>
      <c r="E2003" s="11" t="s">
        <v>64</v>
      </c>
      <c r="F2003" s="8"/>
      <c r="G2003" s="7">
        <v>286</v>
      </c>
      <c r="H2003" s="15">
        <v>26</v>
      </c>
      <c r="I2003" s="1">
        <v>66</v>
      </c>
      <c r="J2003" s="1">
        <v>115</v>
      </c>
      <c r="K2003" s="1">
        <v>73</v>
      </c>
      <c r="L2003" s="1">
        <v>6</v>
      </c>
      <c r="M2003" s="1">
        <v>92</v>
      </c>
      <c r="N2003" s="18">
        <v>188</v>
      </c>
    </row>
    <row r="2004" spans="2:18" x14ac:dyDescent="0.25">
      <c r="C2004" s="103"/>
      <c r="D2004" s="101"/>
      <c r="E2004" s="11" t="s">
        <v>65</v>
      </c>
      <c r="F2004" s="8"/>
      <c r="G2004" s="7">
        <v>249</v>
      </c>
      <c r="H2004" s="15">
        <v>24</v>
      </c>
      <c r="I2004" s="1">
        <v>57</v>
      </c>
      <c r="J2004" s="1">
        <v>93</v>
      </c>
      <c r="K2004" s="1">
        <v>67</v>
      </c>
      <c r="L2004" s="1">
        <v>8</v>
      </c>
      <c r="M2004" s="1">
        <v>81</v>
      </c>
      <c r="N2004" s="18">
        <v>160</v>
      </c>
    </row>
    <row r="2005" spans="2:18" x14ac:dyDescent="0.25">
      <c r="C2005" s="103"/>
      <c r="D2005" s="101"/>
      <c r="E2005" s="11" t="s">
        <v>66</v>
      </c>
      <c r="F2005" s="8"/>
      <c r="G2005" s="7">
        <v>145</v>
      </c>
      <c r="H2005" s="15">
        <v>11</v>
      </c>
      <c r="I2005" s="1">
        <v>48</v>
      </c>
      <c r="J2005" s="1">
        <v>52</v>
      </c>
      <c r="K2005" s="1">
        <v>29</v>
      </c>
      <c r="L2005" s="1">
        <v>5</v>
      </c>
      <c r="M2005" s="1">
        <v>59</v>
      </c>
      <c r="N2005" s="18">
        <v>81</v>
      </c>
    </row>
    <row r="2006" spans="2:18" x14ac:dyDescent="0.25">
      <c r="C2006" s="107"/>
      <c r="D2006" s="104"/>
      <c r="E2006" s="44" t="s">
        <v>67</v>
      </c>
      <c r="F2006" s="45"/>
      <c r="G2006" s="56">
        <v>187</v>
      </c>
      <c r="H2006" s="64">
        <v>21</v>
      </c>
      <c r="I2006" s="34">
        <v>48</v>
      </c>
      <c r="J2006" s="34">
        <v>65</v>
      </c>
      <c r="K2006" s="34">
        <v>52</v>
      </c>
      <c r="L2006" s="34">
        <v>1</v>
      </c>
      <c r="M2006" s="34">
        <v>69</v>
      </c>
      <c r="N2006" s="69">
        <v>117</v>
      </c>
    </row>
    <row r="2008" spans="2:18" x14ac:dyDescent="0.25">
      <c r="B2008" s="42" t="str">
        <f xml:space="preserve"> HYPERLINK("#'目次'!B30", "[24]")</f>
        <v>[24]</v>
      </c>
      <c r="C2008" s="37" t="s">
        <v>326</v>
      </c>
    </row>
    <row r="2011" spans="2:18" x14ac:dyDescent="0.25">
      <c r="C2011" s="37" t="s">
        <v>14</v>
      </c>
    </row>
    <row r="2012" spans="2:18" ht="63" x14ac:dyDescent="0.25">
      <c r="C2012" s="96"/>
      <c r="D2012" s="97"/>
      <c r="E2012" s="97"/>
      <c r="F2012" s="97"/>
      <c r="G2012" s="52" t="s">
        <v>15</v>
      </c>
      <c r="H2012" s="48" t="s">
        <v>327</v>
      </c>
      <c r="I2012" s="20" t="s">
        <v>328</v>
      </c>
      <c r="J2012" s="20" t="s">
        <v>329</v>
      </c>
      <c r="K2012" s="20" t="s">
        <v>330</v>
      </c>
      <c r="L2012" s="20" t="s">
        <v>331</v>
      </c>
      <c r="M2012" s="20" t="s">
        <v>332</v>
      </c>
      <c r="N2012" s="20" t="s">
        <v>333</v>
      </c>
      <c r="O2012" s="20" t="s">
        <v>53</v>
      </c>
      <c r="P2012" s="20" t="s">
        <v>334</v>
      </c>
      <c r="Q2012" s="20" t="s">
        <v>38</v>
      </c>
      <c r="R2012" s="51" t="s">
        <v>335</v>
      </c>
    </row>
    <row r="2013" spans="2:18" x14ac:dyDescent="0.25">
      <c r="C2013" s="98"/>
      <c r="D2013" s="99"/>
      <c r="E2013" s="99"/>
      <c r="F2013" s="99"/>
      <c r="G2013" s="47"/>
      <c r="H2013" s="55"/>
      <c r="I2013" s="21"/>
      <c r="J2013" s="21"/>
      <c r="K2013" s="21"/>
      <c r="L2013" s="21"/>
      <c r="M2013" s="21"/>
      <c r="N2013" s="21"/>
      <c r="O2013" s="21"/>
      <c r="P2013" s="21"/>
      <c r="Q2013" s="21"/>
      <c r="R2013" s="54"/>
    </row>
    <row r="2014" spans="2:18" x14ac:dyDescent="0.25">
      <c r="C2014" s="43"/>
      <c r="D2014" s="49"/>
      <c r="E2014" s="53" t="s">
        <v>15</v>
      </c>
      <c r="F2014" s="46"/>
      <c r="G2014" s="50">
        <v>1524</v>
      </c>
      <c r="H2014" s="30">
        <v>788</v>
      </c>
      <c r="I2014" s="30">
        <v>315</v>
      </c>
      <c r="J2014" s="30">
        <v>212</v>
      </c>
      <c r="K2014" s="30">
        <v>45</v>
      </c>
      <c r="L2014" s="30">
        <v>24</v>
      </c>
      <c r="M2014" s="30">
        <v>154</v>
      </c>
      <c r="N2014" s="30">
        <v>372</v>
      </c>
      <c r="O2014" s="30">
        <v>41</v>
      </c>
      <c r="P2014" s="30">
        <v>396</v>
      </c>
      <c r="Q2014" s="30">
        <v>41</v>
      </c>
      <c r="R2014" s="68">
        <v>1087</v>
      </c>
    </row>
    <row r="2015" spans="2:18" x14ac:dyDescent="0.25">
      <c r="C2015" s="105" t="s">
        <v>20</v>
      </c>
      <c r="D2015" s="100" t="s">
        <v>21</v>
      </c>
      <c r="E2015" s="10" t="s">
        <v>22</v>
      </c>
      <c r="F2015" s="9"/>
      <c r="G2015" s="13">
        <v>780</v>
      </c>
      <c r="H2015" s="22">
        <v>386</v>
      </c>
      <c r="I2015" s="3">
        <v>162</v>
      </c>
      <c r="J2015" s="3">
        <v>111</v>
      </c>
      <c r="K2015" s="3">
        <v>22</v>
      </c>
      <c r="L2015" s="3">
        <v>8</v>
      </c>
      <c r="M2015" s="3">
        <v>89</v>
      </c>
      <c r="N2015" s="3">
        <v>181</v>
      </c>
      <c r="O2015" s="3">
        <v>21</v>
      </c>
      <c r="P2015" s="3">
        <v>210</v>
      </c>
      <c r="Q2015" s="3">
        <v>25</v>
      </c>
      <c r="R2015" s="24">
        <v>545</v>
      </c>
    </row>
    <row r="2016" spans="2:18" x14ac:dyDescent="0.25">
      <c r="C2016" s="106"/>
      <c r="D2016" s="101"/>
      <c r="E2016" s="11" t="s">
        <v>23</v>
      </c>
      <c r="F2016" s="8"/>
      <c r="G2016" s="7">
        <v>744</v>
      </c>
      <c r="H2016" s="15">
        <v>402</v>
      </c>
      <c r="I2016" s="1">
        <v>153</v>
      </c>
      <c r="J2016" s="1">
        <v>101</v>
      </c>
      <c r="K2016" s="1">
        <v>23</v>
      </c>
      <c r="L2016" s="1">
        <v>16</v>
      </c>
      <c r="M2016" s="1">
        <v>65</v>
      </c>
      <c r="N2016" s="1">
        <v>191</v>
      </c>
      <c r="O2016" s="1">
        <v>20</v>
      </c>
      <c r="P2016" s="1">
        <v>186</v>
      </c>
      <c r="Q2016" s="1">
        <v>16</v>
      </c>
      <c r="R2016" s="18">
        <v>542</v>
      </c>
    </row>
    <row r="2017" spans="3:18" x14ac:dyDescent="0.25">
      <c r="C2017" s="102" t="s">
        <v>24</v>
      </c>
      <c r="D2017" s="102" t="s">
        <v>25</v>
      </c>
      <c r="E2017" s="10" t="s">
        <v>26</v>
      </c>
      <c r="F2017" s="9"/>
      <c r="G2017" s="13">
        <v>257</v>
      </c>
      <c r="H2017" s="22">
        <v>143</v>
      </c>
      <c r="I2017" s="3">
        <v>90</v>
      </c>
      <c r="J2017" s="3">
        <v>58</v>
      </c>
      <c r="K2017" s="3">
        <v>7</v>
      </c>
      <c r="L2017" s="3">
        <v>9</v>
      </c>
      <c r="M2017" s="3">
        <v>28</v>
      </c>
      <c r="N2017" s="3">
        <v>74</v>
      </c>
      <c r="O2017" s="3">
        <v>9</v>
      </c>
      <c r="P2017" s="3">
        <v>51</v>
      </c>
      <c r="Q2017" s="3">
        <v>1</v>
      </c>
      <c r="R2017" s="24">
        <v>205</v>
      </c>
    </row>
    <row r="2018" spans="3:18" x14ac:dyDescent="0.25">
      <c r="C2018" s="106"/>
      <c r="D2018" s="103"/>
      <c r="E2018" s="11" t="s">
        <v>27</v>
      </c>
      <c r="F2018" s="8"/>
      <c r="G2018" s="7">
        <v>297</v>
      </c>
      <c r="H2018" s="15">
        <v>157</v>
      </c>
      <c r="I2018" s="1">
        <v>61</v>
      </c>
      <c r="J2018" s="1">
        <v>41</v>
      </c>
      <c r="K2018" s="1">
        <v>5</v>
      </c>
      <c r="L2018" s="1">
        <v>4</v>
      </c>
      <c r="M2018" s="1">
        <v>42</v>
      </c>
      <c r="N2018" s="1">
        <v>77</v>
      </c>
      <c r="O2018" s="1">
        <v>3</v>
      </c>
      <c r="P2018" s="1">
        <v>79</v>
      </c>
      <c r="Q2018" s="1">
        <v>7</v>
      </c>
      <c r="R2018" s="18">
        <v>211</v>
      </c>
    </row>
    <row r="2019" spans="3:18" x14ac:dyDescent="0.25">
      <c r="C2019" s="106"/>
      <c r="D2019" s="103"/>
      <c r="E2019" s="11" t="s">
        <v>28</v>
      </c>
      <c r="F2019" s="8"/>
      <c r="G2019" s="7">
        <v>316</v>
      </c>
      <c r="H2019" s="15">
        <v>182</v>
      </c>
      <c r="I2019" s="1">
        <v>75</v>
      </c>
      <c r="J2019" s="1">
        <v>40</v>
      </c>
      <c r="K2019" s="1">
        <v>9</v>
      </c>
      <c r="L2019" s="1">
        <v>4</v>
      </c>
      <c r="M2019" s="1">
        <v>37</v>
      </c>
      <c r="N2019" s="1">
        <v>89</v>
      </c>
      <c r="O2019" s="1">
        <v>7</v>
      </c>
      <c r="P2019" s="1">
        <v>76</v>
      </c>
      <c r="Q2019" s="1">
        <v>6</v>
      </c>
      <c r="R2019" s="18">
        <v>234</v>
      </c>
    </row>
    <row r="2020" spans="3:18" x14ac:dyDescent="0.25">
      <c r="C2020" s="106"/>
      <c r="D2020" s="103"/>
      <c r="E2020" s="11" t="s">
        <v>29</v>
      </c>
      <c r="F2020" s="8"/>
      <c r="G2020" s="7">
        <v>335</v>
      </c>
      <c r="H2020" s="15">
        <v>161</v>
      </c>
      <c r="I2020" s="1">
        <v>55</v>
      </c>
      <c r="J2020" s="1">
        <v>38</v>
      </c>
      <c r="K2020" s="1">
        <v>14</v>
      </c>
      <c r="L2020" s="1">
        <v>3</v>
      </c>
      <c r="M2020" s="1">
        <v>27</v>
      </c>
      <c r="N2020" s="1">
        <v>74</v>
      </c>
      <c r="O2020" s="1">
        <v>10</v>
      </c>
      <c r="P2020" s="1">
        <v>91</v>
      </c>
      <c r="Q2020" s="1">
        <v>12</v>
      </c>
      <c r="R2020" s="18">
        <v>232</v>
      </c>
    </row>
    <row r="2021" spans="3:18" x14ac:dyDescent="0.25">
      <c r="C2021" s="106"/>
      <c r="D2021" s="103"/>
      <c r="E2021" s="11" t="s">
        <v>30</v>
      </c>
      <c r="F2021" s="8"/>
      <c r="G2021" s="7">
        <v>319</v>
      </c>
      <c r="H2021" s="15">
        <v>145</v>
      </c>
      <c r="I2021" s="1">
        <v>34</v>
      </c>
      <c r="J2021" s="1">
        <v>35</v>
      </c>
      <c r="K2021" s="1">
        <v>10</v>
      </c>
      <c r="L2021" s="1">
        <v>4</v>
      </c>
      <c r="M2021" s="1">
        <v>20</v>
      </c>
      <c r="N2021" s="1">
        <v>58</v>
      </c>
      <c r="O2021" s="1">
        <v>12</v>
      </c>
      <c r="P2021" s="1">
        <v>99</v>
      </c>
      <c r="Q2021" s="1">
        <v>15</v>
      </c>
      <c r="R2021" s="18">
        <v>205</v>
      </c>
    </row>
    <row r="2022" spans="3:18" x14ac:dyDescent="0.25">
      <c r="C2022" s="106"/>
      <c r="D2022" s="103"/>
      <c r="E2022" s="11" t="s">
        <v>31</v>
      </c>
      <c r="F2022" s="8"/>
      <c r="G2022" s="7">
        <v>1267</v>
      </c>
      <c r="H2022" s="15">
        <v>645</v>
      </c>
      <c r="I2022" s="1">
        <v>225</v>
      </c>
      <c r="J2022" s="1">
        <v>154</v>
      </c>
      <c r="K2022" s="1">
        <v>38</v>
      </c>
      <c r="L2022" s="1">
        <v>15</v>
      </c>
      <c r="M2022" s="1">
        <v>126</v>
      </c>
      <c r="N2022" s="1">
        <v>298</v>
      </c>
      <c r="O2022" s="1">
        <v>32</v>
      </c>
      <c r="P2022" s="1">
        <v>345</v>
      </c>
      <c r="Q2022" s="1">
        <v>40</v>
      </c>
      <c r="R2022" s="18">
        <v>882</v>
      </c>
    </row>
    <row r="2023" spans="3:18" x14ac:dyDescent="0.25">
      <c r="C2023" s="106"/>
      <c r="D2023" s="103"/>
      <c r="E2023" s="11" t="s">
        <v>32</v>
      </c>
      <c r="F2023" s="8"/>
      <c r="G2023" s="7">
        <v>654</v>
      </c>
      <c r="H2023" s="15">
        <v>306</v>
      </c>
      <c r="I2023" s="1">
        <v>89</v>
      </c>
      <c r="J2023" s="1">
        <v>73</v>
      </c>
      <c r="K2023" s="1">
        <v>24</v>
      </c>
      <c r="L2023" s="1">
        <v>7</v>
      </c>
      <c r="M2023" s="1">
        <v>47</v>
      </c>
      <c r="N2023" s="1">
        <v>132</v>
      </c>
      <c r="O2023" s="1">
        <v>22</v>
      </c>
      <c r="P2023" s="1">
        <v>190</v>
      </c>
      <c r="Q2023" s="1">
        <v>27</v>
      </c>
      <c r="R2023" s="18">
        <v>437</v>
      </c>
    </row>
    <row r="2024" spans="3:18" x14ac:dyDescent="0.25">
      <c r="C2024" s="106"/>
      <c r="D2024" s="102" t="s">
        <v>22</v>
      </c>
      <c r="E2024" s="10" t="s">
        <v>26</v>
      </c>
      <c r="F2024" s="9"/>
      <c r="G2024" s="13">
        <v>137</v>
      </c>
      <c r="H2024" s="22">
        <v>70</v>
      </c>
      <c r="I2024" s="3">
        <v>50</v>
      </c>
      <c r="J2024" s="3">
        <v>28</v>
      </c>
      <c r="K2024" s="3">
        <v>3</v>
      </c>
      <c r="L2024" s="3">
        <v>5</v>
      </c>
      <c r="M2024" s="3">
        <v>14</v>
      </c>
      <c r="N2024" s="3">
        <v>33</v>
      </c>
      <c r="O2024" s="3">
        <v>6</v>
      </c>
      <c r="P2024" s="3">
        <v>34</v>
      </c>
      <c r="Q2024" s="3">
        <v>0</v>
      </c>
      <c r="R2024" s="24">
        <v>103</v>
      </c>
    </row>
    <row r="2025" spans="3:18" x14ac:dyDescent="0.25">
      <c r="C2025" s="106"/>
      <c r="D2025" s="103"/>
      <c r="E2025" s="11" t="s">
        <v>27</v>
      </c>
      <c r="F2025" s="8"/>
      <c r="G2025" s="7">
        <v>157</v>
      </c>
      <c r="H2025" s="15">
        <v>80</v>
      </c>
      <c r="I2025" s="1">
        <v>33</v>
      </c>
      <c r="J2025" s="1">
        <v>20</v>
      </c>
      <c r="K2025" s="1">
        <v>2</v>
      </c>
      <c r="L2025" s="1">
        <v>2</v>
      </c>
      <c r="M2025" s="1">
        <v>27</v>
      </c>
      <c r="N2025" s="1">
        <v>39</v>
      </c>
      <c r="O2025" s="1">
        <v>1</v>
      </c>
      <c r="P2025" s="1">
        <v>44</v>
      </c>
      <c r="Q2025" s="1">
        <v>6</v>
      </c>
      <c r="R2025" s="18">
        <v>107</v>
      </c>
    </row>
    <row r="2026" spans="3:18" x14ac:dyDescent="0.25">
      <c r="C2026" s="106"/>
      <c r="D2026" s="103"/>
      <c r="E2026" s="11" t="s">
        <v>28</v>
      </c>
      <c r="F2026" s="8"/>
      <c r="G2026" s="7">
        <v>162</v>
      </c>
      <c r="H2026" s="15">
        <v>88</v>
      </c>
      <c r="I2026" s="1">
        <v>38</v>
      </c>
      <c r="J2026" s="1">
        <v>21</v>
      </c>
      <c r="K2026" s="1">
        <v>5</v>
      </c>
      <c r="L2026" s="1">
        <v>0</v>
      </c>
      <c r="M2026" s="1">
        <v>18</v>
      </c>
      <c r="N2026" s="1">
        <v>43</v>
      </c>
      <c r="O2026" s="1">
        <v>4</v>
      </c>
      <c r="P2026" s="1">
        <v>42</v>
      </c>
      <c r="Q2026" s="1">
        <v>3</v>
      </c>
      <c r="R2026" s="18">
        <v>117</v>
      </c>
    </row>
    <row r="2027" spans="3:18" x14ac:dyDescent="0.25">
      <c r="C2027" s="106"/>
      <c r="D2027" s="103"/>
      <c r="E2027" s="11" t="s">
        <v>29</v>
      </c>
      <c r="F2027" s="8"/>
      <c r="G2027" s="7">
        <v>175</v>
      </c>
      <c r="H2027" s="15">
        <v>84</v>
      </c>
      <c r="I2027" s="1">
        <v>28</v>
      </c>
      <c r="J2027" s="1">
        <v>21</v>
      </c>
      <c r="K2027" s="1">
        <v>6</v>
      </c>
      <c r="L2027" s="1">
        <v>0</v>
      </c>
      <c r="M2027" s="1">
        <v>16</v>
      </c>
      <c r="N2027" s="1">
        <v>37</v>
      </c>
      <c r="O2027" s="1">
        <v>4</v>
      </c>
      <c r="P2027" s="1">
        <v>46</v>
      </c>
      <c r="Q2027" s="1">
        <v>8</v>
      </c>
      <c r="R2027" s="18">
        <v>121</v>
      </c>
    </row>
    <row r="2028" spans="3:18" x14ac:dyDescent="0.25">
      <c r="C2028" s="106"/>
      <c r="D2028" s="103"/>
      <c r="E2028" s="11" t="s">
        <v>30</v>
      </c>
      <c r="F2028" s="8"/>
      <c r="G2028" s="7">
        <v>149</v>
      </c>
      <c r="H2028" s="15">
        <v>64</v>
      </c>
      <c r="I2028" s="1">
        <v>13</v>
      </c>
      <c r="J2028" s="1">
        <v>21</v>
      </c>
      <c r="K2028" s="1">
        <v>6</v>
      </c>
      <c r="L2028" s="1">
        <v>1</v>
      </c>
      <c r="M2028" s="1">
        <v>14</v>
      </c>
      <c r="N2028" s="1">
        <v>29</v>
      </c>
      <c r="O2028" s="1">
        <v>6</v>
      </c>
      <c r="P2028" s="1">
        <v>44</v>
      </c>
      <c r="Q2028" s="1">
        <v>8</v>
      </c>
      <c r="R2028" s="18">
        <v>97</v>
      </c>
    </row>
    <row r="2029" spans="3:18" x14ac:dyDescent="0.25">
      <c r="C2029" s="106"/>
      <c r="D2029" s="103"/>
      <c r="E2029" s="11" t="s">
        <v>31</v>
      </c>
      <c r="F2029" s="8"/>
      <c r="G2029" s="7">
        <v>643</v>
      </c>
      <c r="H2029" s="15">
        <v>316</v>
      </c>
      <c r="I2029" s="1">
        <v>112</v>
      </c>
      <c r="J2029" s="1">
        <v>83</v>
      </c>
      <c r="K2029" s="1">
        <v>19</v>
      </c>
      <c r="L2029" s="1">
        <v>3</v>
      </c>
      <c r="M2029" s="1">
        <v>75</v>
      </c>
      <c r="N2029" s="1">
        <v>148</v>
      </c>
      <c r="O2029" s="1">
        <v>15</v>
      </c>
      <c r="P2029" s="1">
        <v>176</v>
      </c>
      <c r="Q2029" s="1">
        <v>25</v>
      </c>
      <c r="R2029" s="18">
        <v>442</v>
      </c>
    </row>
    <row r="2030" spans="3:18" x14ac:dyDescent="0.25">
      <c r="C2030" s="106"/>
      <c r="D2030" s="103"/>
      <c r="E2030" s="11" t="s">
        <v>32</v>
      </c>
      <c r="F2030" s="8"/>
      <c r="G2030" s="7">
        <v>324</v>
      </c>
      <c r="H2030" s="15">
        <v>148</v>
      </c>
      <c r="I2030" s="1">
        <v>41</v>
      </c>
      <c r="J2030" s="1">
        <v>42</v>
      </c>
      <c r="K2030" s="1">
        <v>12</v>
      </c>
      <c r="L2030" s="1">
        <v>1</v>
      </c>
      <c r="M2030" s="1">
        <v>30</v>
      </c>
      <c r="N2030" s="1">
        <v>66</v>
      </c>
      <c r="O2030" s="1">
        <v>10</v>
      </c>
      <c r="P2030" s="1">
        <v>90</v>
      </c>
      <c r="Q2030" s="1">
        <v>16</v>
      </c>
      <c r="R2030" s="18">
        <v>218</v>
      </c>
    </row>
    <row r="2031" spans="3:18" x14ac:dyDescent="0.25">
      <c r="C2031" s="106"/>
      <c r="D2031" s="102" t="s">
        <v>23</v>
      </c>
      <c r="E2031" s="10" t="s">
        <v>26</v>
      </c>
      <c r="F2031" s="9"/>
      <c r="G2031" s="13">
        <v>120</v>
      </c>
      <c r="H2031" s="22">
        <v>73</v>
      </c>
      <c r="I2031" s="3">
        <v>40</v>
      </c>
      <c r="J2031" s="3">
        <v>30</v>
      </c>
      <c r="K2031" s="3">
        <v>4</v>
      </c>
      <c r="L2031" s="3">
        <v>4</v>
      </c>
      <c r="M2031" s="3">
        <v>14</v>
      </c>
      <c r="N2031" s="3">
        <v>41</v>
      </c>
      <c r="O2031" s="3">
        <v>3</v>
      </c>
      <c r="P2031" s="3">
        <v>17</v>
      </c>
      <c r="Q2031" s="3">
        <v>1</v>
      </c>
      <c r="R2031" s="24">
        <v>102</v>
      </c>
    </row>
    <row r="2032" spans="3:18" x14ac:dyDescent="0.25">
      <c r="C2032" s="106"/>
      <c r="D2032" s="103"/>
      <c r="E2032" s="11" t="s">
        <v>27</v>
      </c>
      <c r="F2032" s="8"/>
      <c r="G2032" s="7">
        <v>140</v>
      </c>
      <c r="H2032" s="15">
        <v>77</v>
      </c>
      <c r="I2032" s="1">
        <v>28</v>
      </c>
      <c r="J2032" s="1">
        <v>21</v>
      </c>
      <c r="K2032" s="1">
        <v>3</v>
      </c>
      <c r="L2032" s="1">
        <v>2</v>
      </c>
      <c r="M2032" s="1">
        <v>15</v>
      </c>
      <c r="N2032" s="1">
        <v>38</v>
      </c>
      <c r="O2032" s="1">
        <v>2</v>
      </c>
      <c r="P2032" s="1">
        <v>35</v>
      </c>
      <c r="Q2032" s="1">
        <v>1</v>
      </c>
      <c r="R2032" s="18">
        <v>104</v>
      </c>
    </row>
    <row r="2033" spans="3:18" x14ac:dyDescent="0.25">
      <c r="C2033" s="106"/>
      <c r="D2033" s="103"/>
      <c r="E2033" s="11" t="s">
        <v>28</v>
      </c>
      <c r="F2033" s="8"/>
      <c r="G2033" s="7">
        <v>154</v>
      </c>
      <c r="H2033" s="15">
        <v>94</v>
      </c>
      <c r="I2033" s="1">
        <v>37</v>
      </c>
      <c r="J2033" s="1">
        <v>19</v>
      </c>
      <c r="K2033" s="1">
        <v>4</v>
      </c>
      <c r="L2033" s="1">
        <v>4</v>
      </c>
      <c r="M2033" s="1">
        <v>19</v>
      </c>
      <c r="N2033" s="1">
        <v>46</v>
      </c>
      <c r="O2033" s="1">
        <v>3</v>
      </c>
      <c r="P2033" s="1">
        <v>34</v>
      </c>
      <c r="Q2033" s="1">
        <v>3</v>
      </c>
      <c r="R2033" s="18">
        <v>117</v>
      </c>
    </row>
    <row r="2034" spans="3:18" x14ac:dyDescent="0.25">
      <c r="C2034" s="106"/>
      <c r="D2034" s="103"/>
      <c r="E2034" s="11" t="s">
        <v>29</v>
      </c>
      <c r="F2034" s="8"/>
      <c r="G2034" s="7">
        <v>160</v>
      </c>
      <c r="H2034" s="15">
        <v>77</v>
      </c>
      <c r="I2034" s="1">
        <v>27</v>
      </c>
      <c r="J2034" s="1">
        <v>17</v>
      </c>
      <c r="K2034" s="1">
        <v>8</v>
      </c>
      <c r="L2034" s="1">
        <v>3</v>
      </c>
      <c r="M2034" s="1">
        <v>11</v>
      </c>
      <c r="N2034" s="1">
        <v>37</v>
      </c>
      <c r="O2034" s="1">
        <v>6</v>
      </c>
      <c r="P2034" s="1">
        <v>45</v>
      </c>
      <c r="Q2034" s="1">
        <v>4</v>
      </c>
      <c r="R2034" s="18">
        <v>111</v>
      </c>
    </row>
    <row r="2035" spans="3:18" x14ac:dyDescent="0.25">
      <c r="C2035" s="106"/>
      <c r="D2035" s="103"/>
      <c r="E2035" s="11" t="s">
        <v>30</v>
      </c>
      <c r="F2035" s="8"/>
      <c r="G2035" s="7">
        <v>170</v>
      </c>
      <c r="H2035" s="15">
        <v>81</v>
      </c>
      <c r="I2035" s="1">
        <v>21</v>
      </c>
      <c r="J2035" s="1">
        <v>14</v>
      </c>
      <c r="K2035" s="1">
        <v>4</v>
      </c>
      <c r="L2035" s="1">
        <v>3</v>
      </c>
      <c r="M2035" s="1">
        <v>6</v>
      </c>
      <c r="N2035" s="1">
        <v>29</v>
      </c>
      <c r="O2035" s="1">
        <v>6</v>
      </c>
      <c r="P2035" s="1">
        <v>55</v>
      </c>
      <c r="Q2035" s="1">
        <v>7</v>
      </c>
      <c r="R2035" s="18">
        <v>108</v>
      </c>
    </row>
    <row r="2036" spans="3:18" x14ac:dyDescent="0.25">
      <c r="C2036" s="106"/>
      <c r="D2036" s="103"/>
      <c r="E2036" s="11" t="s">
        <v>31</v>
      </c>
      <c r="F2036" s="8"/>
      <c r="G2036" s="7">
        <v>624</v>
      </c>
      <c r="H2036" s="15">
        <v>329</v>
      </c>
      <c r="I2036" s="1">
        <v>113</v>
      </c>
      <c r="J2036" s="1">
        <v>71</v>
      </c>
      <c r="K2036" s="1">
        <v>19</v>
      </c>
      <c r="L2036" s="1">
        <v>12</v>
      </c>
      <c r="M2036" s="1">
        <v>51</v>
      </c>
      <c r="N2036" s="1">
        <v>150</v>
      </c>
      <c r="O2036" s="1">
        <v>17</v>
      </c>
      <c r="P2036" s="1">
        <v>169</v>
      </c>
      <c r="Q2036" s="1">
        <v>15</v>
      </c>
      <c r="R2036" s="18">
        <v>440</v>
      </c>
    </row>
    <row r="2037" spans="3:18" x14ac:dyDescent="0.25">
      <c r="C2037" s="106"/>
      <c r="D2037" s="103"/>
      <c r="E2037" s="11" t="s">
        <v>32</v>
      </c>
      <c r="F2037" s="8"/>
      <c r="G2037" s="7">
        <v>330</v>
      </c>
      <c r="H2037" s="15">
        <v>158</v>
      </c>
      <c r="I2037" s="1">
        <v>48</v>
      </c>
      <c r="J2037" s="1">
        <v>31</v>
      </c>
      <c r="K2037" s="1">
        <v>12</v>
      </c>
      <c r="L2037" s="1">
        <v>6</v>
      </c>
      <c r="M2037" s="1">
        <v>17</v>
      </c>
      <c r="N2037" s="1">
        <v>66</v>
      </c>
      <c r="O2037" s="1">
        <v>12</v>
      </c>
      <c r="P2037" s="1">
        <v>100</v>
      </c>
      <c r="Q2037" s="1">
        <v>11</v>
      </c>
      <c r="R2037" s="18">
        <v>219</v>
      </c>
    </row>
    <row r="2038" spans="3:18" ht="25.2" x14ac:dyDescent="0.25">
      <c r="C2038" s="102" t="s">
        <v>33</v>
      </c>
      <c r="D2038" s="102" t="s">
        <v>25</v>
      </c>
      <c r="E2038" s="10" t="s">
        <v>34</v>
      </c>
      <c r="F2038" s="9"/>
      <c r="G2038" s="13">
        <v>75</v>
      </c>
      <c r="H2038" s="22">
        <v>28</v>
      </c>
      <c r="I2038" s="3">
        <v>16</v>
      </c>
      <c r="J2038" s="3">
        <v>5</v>
      </c>
      <c r="K2038" s="3">
        <v>2</v>
      </c>
      <c r="L2038" s="3">
        <v>0</v>
      </c>
      <c r="M2038" s="3">
        <v>6</v>
      </c>
      <c r="N2038" s="3">
        <v>11</v>
      </c>
      <c r="O2038" s="3">
        <v>3</v>
      </c>
      <c r="P2038" s="3">
        <v>27</v>
      </c>
      <c r="Q2038" s="3">
        <v>3</v>
      </c>
      <c r="R2038" s="24">
        <v>45</v>
      </c>
    </row>
    <row r="2039" spans="3:18" ht="25.2" x14ac:dyDescent="0.25">
      <c r="C2039" s="106"/>
      <c r="D2039" s="103"/>
      <c r="E2039" s="11" t="s">
        <v>35</v>
      </c>
      <c r="F2039" s="8"/>
      <c r="G2039" s="7">
        <v>1042</v>
      </c>
      <c r="H2039" s="15">
        <v>579</v>
      </c>
      <c r="I2039" s="1">
        <v>237</v>
      </c>
      <c r="J2039" s="1">
        <v>165</v>
      </c>
      <c r="K2039" s="1">
        <v>30</v>
      </c>
      <c r="L2039" s="1">
        <v>19</v>
      </c>
      <c r="M2039" s="1">
        <v>104</v>
      </c>
      <c r="N2039" s="1">
        <v>270</v>
      </c>
      <c r="O2039" s="1">
        <v>23</v>
      </c>
      <c r="P2039" s="1">
        <v>240</v>
      </c>
      <c r="Q2039" s="1">
        <v>23</v>
      </c>
      <c r="R2039" s="18">
        <v>779</v>
      </c>
    </row>
    <row r="2040" spans="3:18" ht="25.2" x14ac:dyDescent="0.25">
      <c r="C2040" s="106"/>
      <c r="D2040" s="103"/>
      <c r="E2040" s="11" t="s">
        <v>36</v>
      </c>
      <c r="F2040" s="8"/>
      <c r="G2040" s="7">
        <v>122</v>
      </c>
      <c r="H2040" s="15">
        <v>41</v>
      </c>
      <c r="I2040" s="1">
        <v>15</v>
      </c>
      <c r="J2040" s="1">
        <v>17</v>
      </c>
      <c r="K2040" s="1">
        <v>5</v>
      </c>
      <c r="L2040" s="1">
        <v>3</v>
      </c>
      <c r="M2040" s="1">
        <v>22</v>
      </c>
      <c r="N2040" s="1">
        <v>25</v>
      </c>
      <c r="O2040" s="1">
        <v>6</v>
      </c>
      <c r="P2040" s="1">
        <v>48</v>
      </c>
      <c r="Q2040" s="1">
        <v>5</v>
      </c>
      <c r="R2040" s="18">
        <v>69</v>
      </c>
    </row>
    <row r="2041" spans="3:18" ht="25.2" x14ac:dyDescent="0.25">
      <c r="C2041" s="106"/>
      <c r="D2041" s="103"/>
      <c r="E2041" s="11" t="s">
        <v>37</v>
      </c>
      <c r="F2041" s="8"/>
      <c r="G2041" s="7">
        <v>251</v>
      </c>
      <c r="H2041" s="15">
        <v>127</v>
      </c>
      <c r="I2041" s="1">
        <v>41</v>
      </c>
      <c r="J2041" s="1">
        <v>22</v>
      </c>
      <c r="K2041" s="1">
        <v>8</v>
      </c>
      <c r="L2041" s="1">
        <v>2</v>
      </c>
      <c r="M2041" s="1">
        <v>17</v>
      </c>
      <c r="N2041" s="1">
        <v>57</v>
      </c>
      <c r="O2041" s="1">
        <v>7</v>
      </c>
      <c r="P2041" s="1">
        <v>71</v>
      </c>
      <c r="Q2041" s="1">
        <v>9</v>
      </c>
      <c r="R2041" s="18">
        <v>171</v>
      </c>
    </row>
    <row r="2042" spans="3:18" x14ac:dyDescent="0.25">
      <c r="C2042" s="106"/>
      <c r="D2042" s="103"/>
      <c r="E2042" s="11" t="s">
        <v>38</v>
      </c>
      <c r="F2042" s="8"/>
      <c r="G2042" s="14">
        <v>34</v>
      </c>
      <c r="H2042" s="27">
        <v>13</v>
      </c>
      <c r="I2042" s="5">
        <v>6</v>
      </c>
      <c r="J2042" s="5">
        <v>3</v>
      </c>
      <c r="K2042" s="5">
        <v>0</v>
      </c>
      <c r="L2042" s="5">
        <v>0</v>
      </c>
      <c r="M2042" s="5">
        <v>5</v>
      </c>
      <c r="N2042" s="5">
        <v>9</v>
      </c>
      <c r="O2042" s="5">
        <v>2</v>
      </c>
      <c r="P2042" s="5">
        <v>10</v>
      </c>
      <c r="Q2042" s="5">
        <v>1</v>
      </c>
      <c r="R2042" s="28">
        <v>23</v>
      </c>
    </row>
    <row r="2043" spans="3:18" ht="25.2" x14ac:dyDescent="0.25">
      <c r="C2043" s="106"/>
      <c r="D2043" s="102" t="s">
        <v>22</v>
      </c>
      <c r="E2043" s="10" t="s">
        <v>34</v>
      </c>
      <c r="F2043" s="9"/>
      <c r="G2043" s="13">
        <v>53</v>
      </c>
      <c r="H2043" s="22">
        <v>16</v>
      </c>
      <c r="I2043" s="3">
        <v>9</v>
      </c>
      <c r="J2043" s="3">
        <v>3</v>
      </c>
      <c r="K2043" s="3">
        <v>2</v>
      </c>
      <c r="L2043" s="3">
        <v>0</v>
      </c>
      <c r="M2043" s="3">
        <v>4</v>
      </c>
      <c r="N2043" s="3">
        <v>4</v>
      </c>
      <c r="O2043" s="3">
        <v>3</v>
      </c>
      <c r="P2043" s="3">
        <v>24</v>
      </c>
      <c r="Q2043" s="3">
        <v>2</v>
      </c>
      <c r="R2043" s="24">
        <v>27</v>
      </c>
    </row>
    <row r="2044" spans="3:18" ht="25.2" x14ac:dyDescent="0.25">
      <c r="C2044" s="106"/>
      <c r="D2044" s="103"/>
      <c r="E2044" s="11" t="s">
        <v>35</v>
      </c>
      <c r="F2044" s="8"/>
      <c r="G2044" s="7">
        <v>595</v>
      </c>
      <c r="H2044" s="15">
        <v>317</v>
      </c>
      <c r="I2044" s="1">
        <v>133</v>
      </c>
      <c r="J2044" s="1">
        <v>89</v>
      </c>
      <c r="K2044" s="1">
        <v>16</v>
      </c>
      <c r="L2044" s="1">
        <v>7</v>
      </c>
      <c r="M2044" s="1">
        <v>67</v>
      </c>
      <c r="N2044" s="1">
        <v>148</v>
      </c>
      <c r="O2044" s="1">
        <v>14</v>
      </c>
      <c r="P2044" s="1">
        <v>144</v>
      </c>
      <c r="Q2044" s="1">
        <v>16</v>
      </c>
      <c r="R2044" s="18">
        <v>435</v>
      </c>
    </row>
    <row r="2045" spans="3:18" ht="25.2" x14ac:dyDescent="0.25">
      <c r="C2045" s="106"/>
      <c r="D2045" s="103"/>
      <c r="E2045" s="11" t="s">
        <v>36</v>
      </c>
      <c r="F2045" s="8"/>
      <c r="G2045" s="7">
        <v>56</v>
      </c>
      <c r="H2045" s="15">
        <v>15</v>
      </c>
      <c r="I2045" s="1">
        <v>8</v>
      </c>
      <c r="J2045" s="1">
        <v>10</v>
      </c>
      <c r="K2045" s="1">
        <v>3</v>
      </c>
      <c r="L2045" s="1">
        <v>1</v>
      </c>
      <c r="M2045" s="1">
        <v>12</v>
      </c>
      <c r="N2045" s="1">
        <v>12</v>
      </c>
      <c r="O2045" s="1">
        <v>1</v>
      </c>
      <c r="P2045" s="1">
        <v>24</v>
      </c>
      <c r="Q2045" s="1">
        <v>3</v>
      </c>
      <c r="R2045" s="18">
        <v>29</v>
      </c>
    </row>
    <row r="2046" spans="3:18" ht="25.2" x14ac:dyDescent="0.25">
      <c r="C2046" s="106"/>
      <c r="D2046" s="103"/>
      <c r="E2046" s="11" t="s">
        <v>37</v>
      </c>
      <c r="F2046" s="8"/>
      <c r="G2046" s="7">
        <v>54</v>
      </c>
      <c r="H2046" s="15">
        <v>29</v>
      </c>
      <c r="I2046" s="1">
        <v>8</v>
      </c>
      <c r="J2046" s="1">
        <v>8</v>
      </c>
      <c r="K2046" s="1">
        <v>1</v>
      </c>
      <c r="L2046" s="1">
        <v>0</v>
      </c>
      <c r="M2046" s="1">
        <v>3</v>
      </c>
      <c r="N2046" s="1">
        <v>12</v>
      </c>
      <c r="O2046" s="1">
        <v>2</v>
      </c>
      <c r="P2046" s="1">
        <v>13</v>
      </c>
      <c r="Q2046" s="1">
        <v>3</v>
      </c>
      <c r="R2046" s="18">
        <v>38</v>
      </c>
    </row>
    <row r="2047" spans="3:18" x14ac:dyDescent="0.25">
      <c r="C2047" s="106"/>
      <c r="D2047" s="103"/>
      <c r="E2047" s="11" t="s">
        <v>38</v>
      </c>
      <c r="F2047" s="8"/>
      <c r="G2047" s="14">
        <v>22</v>
      </c>
      <c r="H2047" s="27">
        <v>9</v>
      </c>
      <c r="I2047" s="5">
        <v>4</v>
      </c>
      <c r="J2047" s="5">
        <v>1</v>
      </c>
      <c r="K2047" s="5">
        <v>0</v>
      </c>
      <c r="L2047" s="5">
        <v>0</v>
      </c>
      <c r="M2047" s="5">
        <v>3</v>
      </c>
      <c r="N2047" s="5">
        <v>5</v>
      </c>
      <c r="O2047" s="5">
        <v>1</v>
      </c>
      <c r="P2047" s="5">
        <v>5</v>
      </c>
      <c r="Q2047" s="5">
        <v>1</v>
      </c>
      <c r="R2047" s="28">
        <v>16</v>
      </c>
    </row>
    <row r="2048" spans="3:18" ht="25.2" x14ac:dyDescent="0.25">
      <c r="C2048" s="106"/>
      <c r="D2048" s="102" t="s">
        <v>23</v>
      </c>
      <c r="E2048" s="10" t="s">
        <v>34</v>
      </c>
      <c r="F2048" s="9"/>
      <c r="G2048" s="41">
        <v>22</v>
      </c>
      <c r="H2048" s="58">
        <v>12</v>
      </c>
      <c r="I2048" s="26">
        <v>7</v>
      </c>
      <c r="J2048" s="26">
        <v>2</v>
      </c>
      <c r="K2048" s="26">
        <v>0</v>
      </c>
      <c r="L2048" s="26">
        <v>0</v>
      </c>
      <c r="M2048" s="26">
        <v>2</v>
      </c>
      <c r="N2048" s="26">
        <v>7</v>
      </c>
      <c r="O2048" s="26">
        <v>0</v>
      </c>
      <c r="P2048" s="26">
        <v>3</v>
      </c>
      <c r="Q2048" s="26">
        <v>1</v>
      </c>
      <c r="R2048" s="60">
        <v>18</v>
      </c>
    </row>
    <row r="2049" spans="3:18" ht="25.2" x14ac:dyDescent="0.25">
      <c r="C2049" s="106"/>
      <c r="D2049" s="103"/>
      <c r="E2049" s="11" t="s">
        <v>35</v>
      </c>
      <c r="F2049" s="8"/>
      <c r="G2049" s="7">
        <v>447</v>
      </c>
      <c r="H2049" s="15">
        <v>262</v>
      </c>
      <c r="I2049" s="1">
        <v>104</v>
      </c>
      <c r="J2049" s="1">
        <v>76</v>
      </c>
      <c r="K2049" s="1">
        <v>14</v>
      </c>
      <c r="L2049" s="1">
        <v>12</v>
      </c>
      <c r="M2049" s="1">
        <v>37</v>
      </c>
      <c r="N2049" s="1">
        <v>122</v>
      </c>
      <c r="O2049" s="1">
        <v>9</v>
      </c>
      <c r="P2049" s="1">
        <v>96</v>
      </c>
      <c r="Q2049" s="1">
        <v>7</v>
      </c>
      <c r="R2049" s="18">
        <v>344</v>
      </c>
    </row>
    <row r="2050" spans="3:18" ht="25.2" x14ac:dyDescent="0.25">
      <c r="C2050" s="106"/>
      <c r="D2050" s="103"/>
      <c r="E2050" s="11" t="s">
        <v>36</v>
      </c>
      <c r="F2050" s="8"/>
      <c r="G2050" s="7">
        <v>66</v>
      </c>
      <c r="H2050" s="15">
        <v>26</v>
      </c>
      <c r="I2050" s="1">
        <v>7</v>
      </c>
      <c r="J2050" s="1">
        <v>7</v>
      </c>
      <c r="K2050" s="1">
        <v>2</v>
      </c>
      <c r="L2050" s="1">
        <v>2</v>
      </c>
      <c r="M2050" s="1">
        <v>10</v>
      </c>
      <c r="N2050" s="1">
        <v>13</v>
      </c>
      <c r="O2050" s="1">
        <v>5</v>
      </c>
      <c r="P2050" s="1">
        <v>24</v>
      </c>
      <c r="Q2050" s="1">
        <v>2</v>
      </c>
      <c r="R2050" s="18">
        <v>40</v>
      </c>
    </row>
    <row r="2051" spans="3:18" ht="25.2" x14ac:dyDescent="0.25">
      <c r="C2051" s="106"/>
      <c r="D2051" s="103"/>
      <c r="E2051" s="11" t="s">
        <v>37</v>
      </c>
      <c r="F2051" s="8"/>
      <c r="G2051" s="7">
        <v>197</v>
      </c>
      <c r="H2051" s="15">
        <v>98</v>
      </c>
      <c r="I2051" s="1">
        <v>33</v>
      </c>
      <c r="J2051" s="1">
        <v>14</v>
      </c>
      <c r="K2051" s="1">
        <v>7</v>
      </c>
      <c r="L2051" s="1">
        <v>2</v>
      </c>
      <c r="M2051" s="1">
        <v>14</v>
      </c>
      <c r="N2051" s="1">
        <v>45</v>
      </c>
      <c r="O2051" s="1">
        <v>5</v>
      </c>
      <c r="P2051" s="1">
        <v>58</v>
      </c>
      <c r="Q2051" s="1">
        <v>6</v>
      </c>
      <c r="R2051" s="18">
        <v>133</v>
      </c>
    </row>
    <row r="2052" spans="3:18" x14ac:dyDescent="0.25">
      <c r="C2052" s="106"/>
      <c r="D2052" s="103"/>
      <c r="E2052" s="11" t="s">
        <v>38</v>
      </c>
      <c r="F2052" s="8"/>
      <c r="G2052" s="14">
        <v>12</v>
      </c>
      <c r="H2052" s="27">
        <v>4</v>
      </c>
      <c r="I2052" s="5">
        <v>2</v>
      </c>
      <c r="J2052" s="5">
        <v>2</v>
      </c>
      <c r="K2052" s="5">
        <v>0</v>
      </c>
      <c r="L2052" s="5">
        <v>0</v>
      </c>
      <c r="M2052" s="5">
        <v>2</v>
      </c>
      <c r="N2052" s="5">
        <v>4</v>
      </c>
      <c r="O2052" s="5">
        <v>1</v>
      </c>
      <c r="P2052" s="5">
        <v>5</v>
      </c>
      <c r="Q2052" s="5">
        <v>0</v>
      </c>
      <c r="R2052" s="28">
        <v>7</v>
      </c>
    </row>
    <row r="2053" spans="3:18" ht="25.2" x14ac:dyDescent="0.25">
      <c r="C2053" s="102" t="s">
        <v>39</v>
      </c>
      <c r="D2053" s="102" t="s">
        <v>25</v>
      </c>
      <c r="E2053" s="10" t="s">
        <v>40</v>
      </c>
      <c r="F2053" s="9"/>
      <c r="G2053" s="13">
        <v>263</v>
      </c>
      <c r="H2053" s="22">
        <v>106</v>
      </c>
      <c r="I2053" s="3">
        <v>35</v>
      </c>
      <c r="J2053" s="3">
        <v>32</v>
      </c>
      <c r="K2053" s="3">
        <v>15</v>
      </c>
      <c r="L2053" s="3">
        <v>4</v>
      </c>
      <c r="M2053" s="3">
        <v>30</v>
      </c>
      <c r="N2053" s="3">
        <v>48</v>
      </c>
      <c r="O2053" s="3">
        <v>11</v>
      </c>
      <c r="P2053" s="3">
        <v>91</v>
      </c>
      <c r="Q2053" s="3">
        <v>12</v>
      </c>
      <c r="R2053" s="24">
        <v>160</v>
      </c>
    </row>
    <row r="2054" spans="3:18" ht="25.2" x14ac:dyDescent="0.25">
      <c r="C2054" s="106"/>
      <c r="D2054" s="103"/>
      <c r="E2054" s="11" t="s">
        <v>41</v>
      </c>
      <c r="F2054" s="8"/>
      <c r="G2054" s="7">
        <v>906</v>
      </c>
      <c r="H2054" s="15">
        <v>527</v>
      </c>
      <c r="I2054" s="1">
        <v>216</v>
      </c>
      <c r="J2054" s="1">
        <v>145</v>
      </c>
      <c r="K2054" s="1">
        <v>25</v>
      </c>
      <c r="L2054" s="1">
        <v>17</v>
      </c>
      <c r="M2054" s="1">
        <v>90</v>
      </c>
      <c r="N2054" s="1">
        <v>248</v>
      </c>
      <c r="O2054" s="1">
        <v>20</v>
      </c>
      <c r="P2054" s="1">
        <v>195</v>
      </c>
      <c r="Q2054" s="1">
        <v>18</v>
      </c>
      <c r="R2054" s="18">
        <v>693</v>
      </c>
    </row>
    <row r="2055" spans="3:18" x14ac:dyDescent="0.25">
      <c r="C2055" s="106"/>
      <c r="D2055" s="103"/>
      <c r="E2055" s="11" t="s">
        <v>42</v>
      </c>
      <c r="F2055" s="8"/>
      <c r="G2055" s="7">
        <v>61</v>
      </c>
      <c r="H2055" s="15">
        <v>39</v>
      </c>
      <c r="I2055" s="1">
        <v>19</v>
      </c>
      <c r="J2055" s="1">
        <v>13</v>
      </c>
      <c r="K2055" s="1">
        <v>1</v>
      </c>
      <c r="L2055" s="1">
        <v>0</v>
      </c>
      <c r="M2055" s="1">
        <v>6</v>
      </c>
      <c r="N2055" s="1">
        <v>13</v>
      </c>
      <c r="O2055" s="1">
        <v>1</v>
      </c>
      <c r="P2055" s="1">
        <v>11</v>
      </c>
      <c r="Q2055" s="1">
        <v>0</v>
      </c>
      <c r="R2055" s="18">
        <v>50</v>
      </c>
    </row>
    <row r="2056" spans="3:18" x14ac:dyDescent="0.25">
      <c r="C2056" s="106"/>
      <c r="D2056" s="103"/>
      <c r="E2056" s="11" t="s">
        <v>43</v>
      </c>
      <c r="F2056" s="8"/>
      <c r="G2056" s="7">
        <v>450</v>
      </c>
      <c r="H2056" s="15">
        <v>239</v>
      </c>
      <c r="I2056" s="1">
        <v>90</v>
      </c>
      <c r="J2056" s="1">
        <v>48</v>
      </c>
      <c r="K2056" s="1">
        <v>6</v>
      </c>
      <c r="L2056" s="1">
        <v>5</v>
      </c>
      <c r="M2056" s="1">
        <v>44</v>
      </c>
      <c r="N2056" s="1">
        <v>120</v>
      </c>
      <c r="O2056" s="1">
        <v>13</v>
      </c>
      <c r="P2056" s="1">
        <v>124</v>
      </c>
      <c r="Q2056" s="1">
        <v>6</v>
      </c>
      <c r="R2056" s="18">
        <v>320</v>
      </c>
    </row>
    <row r="2057" spans="3:18" x14ac:dyDescent="0.25">
      <c r="C2057" s="106"/>
      <c r="D2057" s="103"/>
      <c r="E2057" s="11" t="s">
        <v>44</v>
      </c>
      <c r="F2057" s="8"/>
      <c r="G2057" s="7">
        <v>93</v>
      </c>
      <c r="H2057" s="15">
        <v>48</v>
      </c>
      <c r="I2057" s="1">
        <v>14</v>
      </c>
      <c r="J2057" s="1">
        <v>9</v>
      </c>
      <c r="K2057" s="1">
        <v>1</v>
      </c>
      <c r="L2057" s="1">
        <v>1</v>
      </c>
      <c r="M2057" s="1">
        <v>8</v>
      </c>
      <c r="N2057" s="1">
        <v>27</v>
      </c>
      <c r="O2057" s="1">
        <v>2</v>
      </c>
      <c r="P2057" s="1">
        <v>31</v>
      </c>
      <c r="Q2057" s="1">
        <v>0</v>
      </c>
      <c r="R2057" s="18">
        <v>62</v>
      </c>
    </row>
    <row r="2058" spans="3:18" ht="25.2" x14ac:dyDescent="0.25">
      <c r="C2058" s="106"/>
      <c r="D2058" s="103"/>
      <c r="E2058" s="11" t="s">
        <v>45</v>
      </c>
      <c r="F2058" s="8"/>
      <c r="G2058" s="14">
        <v>41</v>
      </c>
      <c r="H2058" s="27">
        <v>20</v>
      </c>
      <c r="I2058" s="5">
        <v>6</v>
      </c>
      <c r="J2058" s="5">
        <v>3</v>
      </c>
      <c r="K2058" s="5">
        <v>2</v>
      </c>
      <c r="L2058" s="5">
        <v>1</v>
      </c>
      <c r="M2058" s="5">
        <v>1</v>
      </c>
      <c r="N2058" s="5">
        <v>10</v>
      </c>
      <c r="O2058" s="5">
        <v>1</v>
      </c>
      <c r="P2058" s="5">
        <v>14</v>
      </c>
      <c r="Q2058" s="5">
        <v>0</v>
      </c>
      <c r="R2058" s="28">
        <v>27</v>
      </c>
    </row>
    <row r="2059" spans="3:18" x14ac:dyDescent="0.25">
      <c r="C2059" s="106"/>
      <c r="D2059" s="103"/>
      <c r="E2059" s="11" t="s">
        <v>38</v>
      </c>
      <c r="F2059" s="8"/>
      <c r="G2059" s="7">
        <v>141</v>
      </c>
      <c r="H2059" s="15">
        <v>49</v>
      </c>
      <c r="I2059" s="1">
        <v>23</v>
      </c>
      <c r="J2059" s="1">
        <v>18</v>
      </c>
      <c r="K2059" s="1">
        <v>1</v>
      </c>
      <c r="L2059" s="1">
        <v>2</v>
      </c>
      <c r="M2059" s="1">
        <v>16</v>
      </c>
      <c r="N2059" s="1">
        <v>24</v>
      </c>
      <c r="O2059" s="1">
        <v>4</v>
      </c>
      <c r="P2059" s="1">
        <v>50</v>
      </c>
      <c r="Q2059" s="1">
        <v>9</v>
      </c>
      <c r="R2059" s="18">
        <v>82</v>
      </c>
    </row>
    <row r="2060" spans="3:18" ht="25.2" x14ac:dyDescent="0.25">
      <c r="C2060" s="106"/>
      <c r="D2060" s="102" t="s">
        <v>22</v>
      </c>
      <c r="E2060" s="10" t="s">
        <v>40</v>
      </c>
      <c r="F2060" s="9"/>
      <c r="G2060" s="13">
        <v>123</v>
      </c>
      <c r="H2060" s="22">
        <v>44</v>
      </c>
      <c r="I2060" s="3">
        <v>12</v>
      </c>
      <c r="J2060" s="3">
        <v>16</v>
      </c>
      <c r="K2060" s="3">
        <v>8</v>
      </c>
      <c r="L2060" s="3">
        <v>1</v>
      </c>
      <c r="M2060" s="3">
        <v>18</v>
      </c>
      <c r="N2060" s="3">
        <v>14</v>
      </c>
      <c r="O2060" s="3">
        <v>4</v>
      </c>
      <c r="P2060" s="3">
        <v>49</v>
      </c>
      <c r="Q2060" s="3">
        <v>7</v>
      </c>
      <c r="R2060" s="24">
        <v>67</v>
      </c>
    </row>
    <row r="2061" spans="3:18" ht="25.2" x14ac:dyDescent="0.25">
      <c r="C2061" s="106"/>
      <c r="D2061" s="103"/>
      <c r="E2061" s="11" t="s">
        <v>41</v>
      </c>
      <c r="F2061" s="8"/>
      <c r="G2061" s="7">
        <v>511</v>
      </c>
      <c r="H2061" s="15">
        <v>285</v>
      </c>
      <c r="I2061" s="1">
        <v>121</v>
      </c>
      <c r="J2061" s="1">
        <v>78</v>
      </c>
      <c r="K2061" s="1">
        <v>11</v>
      </c>
      <c r="L2061" s="1">
        <v>6</v>
      </c>
      <c r="M2061" s="1">
        <v>60</v>
      </c>
      <c r="N2061" s="1">
        <v>131</v>
      </c>
      <c r="O2061" s="1">
        <v>12</v>
      </c>
      <c r="P2061" s="1">
        <v>118</v>
      </c>
      <c r="Q2061" s="1">
        <v>12</v>
      </c>
      <c r="R2061" s="18">
        <v>381</v>
      </c>
    </row>
    <row r="2062" spans="3:18" x14ac:dyDescent="0.25">
      <c r="C2062" s="106"/>
      <c r="D2062" s="103"/>
      <c r="E2062" s="11" t="s">
        <v>42</v>
      </c>
      <c r="F2062" s="8"/>
      <c r="G2062" s="14">
        <v>36</v>
      </c>
      <c r="H2062" s="27">
        <v>21</v>
      </c>
      <c r="I2062" s="5">
        <v>10</v>
      </c>
      <c r="J2062" s="5">
        <v>5</v>
      </c>
      <c r="K2062" s="5">
        <v>1</v>
      </c>
      <c r="L2062" s="5">
        <v>0</v>
      </c>
      <c r="M2062" s="5">
        <v>5</v>
      </c>
      <c r="N2062" s="5">
        <v>8</v>
      </c>
      <c r="O2062" s="5">
        <v>1</v>
      </c>
      <c r="P2062" s="5">
        <v>8</v>
      </c>
      <c r="Q2062" s="5">
        <v>0</v>
      </c>
      <c r="R2062" s="28">
        <v>28</v>
      </c>
    </row>
    <row r="2063" spans="3:18" x14ac:dyDescent="0.25">
      <c r="C2063" s="106"/>
      <c r="D2063" s="103"/>
      <c r="E2063" s="11" t="s">
        <v>43</v>
      </c>
      <c r="F2063" s="8"/>
      <c r="G2063" s="7">
        <v>224</v>
      </c>
      <c r="H2063" s="15">
        <v>108</v>
      </c>
      <c r="I2063" s="1">
        <v>46</v>
      </c>
      <c r="J2063" s="1">
        <v>30</v>
      </c>
      <c r="K2063" s="1">
        <v>2</v>
      </c>
      <c r="L2063" s="1">
        <v>3</v>
      </c>
      <c r="M2063" s="1">
        <v>27</v>
      </c>
      <c r="N2063" s="1">
        <v>63</v>
      </c>
      <c r="O2063" s="1">
        <v>7</v>
      </c>
      <c r="P2063" s="1">
        <v>64</v>
      </c>
      <c r="Q2063" s="1">
        <v>5</v>
      </c>
      <c r="R2063" s="18">
        <v>155</v>
      </c>
    </row>
    <row r="2064" spans="3:18" x14ac:dyDescent="0.25">
      <c r="C2064" s="106"/>
      <c r="D2064" s="103"/>
      <c r="E2064" s="11" t="s">
        <v>44</v>
      </c>
      <c r="F2064" s="8"/>
      <c r="G2064" s="14">
        <v>46</v>
      </c>
      <c r="H2064" s="27">
        <v>25</v>
      </c>
      <c r="I2064" s="5">
        <v>9</v>
      </c>
      <c r="J2064" s="5">
        <v>2</v>
      </c>
      <c r="K2064" s="5">
        <v>1</v>
      </c>
      <c r="L2064" s="5">
        <v>0</v>
      </c>
      <c r="M2064" s="5">
        <v>4</v>
      </c>
      <c r="N2064" s="5">
        <v>13</v>
      </c>
      <c r="O2064" s="5">
        <v>0</v>
      </c>
      <c r="P2064" s="5">
        <v>14</v>
      </c>
      <c r="Q2064" s="5">
        <v>0</v>
      </c>
      <c r="R2064" s="28">
        <v>32</v>
      </c>
    </row>
    <row r="2065" spans="3:18" ht="25.2" x14ac:dyDescent="0.25">
      <c r="C2065" s="106"/>
      <c r="D2065" s="103"/>
      <c r="E2065" s="11" t="s">
        <v>45</v>
      </c>
      <c r="F2065" s="8"/>
      <c r="G2065" s="14">
        <v>18</v>
      </c>
      <c r="H2065" s="27">
        <v>6</v>
      </c>
      <c r="I2065" s="5">
        <v>2</v>
      </c>
      <c r="J2065" s="5">
        <v>1</v>
      </c>
      <c r="K2065" s="5">
        <v>1</v>
      </c>
      <c r="L2065" s="5">
        <v>0</v>
      </c>
      <c r="M2065" s="5">
        <v>0</v>
      </c>
      <c r="N2065" s="5">
        <v>3</v>
      </c>
      <c r="O2065" s="5">
        <v>1</v>
      </c>
      <c r="P2065" s="5">
        <v>8</v>
      </c>
      <c r="Q2065" s="5">
        <v>0</v>
      </c>
      <c r="R2065" s="28">
        <v>10</v>
      </c>
    </row>
    <row r="2066" spans="3:18" x14ac:dyDescent="0.25">
      <c r="C2066" s="106"/>
      <c r="D2066" s="103"/>
      <c r="E2066" s="11" t="s">
        <v>38</v>
      </c>
      <c r="F2066" s="8"/>
      <c r="G2066" s="7">
        <v>80</v>
      </c>
      <c r="H2066" s="15">
        <v>32</v>
      </c>
      <c r="I2066" s="1">
        <v>16</v>
      </c>
      <c r="J2066" s="1">
        <v>11</v>
      </c>
      <c r="K2066" s="1">
        <v>1</v>
      </c>
      <c r="L2066" s="1">
        <v>1</v>
      </c>
      <c r="M2066" s="1">
        <v>7</v>
      </c>
      <c r="N2066" s="1">
        <v>18</v>
      </c>
      <c r="O2066" s="1">
        <v>2</v>
      </c>
      <c r="P2066" s="1">
        <v>23</v>
      </c>
      <c r="Q2066" s="1">
        <v>5</v>
      </c>
      <c r="R2066" s="18">
        <v>52</v>
      </c>
    </row>
    <row r="2067" spans="3:18" ht="25.2" x14ac:dyDescent="0.25">
      <c r="C2067" s="106"/>
      <c r="D2067" s="102" t="s">
        <v>23</v>
      </c>
      <c r="E2067" s="10" t="s">
        <v>40</v>
      </c>
      <c r="F2067" s="9"/>
      <c r="G2067" s="13">
        <v>140</v>
      </c>
      <c r="H2067" s="22">
        <v>62</v>
      </c>
      <c r="I2067" s="3">
        <v>23</v>
      </c>
      <c r="J2067" s="3">
        <v>16</v>
      </c>
      <c r="K2067" s="3">
        <v>7</v>
      </c>
      <c r="L2067" s="3">
        <v>3</v>
      </c>
      <c r="M2067" s="3">
        <v>12</v>
      </c>
      <c r="N2067" s="3">
        <v>34</v>
      </c>
      <c r="O2067" s="3">
        <v>7</v>
      </c>
      <c r="P2067" s="3">
        <v>42</v>
      </c>
      <c r="Q2067" s="3">
        <v>5</v>
      </c>
      <c r="R2067" s="24">
        <v>93</v>
      </c>
    </row>
    <row r="2068" spans="3:18" ht="25.2" x14ac:dyDescent="0.25">
      <c r="C2068" s="106"/>
      <c r="D2068" s="103"/>
      <c r="E2068" s="11" t="s">
        <v>41</v>
      </c>
      <c r="F2068" s="8"/>
      <c r="G2068" s="7">
        <v>395</v>
      </c>
      <c r="H2068" s="15">
        <v>242</v>
      </c>
      <c r="I2068" s="1">
        <v>95</v>
      </c>
      <c r="J2068" s="1">
        <v>67</v>
      </c>
      <c r="K2068" s="1">
        <v>14</v>
      </c>
      <c r="L2068" s="1">
        <v>11</v>
      </c>
      <c r="M2068" s="1">
        <v>30</v>
      </c>
      <c r="N2068" s="1">
        <v>117</v>
      </c>
      <c r="O2068" s="1">
        <v>8</v>
      </c>
      <c r="P2068" s="1">
        <v>77</v>
      </c>
      <c r="Q2068" s="1">
        <v>6</v>
      </c>
      <c r="R2068" s="18">
        <v>312</v>
      </c>
    </row>
    <row r="2069" spans="3:18" x14ac:dyDescent="0.25">
      <c r="C2069" s="106"/>
      <c r="D2069" s="103"/>
      <c r="E2069" s="11" t="s">
        <v>42</v>
      </c>
      <c r="F2069" s="8"/>
      <c r="G2069" s="14">
        <v>25</v>
      </c>
      <c r="H2069" s="27">
        <v>18</v>
      </c>
      <c r="I2069" s="5">
        <v>9</v>
      </c>
      <c r="J2069" s="5">
        <v>8</v>
      </c>
      <c r="K2069" s="5">
        <v>0</v>
      </c>
      <c r="L2069" s="5">
        <v>0</v>
      </c>
      <c r="M2069" s="5">
        <v>1</v>
      </c>
      <c r="N2069" s="5">
        <v>5</v>
      </c>
      <c r="O2069" s="5">
        <v>0</v>
      </c>
      <c r="P2069" s="5">
        <v>3</v>
      </c>
      <c r="Q2069" s="5">
        <v>0</v>
      </c>
      <c r="R2069" s="28">
        <v>22</v>
      </c>
    </row>
    <row r="2070" spans="3:18" x14ac:dyDescent="0.25">
      <c r="C2070" s="106"/>
      <c r="D2070" s="103"/>
      <c r="E2070" s="11" t="s">
        <v>43</v>
      </c>
      <c r="F2070" s="8"/>
      <c r="G2070" s="7">
        <v>226</v>
      </c>
      <c r="H2070" s="15">
        <v>131</v>
      </c>
      <c r="I2070" s="1">
        <v>44</v>
      </c>
      <c r="J2070" s="1">
        <v>18</v>
      </c>
      <c r="K2070" s="1">
        <v>4</v>
      </c>
      <c r="L2070" s="1">
        <v>2</v>
      </c>
      <c r="M2070" s="1">
        <v>17</v>
      </c>
      <c r="N2070" s="1">
        <v>57</v>
      </c>
      <c r="O2070" s="1">
        <v>6</v>
      </c>
      <c r="P2070" s="1">
        <v>60</v>
      </c>
      <c r="Q2070" s="1">
        <v>1</v>
      </c>
      <c r="R2070" s="18">
        <v>165</v>
      </c>
    </row>
    <row r="2071" spans="3:18" x14ac:dyDescent="0.25">
      <c r="C2071" s="106"/>
      <c r="D2071" s="103"/>
      <c r="E2071" s="11" t="s">
        <v>44</v>
      </c>
      <c r="F2071" s="8"/>
      <c r="G2071" s="14">
        <v>47</v>
      </c>
      <c r="H2071" s="27">
        <v>23</v>
      </c>
      <c r="I2071" s="5">
        <v>5</v>
      </c>
      <c r="J2071" s="5">
        <v>7</v>
      </c>
      <c r="K2071" s="5">
        <v>0</v>
      </c>
      <c r="L2071" s="5">
        <v>1</v>
      </c>
      <c r="M2071" s="5">
        <v>4</v>
      </c>
      <c r="N2071" s="5">
        <v>14</v>
      </c>
      <c r="O2071" s="5">
        <v>2</v>
      </c>
      <c r="P2071" s="5">
        <v>17</v>
      </c>
      <c r="Q2071" s="5">
        <v>0</v>
      </c>
      <c r="R2071" s="28">
        <v>30</v>
      </c>
    </row>
    <row r="2072" spans="3:18" ht="25.2" x14ac:dyDescent="0.25">
      <c r="C2072" s="106"/>
      <c r="D2072" s="103"/>
      <c r="E2072" s="11" t="s">
        <v>45</v>
      </c>
      <c r="F2072" s="8"/>
      <c r="G2072" s="14">
        <v>23</v>
      </c>
      <c r="H2072" s="27">
        <v>14</v>
      </c>
      <c r="I2072" s="5">
        <v>4</v>
      </c>
      <c r="J2072" s="5">
        <v>2</v>
      </c>
      <c r="K2072" s="5">
        <v>1</v>
      </c>
      <c r="L2072" s="5">
        <v>1</v>
      </c>
      <c r="M2072" s="5">
        <v>1</v>
      </c>
      <c r="N2072" s="5">
        <v>7</v>
      </c>
      <c r="O2072" s="5">
        <v>0</v>
      </c>
      <c r="P2072" s="5">
        <v>6</v>
      </c>
      <c r="Q2072" s="5">
        <v>0</v>
      </c>
      <c r="R2072" s="28">
        <v>17</v>
      </c>
    </row>
    <row r="2073" spans="3:18" x14ac:dyDescent="0.25">
      <c r="C2073" s="106"/>
      <c r="D2073" s="103"/>
      <c r="E2073" s="11" t="s">
        <v>38</v>
      </c>
      <c r="F2073" s="8"/>
      <c r="G2073" s="7">
        <v>61</v>
      </c>
      <c r="H2073" s="15">
        <v>17</v>
      </c>
      <c r="I2073" s="1">
        <v>7</v>
      </c>
      <c r="J2073" s="1">
        <v>7</v>
      </c>
      <c r="K2073" s="1">
        <v>0</v>
      </c>
      <c r="L2073" s="1">
        <v>1</v>
      </c>
      <c r="M2073" s="1">
        <v>9</v>
      </c>
      <c r="N2073" s="1">
        <v>6</v>
      </c>
      <c r="O2073" s="1">
        <v>2</v>
      </c>
      <c r="P2073" s="1">
        <v>27</v>
      </c>
      <c r="Q2073" s="1">
        <v>4</v>
      </c>
      <c r="R2073" s="18">
        <v>30</v>
      </c>
    </row>
    <row r="2074" spans="3:18" x14ac:dyDescent="0.25">
      <c r="C2074" s="102" t="s">
        <v>46</v>
      </c>
      <c r="D2074" s="100" t="s">
        <v>21</v>
      </c>
      <c r="E2074" s="10" t="s">
        <v>47</v>
      </c>
      <c r="F2074" s="9"/>
      <c r="G2074" s="13">
        <v>1103</v>
      </c>
      <c r="H2074" s="22">
        <v>613</v>
      </c>
      <c r="I2074" s="3">
        <v>249</v>
      </c>
      <c r="J2074" s="3">
        <v>165</v>
      </c>
      <c r="K2074" s="3">
        <v>33</v>
      </c>
      <c r="L2074" s="3">
        <v>16</v>
      </c>
      <c r="M2074" s="3">
        <v>103</v>
      </c>
      <c r="N2074" s="3">
        <v>280</v>
      </c>
      <c r="O2074" s="3">
        <v>26</v>
      </c>
      <c r="P2074" s="3">
        <v>255</v>
      </c>
      <c r="Q2074" s="3">
        <v>29</v>
      </c>
      <c r="R2074" s="24">
        <v>819</v>
      </c>
    </row>
    <row r="2075" spans="3:18" ht="25.2" x14ac:dyDescent="0.25">
      <c r="C2075" s="106"/>
      <c r="D2075" s="101"/>
      <c r="E2075" s="11" t="s">
        <v>48</v>
      </c>
      <c r="F2075" s="8"/>
      <c r="G2075" s="7">
        <v>173</v>
      </c>
      <c r="H2075" s="15">
        <v>89</v>
      </c>
      <c r="I2075" s="1">
        <v>41</v>
      </c>
      <c r="J2075" s="1">
        <v>25</v>
      </c>
      <c r="K2075" s="1">
        <v>7</v>
      </c>
      <c r="L2075" s="1">
        <v>3</v>
      </c>
      <c r="M2075" s="1">
        <v>21</v>
      </c>
      <c r="N2075" s="1">
        <v>46</v>
      </c>
      <c r="O2075" s="1">
        <v>6</v>
      </c>
      <c r="P2075" s="1">
        <v>35</v>
      </c>
      <c r="Q2075" s="1">
        <v>5</v>
      </c>
      <c r="R2075" s="18">
        <v>133</v>
      </c>
    </row>
    <row r="2076" spans="3:18" x14ac:dyDescent="0.25">
      <c r="C2076" s="106"/>
      <c r="D2076" s="101"/>
      <c r="E2076" s="11" t="s">
        <v>49</v>
      </c>
      <c r="F2076" s="8"/>
      <c r="G2076" s="14">
        <v>29</v>
      </c>
      <c r="H2076" s="27">
        <v>8</v>
      </c>
      <c r="I2076" s="5">
        <v>3</v>
      </c>
      <c r="J2076" s="5">
        <v>1</v>
      </c>
      <c r="K2076" s="5">
        <v>0</v>
      </c>
      <c r="L2076" s="5">
        <v>0</v>
      </c>
      <c r="M2076" s="5">
        <v>5</v>
      </c>
      <c r="N2076" s="5">
        <v>4</v>
      </c>
      <c r="O2076" s="5">
        <v>1</v>
      </c>
      <c r="P2076" s="5">
        <v>16</v>
      </c>
      <c r="Q2076" s="5">
        <v>1</v>
      </c>
      <c r="R2076" s="28">
        <v>12</v>
      </c>
    </row>
    <row r="2077" spans="3:18" ht="25.2" x14ac:dyDescent="0.25">
      <c r="C2077" s="106"/>
      <c r="D2077" s="101"/>
      <c r="E2077" s="11" t="s">
        <v>50</v>
      </c>
      <c r="F2077" s="8"/>
      <c r="G2077" s="7">
        <v>102</v>
      </c>
      <c r="H2077" s="15">
        <v>31</v>
      </c>
      <c r="I2077" s="1">
        <v>9</v>
      </c>
      <c r="J2077" s="1">
        <v>11</v>
      </c>
      <c r="K2077" s="1">
        <v>3</v>
      </c>
      <c r="L2077" s="1">
        <v>2</v>
      </c>
      <c r="M2077" s="1">
        <v>12</v>
      </c>
      <c r="N2077" s="1">
        <v>15</v>
      </c>
      <c r="O2077" s="1">
        <v>3</v>
      </c>
      <c r="P2077" s="1">
        <v>51</v>
      </c>
      <c r="Q2077" s="1">
        <v>1</v>
      </c>
      <c r="R2077" s="18">
        <v>50</v>
      </c>
    </row>
    <row r="2078" spans="3:18" ht="25.2" x14ac:dyDescent="0.25">
      <c r="C2078" s="106"/>
      <c r="D2078" s="101"/>
      <c r="E2078" s="11" t="s">
        <v>51</v>
      </c>
      <c r="F2078" s="8"/>
      <c r="G2078" s="14">
        <v>46</v>
      </c>
      <c r="H2078" s="27">
        <v>16</v>
      </c>
      <c r="I2078" s="5">
        <v>6</v>
      </c>
      <c r="J2078" s="5">
        <v>4</v>
      </c>
      <c r="K2078" s="5">
        <v>0</v>
      </c>
      <c r="L2078" s="5">
        <v>1</v>
      </c>
      <c r="M2078" s="5">
        <v>3</v>
      </c>
      <c r="N2078" s="5">
        <v>11</v>
      </c>
      <c r="O2078" s="5">
        <v>1</v>
      </c>
      <c r="P2078" s="5">
        <v>19</v>
      </c>
      <c r="Q2078" s="5">
        <v>3</v>
      </c>
      <c r="R2078" s="28">
        <v>24</v>
      </c>
    </row>
    <row r="2079" spans="3:18" x14ac:dyDescent="0.25">
      <c r="C2079" s="106"/>
      <c r="D2079" s="101"/>
      <c r="E2079" s="11" t="s">
        <v>52</v>
      </c>
      <c r="F2079" s="8"/>
      <c r="G2079" s="14">
        <v>20</v>
      </c>
      <c r="H2079" s="27">
        <v>10</v>
      </c>
      <c r="I2079" s="5">
        <v>0</v>
      </c>
      <c r="J2079" s="5">
        <v>2</v>
      </c>
      <c r="K2079" s="5">
        <v>2</v>
      </c>
      <c r="L2079" s="5">
        <v>1</v>
      </c>
      <c r="M2079" s="5">
        <v>2</v>
      </c>
      <c r="N2079" s="5">
        <v>3</v>
      </c>
      <c r="O2079" s="5">
        <v>0</v>
      </c>
      <c r="P2079" s="5">
        <v>5</v>
      </c>
      <c r="Q2079" s="5">
        <v>1</v>
      </c>
      <c r="R2079" s="28">
        <v>14</v>
      </c>
    </row>
    <row r="2080" spans="3:18" x14ac:dyDescent="0.25">
      <c r="C2080" s="106"/>
      <c r="D2080" s="101"/>
      <c r="E2080" s="11" t="s">
        <v>53</v>
      </c>
      <c r="F2080" s="8"/>
      <c r="G2080" s="14">
        <v>19</v>
      </c>
      <c r="H2080" s="27">
        <v>9</v>
      </c>
      <c r="I2080" s="5">
        <v>2</v>
      </c>
      <c r="J2080" s="5">
        <v>2</v>
      </c>
      <c r="K2080" s="5">
        <v>0</v>
      </c>
      <c r="L2080" s="5">
        <v>0</v>
      </c>
      <c r="M2080" s="5">
        <v>2</v>
      </c>
      <c r="N2080" s="5">
        <v>4</v>
      </c>
      <c r="O2080" s="5">
        <v>3</v>
      </c>
      <c r="P2080" s="5">
        <v>5</v>
      </c>
      <c r="Q2080" s="5">
        <v>0</v>
      </c>
      <c r="R2080" s="28">
        <v>14</v>
      </c>
    </row>
    <row r="2081" spans="2:18" x14ac:dyDescent="0.25">
      <c r="C2081" s="106"/>
      <c r="D2081" s="101"/>
      <c r="E2081" s="11" t="s">
        <v>38</v>
      </c>
      <c r="F2081" s="8"/>
      <c r="G2081" s="14">
        <v>32</v>
      </c>
      <c r="H2081" s="27">
        <v>12</v>
      </c>
      <c r="I2081" s="5">
        <v>5</v>
      </c>
      <c r="J2081" s="5">
        <v>2</v>
      </c>
      <c r="K2081" s="5">
        <v>0</v>
      </c>
      <c r="L2081" s="5">
        <v>1</v>
      </c>
      <c r="M2081" s="5">
        <v>6</v>
      </c>
      <c r="N2081" s="5">
        <v>9</v>
      </c>
      <c r="O2081" s="5">
        <v>1</v>
      </c>
      <c r="P2081" s="5">
        <v>10</v>
      </c>
      <c r="Q2081" s="5">
        <v>1</v>
      </c>
      <c r="R2081" s="28">
        <v>21</v>
      </c>
    </row>
    <row r="2082" spans="2:18" x14ac:dyDescent="0.25">
      <c r="C2082" s="106"/>
      <c r="D2082" s="101"/>
      <c r="E2082" s="11" t="s">
        <v>54</v>
      </c>
      <c r="F2082" s="8"/>
      <c r="G2082" s="7">
        <v>1276</v>
      </c>
      <c r="H2082" s="15">
        <v>702</v>
      </c>
      <c r="I2082" s="1">
        <v>290</v>
      </c>
      <c r="J2082" s="1">
        <v>190</v>
      </c>
      <c r="K2082" s="1">
        <v>40</v>
      </c>
      <c r="L2082" s="1">
        <v>19</v>
      </c>
      <c r="M2082" s="1">
        <v>124</v>
      </c>
      <c r="N2082" s="1">
        <v>326</v>
      </c>
      <c r="O2082" s="1">
        <v>32</v>
      </c>
      <c r="P2082" s="1">
        <v>290</v>
      </c>
      <c r="Q2082" s="1">
        <v>34</v>
      </c>
      <c r="R2082" s="18">
        <v>952</v>
      </c>
    </row>
    <row r="2083" spans="2:18" x14ac:dyDescent="0.25">
      <c r="C2083" s="106"/>
      <c r="D2083" s="101"/>
      <c r="E2083" s="11" t="s">
        <v>55</v>
      </c>
      <c r="F2083" s="8"/>
      <c r="G2083" s="7">
        <v>177</v>
      </c>
      <c r="H2083" s="15">
        <v>55</v>
      </c>
      <c r="I2083" s="1">
        <v>18</v>
      </c>
      <c r="J2083" s="1">
        <v>16</v>
      </c>
      <c r="K2083" s="1">
        <v>3</v>
      </c>
      <c r="L2083" s="1">
        <v>3</v>
      </c>
      <c r="M2083" s="1">
        <v>20</v>
      </c>
      <c r="N2083" s="1">
        <v>30</v>
      </c>
      <c r="O2083" s="1">
        <v>5</v>
      </c>
      <c r="P2083" s="1">
        <v>86</v>
      </c>
      <c r="Q2083" s="1">
        <v>5</v>
      </c>
      <c r="R2083" s="18">
        <v>86</v>
      </c>
    </row>
    <row r="2084" spans="2:18" ht="25.2" x14ac:dyDescent="0.25">
      <c r="C2084" s="102" t="s">
        <v>56</v>
      </c>
      <c r="D2084" s="100" t="s">
        <v>21</v>
      </c>
      <c r="E2084" s="10" t="s">
        <v>57</v>
      </c>
      <c r="F2084" s="9"/>
      <c r="G2084" s="13">
        <v>393</v>
      </c>
      <c r="H2084" s="22">
        <v>201</v>
      </c>
      <c r="I2084" s="3">
        <v>89</v>
      </c>
      <c r="J2084" s="3">
        <v>73</v>
      </c>
      <c r="K2084" s="3">
        <v>19</v>
      </c>
      <c r="L2084" s="3">
        <v>7</v>
      </c>
      <c r="M2084" s="3">
        <v>45</v>
      </c>
      <c r="N2084" s="3">
        <v>103</v>
      </c>
      <c r="O2084" s="3">
        <v>11</v>
      </c>
      <c r="P2084" s="3">
        <v>92</v>
      </c>
      <c r="Q2084" s="3">
        <v>13</v>
      </c>
      <c r="R2084" s="24">
        <v>288</v>
      </c>
    </row>
    <row r="2085" spans="2:18" ht="25.2" x14ac:dyDescent="0.25">
      <c r="C2085" s="106"/>
      <c r="D2085" s="101"/>
      <c r="E2085" s="11" t="s">
        <v>58</v>
      </c>
      <c r="F2085" s="8"/>
      <c r="G2085" s="7">
        <v>615</v>
      </c>
      <c r="H2085" s="15">
        <v>319</v>
      </c>
      <c r="I2085" s="1">
        <v>108</v>
      </c>
      <c r="J2085" s="1">
        <v>84</v>
      </c>
      <c r="K2085" s="1">
        <v>17</v>
      </c>
      <c r="L2085" s="1">
        <v>6</v>
      </c>
      <c r="M2085" s="1">
        <v>57</v>
      </c>
      <c r="N2085" s="1">
        <v>140</v>
      </c>
      <c r="O2085" s="1">
        <v>18</v>
      </c>
      <c r="P2085" s="1">
        <v>172</v>
      </c>
      <c r="Q2085" s="1">
        <v>13</v>
      </c>
      <c r="R2085" s="18">
        <v>430</v>
      </c>
    </row>
    <row r="2086" spans="2:18" ht="25.2" x14ac:dyDescent="0.25">
      <c r="C2086" s="106"/>
      <c r="D2086" s="101"/>
      <c r="E2086" s="11" t="s">
        <v>59</v>
      </c>
      <c r="F2086" s="8"/>
      <c r="G2086" s="7">
        <v>364</v>
      </c>
      <c r="H2086" s="15">
        <v>191</v>
      </c>
      <c r="I2086" s="1">
        <v>83</v>
      </c>
      <c r="J2086" s="1">
        <v>41</v>
      </c>
      <c r="K2086" s="1">
        <v>6</v>
      </c>
      <c r="L2086" s="1">
        <v>9</v>
      </c>
      <c r="M2086" s="1">
        <v>35</v>
      </c>
      <c r="N2086" s="1">
        <v>91</v>
      </c>
      <c r="O2086" s="1">
        <v>8</v>
      </c>
      <c r="P2086" s="1">
        <v>95</v>
      </c>
      <c r="Q2086" s="1">
        <v>12</v>
      </c>
      <c r="R2086" s="18">
        <v>257</v>
      </c>
    </row>
    <row r="2087" spans="2:18" x14ac:dyDescent="0.25">
      <c r="C2087" s="106"/>
      <c r="D2087" s="101"/>
      <c r="E2087" s="11" t="s">
        <v>60</v>
      </c>
      <c r="F2087" s="8"/>
      <c r="G2087" s="7">
        <v>152</v>
      </c>
      <c r="H2087" s="15">
        <v>77</v>
      </c>
      <c r="I2087" s="1">
        <v>35</v>
      </c>
      <c r="J2087" s="1">
        <v>14</v>
      </c>
      <c r="K2087" s="1">
        <v>3</v>
      </c>
      <c r="L2087" s="1">
        <v>2</v>
      </c>
      <c r="M2087" s="1">
        <v>17</v>
      </c>
      <c r="N2087" s="1">
        <v>38</v>
      </c>
      <c r="O2087" s="1">
        <v>4</v>
      </c>
      <c r="P2087" s="1">
        <v>37</v>
      </c>
      <c r="Q2087" s="1">
        <v>3</v>
      </c>
      <c r="R2087" s="18">
        <v>112</v>
      </c>
    </row>
    <row r="2088" spans="2:18" x14ac:dyDescent="0.25">
      <c r="C2088" s="102" t="s">
        <v>61</v>
      </c>
      <c r="D2088" s="100" t="s">
        <v>21</v>
      </c>
      <c r="E2088" s="10" t="s">
        <v>62</v>
      </c>
      <c r="F2088" s="9"/>
      <c r="G2088" s="13">
        <v>197</v>
      </c>
      <c r="H2088" s="22">
        <v>100</v>
      </c>
      <c r="I2088" s="3">
        <v>47</v>
      </c>
      <c r="J2088" s="3">
        <v>17</v>
      </c>
      <c r="K2088" s="3">
        <v>8</v>
      </c>
      <c r="L2088" s="3">
        <v>5</v>
      </c>
      <c r="M2088" s="3">
        <v>18</v>
      </c>
      <c r="N2088" s="3">
        <v>46</v>
      </c>
      <c r="O2088" s="3">
        <v>6</v>
      </c>
      <c r="P2088" s="3">
        <v>47</v>
      </c>
      <c r="Q2088" s="3">
        <v>2</v>
      </c>
      <c r="R2088" s="24">
        <v>148</v>
      </c>
    </row>
    <row r="2089" spans="2:18" x14ac:dyDescent="0.25">
      <c r="C2089" s="103"/>
      <c r="D2089" s="101"/>
      <c r="E2089" s="11" t="s">
        <v>63</v>
      </c>
      <c r="F2089" s="8"/>
      <c r="G2089" s="7">
        <v>460</v>
      </c>
      <c r="H2089" s="15">
        <v>250</v>
      </c>
      <c r="I2089" s="1">
        <v>104</v>
      </c>
      <c r="J2089" s="1">
        <v>78</v>
      </c>
      <c r="K2089" s="1">
        <v>17</v>
      </c>
      <c r="L2089" s="1">
        <v>6</v>
      </c>
      <c r="M2089" s="1">
        <v>50</v>
      </c>
      <c r="N2089" s="1">
        <v>115</v>
      </c>
      <c r="O2089" s="1">
        <v>9</v>
      </c>
      <c r="P2089" s="1">
        <v>109</v>
      </c>
      <c r="Q2089" s="1">
        <v>14</v>
      </c>
      <c r="R2089" s="18">
        <v>337</v>
      </c>
    </row>
    <row r="2090" spans="2:18" ht="25.2" x14ac:dyDescent="0.25">
      <c r="C2090" s="103"/>
      <c r="D2090" s="101"/>
      <c r="E2090" s="11" t="s">
        <v>64</v>
      </c>
      <c r="F2090" s="8"/>
      <c r="G2090" s="7">
        <v>286</v>
      </c>
      <c r="H2090" s="15">
        <v>159</v>
      </c>
      <c r="I2090" s="1">
        <v>59</v>
      </c>
      <c r="J2090" s="1">
        <v>47</v>
      </c>
      <c r="K2090" s="1">
        <v>2</v>
      </c>
      <c r="L2090" s="1">
        <v>5</v>
      </c>
      <c r="M2090" s="1">
        <v>27</v>
      </c>
      <c r="N2090" s="1">
        <v>82</v>
      </c>
      <c r="O2090" s="1">
        <v>8</v>
      </c>
      <c r="P2090" s="1">
        <v>70</v>
      </c>
      <c r="Q2090" s="1">
        <v>9</v>
      </c>
      <c r="R2090" s="18">
        <v>207</v>
      </c>
    </row>
    <row r="2091" spans="2:18" x14ac:dyDescent="0.25">
      <c r="C2091" s="103"/>
      <c r="D2091" s="101"/>
      <c r="E2091" s="11" t="s">
        <v>65</v>
      </c>
      <c r="F2091" s="8"/>
      <c r="G2091" s="7">
        <v>249</v>
      </c>
      <c r="H2091" s="15">
        <v>123</v>
      </c>
      <c r="I2091" s="1">
        <v>36</v>
      </c>
      <c r="J2091" s="1">
        <v>37</v>
      </c>
      <c r="K2091" s="1">
        <v>6</v>
      </c>
      <c r="L2091" s="1">
        <v>3</v>
      </c>
      <c r="M2091" s="1">
        <v>24</v>
      </c>
      <c r="N2091" s="1">
        <v>57</v>
      </c>
      <c r="O2091" s="1">
        <v>9</v>
      </c>
      <c r="P2091" s="1">
        <v>72</v>
      </c>
      <c r="Q2091" s="1">
        <v>8</v>
      </c>
      <c r="R2091" s="18">
        <v>169</v>
      </c>
    </row>
    <row r="2092" spans="2:18" x14ac:dyDescent="0.25">
      <c r="C2092" s="103"/>
      <c r="D2092" s="101"/>
      <c r="E2092" s="11" t="s">
        <v>66</v>
      </c>
      <c r="F2092" s="8"/>
      <c r="G2092" s="7">
        <v>145</v>
      </c>
      <c r="H2092" s="15">
        <v>77</v>
      </c>
      <c r="I2092" s="1">
        <v>24</v>
      </c>
      <c r="J2092" s="1">
        <v>19</v>
      </c>
      <c r="K2092" s="1">
        <v>3</v>
      </c>
      <c r="L2092" s="1">
        <v>3</v>
      </c>
      <c r="M2092" s="1">
        <v>12</v>
      </c>
      <c r="N2092" s="1">
        <v>39</v>
      </c>
      <c r="O2092" s="1">
        <v>3</v>
      </c>
      <c r="P2092" s="1">
        <v>41</v>
      </c>
      <c r="Q2092" s="1">
        <v>3</v>
      </c>
      <c r="R2092" s="18">
        <v>101</v>
      </c>
    </row>
    <row r="2093" spans="2:18" x14ac:dyDescent="0.25">
      <c r="C2093" s="107"/>
      <c r="D2093" s="104"/>
      <c r="E2093" s="44" t="s">
        <v>67</v>
      </c>
      <c r="F2093" s="45"/>
      <c r="G2093" s="56">
        <v>187</v>
      </c>
      <c r="H2093" s="64">
        <v>79</v>
      </c>
      <c r="I2093" s="34">
        <v>45</v>
      </c>
      <c r="J2093" s="34">
        <v>14</v>
      </c>
      <c r="K2093" s="34">
        <v>9</v>
      </c>
      <c r="L2093" s="34">
        <v>2</v>
      </c>
      <c r="M2093" s="34">
        <v>23</v>
      </c>
      <c r="N2093" s="34">
        <v>33</v>
      </c>
      <c r="O2093" s="34">
        <v>6</v>
      </c>
      <c r="P2093" s="34">
        <v>57</v>
      </c>
      <c r="Q2093" s="34">
        <v>5</v>
      </c>
      <c r="R2093" s="69">
        <v>125</v>
      </c>
    </row>
    <row r="2095" spans="2:18" x14ac:dyDescent="0.25">
      <c r="B2095" s="42" t="str">
        <f xml:space="preserve"> HYPERLINK("#'目次'!B31", "[25]")</f>
        <v>[25]</v>
      </c>
      <c r="C2095" s="37" t="s">
        <v>338</v>
      </c>
    </row>
    <row r="2098" spans="3:16" x14ac:dyDescent="0.25">
      <c r="C2098" s="37" t="s">
        <v>14</v>
      </c>
    </row>
    <row r="2099" spans="3:16" ht="88.2" x14ac:dyDescent="0.25">
      <c r="C2099" s="96"/>
      <c r="D2099" s="97"/>
      <c r="E2099" s="97"/>
      <c r="F2099" s="97"/>
      <c r="G2099" s="52" t="s">
        <v>15</v>
      </c>
      <c r="H2099" s="48" t="s">
        <v>339</v>
      </c>
      <c r="I2099" s="20" t="s">
        <v>340</v>
      </c>
      <c r="J2099" s="20" t="s">
        <v>341</v>
      </c>
      <c r="K2099" s="20" t="s">
        <v>342</v>
      </c>
      <c r="L2099" s="20" t="s">
        <v>343</v>
      </c>
      <c r="M2099" s="20" t="s">
        <v>161</v>
      </c>
      <c r="N2099" s="20" t="s">
        <v>38</v>
      </c>
      <c r="O2099" s="20" t="s">
        <v>344</v>
      </c>
      <c r="P2099" s="51" t="s">
        <v>345</v>
      </c>
    </row>
    <row r="2100" spans="3:16" x14ac:dyDescent="0.25">
      <c r="C2100" s="98"/>
      <c r="D2100" s="99"/>
      <c r="E2100" s="99"/>
      <c r="F2100" s="99"/>
      <c r="G2100" s="47"/>
      <c r="H2100" s="55"/>
      <c r="I2100" s="21"/>
      <c r="J2100" s="21"/>
      <c r="K2100" s="21"/>
      <c r="L2100" s="21"/>
      <c r="M2100" s="21"/>
      <c r="N2100" s="21"/>
      <c r="O2100" s="21"/>
      <c r="P2100" s="54"/>
    </row>
    <row r="2101" spans="3:16" x14ac:dyDescent="0.25">
      <c r="C2101" s="43"/>
      <c r="D2101" s="49"/>
      <c r="E2101" s="53" t="s">
        <v>15</v>
      </c>
      <c r="F2101" s="46"/>
      <c r="G2101" s="50">
        <v>1524</v>
      </c>
      <c r="H2101" s="30">
        <v>15</v>
      </c>
      <c r="I2101" s="30">
        <v>94</v>
      </c>
      <c r="J2101" s="30">
        <v>376</v>
      </c>
      <c r="K2101" s="30">
        <v>424</v>
      </c>
      <c r="L2101" s="30">
        <v>440</v>
      </c>
      <c r="M2101" s="30">
        <v>138</v>
      </c>
      <c r="N2101" s="30">
        <v>37</v>
      </c>
      <c r="O2101" s="30">
        <v>470</v>
      </c>
      <c r="P2101" s="68">
        <v>864</v>
      </c>
    </row>
    <row r="2102" spans="3:16" x14ac:dyDescent="0.25">
      <c r="C2102" s="105" t="s">
        <v>20</v>
      </c>
      <c r="D2102" s="100" t="s">
        <v>21</v>
      </c>
      <c r="E2102" s="10" t="s">
        <v>22</v>
      </c>
      <c r="F2102" s="9"/>
      <c r="G2102" s="13">
        <v>780</v>
      </c>
      <c r="H2102" s="22">
        <v>9</v>
      </c>
      <c r="I2102" s="3">
        <v>51</v>
      </c>
      <c r="J2102" s="3">
        <v>183</v>
      </c>
      <c r="K2102" s="3">
        <v>222</v>
      </c>
      <c r="L2102" s="3">
        <v>225</v>
      </c>
      <c r="M2102" s="3">
        <v>67</v>
      </c>
      <c r="N2102" s="3">
        <v>23</v>
      </c>
      <c r="O2102" s="3">
        <v>234</v>
      </c>
      <c r="P2102" s="24">
        <v>447</v>
      </c>
    </row>
    <row r="2103" spans="3:16" x14ac:dyDescent="0.25">
      <c r="C2103" s="106"/>
      <c r="D2103" s="101"/>
      <c r="E2103" s="11" t="s">
        <v>23</v>
      </c>
      <c r="F2103" s="8"/>
      <c r="G2103" s="7">
        <v>744</v>
      </c>
      <c r="H2103" s="15">
        <v>6</v>
      </c>
      <c r="I2103" s="1">
        <v>43</v>
      </c>
      <c r="J2103" s="1">
        <v>193</v>
      </c>
      <c r="K2103" s="1">
        <v>202</v>
      </c>
      <c r="L2103" s="1">
        <v>215</v>
      </c>
      <c r="M2103" s="1">
        <v>71</v>
      </c>
      <c r="N2103" s="1">
        <v>14</v>
      </c>
      <c r="O2103" s="1">
        <v>236</v>
      </c>
      <c r="P2103" s="18">
        <v>417</v>
      </c>
    </row>
    <row r="2104" spans="3:16" x14ac:dyDescent="0.25">
      <c r="C2104" s="102" t="s">
        <v>24</v>
      </c>
      <c r="D2104" s="102" t="s">
        <v>25</v>
      </c>
      <c r="E2104" s="10" t="s">
        <v>26</v>
      </c>
      <c r="F2104" s="9"/>
      <c r="G2104" s="13">
        <v>257</v>
      </c>
      <c r="H2104" s="22">
        <v>0</v>
      </c>
      <c r="I2104" s="3">
        <v>14</v>
      </c>
      <c r="J2104" s="3">
        <v>50</v>
      </c>
      <c r="K2104" s="3">
        <v>74</v>
      </c>
      <c r="L2104" s="3">
        <v>91</v>
      </c>
      <c r="M2104" s="3">
        <v>26</v>
      </c>
      <c r="N2104" s="3">
        <v>2</v>
      </c>
      <c r="O2104" s="3">
        <v>64</v>
      </c>
      <c r="P2104" s="24">
        <v>165</v>
      </c>
    </row>
    <row r="2105" spans="3:16" x14ac:dyDescent="0.25">
      <c r="C2105" s="106"/>
      <c r="D2105" s="103"/>
      <c r="E2105" s="11" t="s">
        <v>27</v>
      </c>
      <c r="F2105" s="8"/>
      <c r="G2105" s="7">
        <v>297</v>
      </c>
      <c r="H2105" s="15">
        <v>1</v>
      </c>
      <c r="I2105" s="1">
        <v>18</v>
      </c>
      <c r="J2105" s="1">
        <v>58</v>
      </c>
      <c r="K2105" s="1">
        <v>93</v>
      </c>
      <c r="L2105" s="1">
        <v>98</v>
      </c>
      <c r="M2105" s="1">
        <v>22</v>
      </c>
      <c r="N2105" s="1">
        <v>7</v>
      </c>
      <c r="O2105" s="1">
        <v>76</v>
      </c>
      <c r="P2105" s="18">
        <v>191</v>
      </c>
    </row>
    <row r="2106" spans="3:16" x14ac:dyDescent="0.25">
      <c r="C2106" s="106"/>
      <c r="D2106" s="103"/>
      <c r="E2106" s="11" t="s">
        <v>28</v>
      </c>
      <c r="F2106" s="8"/>
      <c r="G2106" s="7">
        <v>316</v>
      </c>
      <c r="H2106" s="15">
        <v>3</v>
      </c>
      <c r="I2106" s="1">
        <v>18</v>
      </c>
      <c r="J2106" s="1">
        <v>85</v>
      </c>
      <c r="K2106" s="1">
        <v>93</v>
      </c>
      <c r="L2106" s="1">
        <v>85</v>
      </c>
      <c r="M2106" s="1">
        <v>26</v>
      </c>
      <c r="N2106" s="1">
        <v>6</v>
      </c>
      <c r="O2106" s="1">
        <v>103</v>
      </c>
      <c r="P2106" s="18">
        <v>178</v>
      </c>
    </row>
    <row r="2107" spans="3:16" x14ac:dyDescent="0.25">
      <c r="C2107" s="106"/>
      <c r="D2107" s="103"/>
      <c r="E2107" s="11" t="s">
        <v>29</v>
      </c>
      <c r="F2107" s="8"/>
      <c r="G2107" s="7">
        <v>335</v>
      </c>
      <c r="H2107" s="15">
        <v>4</v>
      </c>
      <c r="I2107" s="1">
        <v>17</v>
      </c>
      <c r="J2107" s="1">
        <v>95</v>
      </c>
      <c r="K2107" s="1">
        <v>90</v>
      </c>
      <c r="L2107" s="1">
        <v>92</v>
      </c>
      <c r="M2107" s="1">
        <v>28</v>
      </c>
      <c r="N2107" s="1">
        <v>9</v>
      </c>
      <c r="O2107" s="1">
        <v>112</v>
      </c>
      <c r="P2107" s="18">
        <v>182</v>
      </c>
    </row>
    <row r="2108" spans="3:16" x14ac:dyDescent="0.25">
      <c r="C2108" s="106"/>
      <c r="D2108" s="103"/>
      <c r="E2108" s="11" t="s">
        <v>30</v>
      </c>
      <c r="F2108" s="8"/>
      <c r="G2108" s="7">
        <v>319</v>
      </c>
      <c r="H2108" s="15">
        <v>7</v>
      </c>
      <c r="I2108" s="1">
        <v>27</v>
      </c>
      <c r="J2108" s="1">
        <v>88</v>
      </c>
      <c r="K2108" s="1">
        <v>74</v>
      </c>
      <c r="L2108" s="1">
        <v>74</v>
      </c>
      <c r="M2108" s="1">
        <v>36</v>
      </c>
      <c r="N2108" s="1">
        <v>13</v>
      </c>
      <c r="O2108" s="1">
        <v>115</v>
      </c>
      <c r="P2108" s="18">
        <v>148</v>
      </c>
    </row>
    <row r="2109" spans="3:16" x14ac:dyDescent="0.25">
      <c r="C2109" s="106"/>
      <c r="D2109" s="103"/>
      <c r="E2109" s="11" t="s">
        <v>31</v>
      </c>
      <c r="F2109" s="8"/>
      <c r="G2109" s="7">
        <v>1267</v>
      </c>
      <c r="H2109" s="15">
        <v>15</v>
      </c>
      <c r="I2109" s="1">
        <v>80</v>
      </c>
      <c r="J2109" s="1">
        <v>326</v>
      </c>
      <c r="K2109" s="1">
        <v>350</v>
      </c>
      <c r="L2109" s="1">
        <v>349</v>
      </c>
      <c r="M2109" s="1">
        <v>112</v>
      </c>
      <c r="N2109" s="1">
        <v>35</v>
      </c>
      <c r="O2109" s="1">
        <v>406</v>
      </c>
      <c r="P2109" s="18">
        <v>699</v>
      </c>
    </row>
    <row r="2110" spans="3:16" x14ac:dyDescent="0.25">
      <c r="C2110" s="106"/>
      <c r="D2110" s="103"/>
      <c r="E2110" s="11" t="s">
        <v>32</v>
      </c>
      <c r="F2110" s="8"/>
      <c r="G2110" s="7">
        <v>654</v>
      </c>
      <c r="H2110" s="15">
        <v>11</v>
      </c>
      <c r="I2110" s="1">
        <v>44</v>
      </c>
      <c r="J2110" s="1">
        <v>183</v>
      </c>
      <c r="K2110" s="1">
        <v>164</v>
      </c>
      <c r="L2110" s="1">
        <v>166</v>
      </c>
      <c r="M2110" s="1">
        <v>64</v>
      </c>
      <c r="N2110" s="1">
        <v>22</v>
      </c>
      <c r="O2110" s="1">
        <v>227</v>
      </c>
      <c r="P2110" s="18">
        <v>330</v>
      </c>
    </row>
    <row r="2111" spans="3:16" x14ac:dyDescent="0.25">
      <c r="C2111" s="106"/>
      <c r="D2111" s="102" t="s">
        <v>22</v>
      </c>
      <c r="E2111" s="10" t="s">
        <v>26</v>
      </c>
      <c r="F2111" s="9"/>
      <c r="G2111" s="13">
        <v>137</v>
      </c>
      <c r="H2111" s="22">
        <v>0</v>
      </c>
      <c r="I2111" s="3">
        <v>5</v>
      </c>
      <c r="J2111" s="3">
        <v>24</v>
      </c>
      <c r="K2111" s="3">
        <v>40</v>
      </c>
      <c r="L2111" s="3">
        <v>51</v>
      </c>
      <c r="M2111" s="3">
        <v>16</v>
      </c>
      <c r="N2111" s="3">
        <v>1</v>
      </c>
      <c r="O2111" s="3">
        <v>29</v>
      </c>
      <c r="P2111" s="24">
        <v>91</v>
      </c>
    </row>
    <row r="2112" spans="3:16" x14ac:dyDescent="0.25">
      <c r="C2112" s="106"/>
      <c r="D2112" s="103"/>
      <c r="E2112" s="11" t="s">
        <v>27</v>
      </c>
      <c r="F2112" s="8"/>
      <c r="G2112" s="7">
        <v>157</v>
      </c>
      <c r="H2112" s="15">
        <v>0</v>
      </c>
      <c r="I2112" s="1">
        <v>14</v>
      </c>
      <c r="J2112" s="1">
        <v>30</v>
      </c>
      <c r="K2112" s="1">
        <v>49</v>
      </c>
      <c r="L2112" s="1">
        <v>52</v>
      </c>
      <c r="M2112" s="1">
        <v>7</v>
      </c>
      <c r="N2112" s="1">
        <v>5</v>
      </c>
      <c r="O2112" s="1">
        <v>44</v>
      </c>
      <c r="P2112" s="18">
        <v>101</v>
      </c>
    </row>
    <row r="2113" spans="3:16" x14ac:dyDescent="0.25">
      <c r="C2113" s="106"/>
      <c r="D2113" s="103"/>
      <c r="E2113" s="11" t="s">
        <v>28</v>
      </c>
      <c r="F2113" s="8"/>
      <c r="G2113" s="7">
        <v>162</v>
      </c>
      <c r="H2113" s="15">
        <v>2</v>
      </c>
      <c r="I2113" s="1">
        <v>11</v>
      </c>
      <c r="J2113" s="1">
        <v>37</v>
      </c>
      <c r="K2113" s="1">
        <v>49</v>
      </c>
      <c r="L2113" s="1">
        <v>46</v>
      </c>
      <c r="M2113" s="1">
        <v>13</v>
      </c>
      <c r="N2113" s="1">
        <v>4</v>
      </c>
      <c r="O2113" s="1">
        <v>48</v>
      </c>
      <c r="P2113" s="18">
        <v>95</v>
      </c>
    </row>
    <row r="2114" spans="3:16" x14ac:dyDescent="0.25">
      <c r="C2114" s="106"/>
      <c r="D2114" s="103"/>
      <c r="E2114" s="11" t="s">
        <v>29</v>
      </c>
      <c r="F2114" s="8"/>
      <c r="G2114" s="7">
        <v>175</v>
      </c>
      <c r="H2114" s="15">
        <v>3</v>
      </c>
      <c r="I2114" s="1">
        <v>9</v>
      </c>
      <c r="J2114" s="1">
        <v>51</v>
      </c>
      <c r="K2114" s="1">
        <v>47</v>
      </c>
      <c r="L2114" s="1">
        <v>44</v>
      </c>
      <c r="M2114" s="1">
        <v>14</v>
      </c>
      <c r="N2114" s="1">
        <v>7</v>
      </c>
      <c r="O2114" s="1">
        <v>60</v>
      </c>
      <c r="P2114" s="18">
        <v>91</v>
      </c>
    </row>
    <row r="2115" spans="3:16" x14ac:dyDescent="0.25">
      <c r="C2115" s="106"/>
      <c r="D2115" s="103"/>
      <c r="E2115" s="11" t="s">
        <v>30</v>
      </c>
      <c r="F2115" s="8"/>
      <c r="G2115" s="7">
        <v>149</v>
      </c>
      <c r="H2115" s="15">
        <v>4</v>
      </c>
      <c r="I2115" s="1">
        <v>12</v>
      </c>
      <c r="J2115" s="1">
        <v>41</v>
      </c>
      <c r="K2115" s="1">
        <v>37</v>
      </c>
      <c r="L2115" s="1">
        <v>32</v>
      </c>
      <c r="M2115" s="1">
        <v>17</v>
      </c>
      <c r="N2115" s="1">
        <v>6</v>
      </c>
      <c r="O2115" s="1">
        <v>53</v>
      </c>
      <c r="P2115" s="18">
        <v>69</v>
      </c>
    </row>
    <row r="2116" spans="3:16" x14ac:dyDescent="0.25">
      <c r="C2116" s="106"/>
      <c r="D2116" s="103"/>
      <c r="E2116" s="11" t="s">
        <v>31</v>
      </c>
      <c r="F2116" s="8"/>
      <c r="G2116" s="7">
        <v>643</v>
      </c>
      <c r="H2116" s="15">
        <v>9</v>
      </c>
      <c r="I2116" s="1">
        <v>46</v>
      </c>
      <c r="J2116" s="1">
        <v>159</v>
      </c>
      <c r="K2116" s="1">
        <v>182</v>
      </c>
      <c r="L2116" s="1">
        <v>174</v>
      </c>
      <c r="M2116" s="1">
        <v>51</v>
      </c>
      <c r="N2116" s="1">
        <v>22</v>
      </c>
      <c r="O2116" s="1">
        <v>205</v>
      </c>
      <c r="P2116" s="18">
        <v>356</v>
      </c>
    </row>
    <row r="2117" spans="3:16" x14ac:dyDescent="0.25">
      <c r="C2117" s="106"/>
      <c r="D2117" s="103"/>
      <c r="E2117" s="11" t="s">
        <v>32</v>
      </c>
      <c r="F2117" s="8"/>
      <c r="G2117" s="7">
        <v>324</v>
      </c>
      <c r="H2117" s="15">
        <v>7</v>
      </c>
      <c r="I2117" s="1">
        <v>21</v>
      </c>
      <c r="J2117" s="1">
        <v>92</v>
      </c>
      <c r="K2117" s="1">
        <v>84</v>
      </c>
      <c r="L2117" s="1">
        <v>76</v>
      </c>
      <c r="M2117" s="1">
        <v>31</v>
      </c>
      <c r="N2117" s="1">
        <v>13</v>
      </c>
      <c r="O2117" s="1">
        <v>113</v>
      </c>
      <c r="P2117" s="18">
        <v>160</v>
      </c>
    </row>
    <row r="2118" spans="3:16" x14ac:dyDescent="0.25">
      <c r="C2118" s="106"/>
      <c r="D2118" s="102" t="s">
        <v>23</v>
      </c>
      <c r="E2118" s="10" t="s">
        <v>26</v>
      </c>
      <c r="F2118" s="9"/>
      <c r="G2118" s="13">
        <v>120</v>
      </c>
      <c r="H2118" s="22">
        <v>0</v>
      </c>
      <c r="I2118" s="3">
        <v>9</v>
      </c>
      <c r="J2118" s="3">
        <v>26</v>
      </c>
      <c r="K2118" s="3">
        <v>34</v>
      </c>
      <c r="L2118" s="3">
        <v>40</v>
      </c>
      <c r="M2118" s="3">
        <v>10</v>
      </c>
      <c r="N2118" s="3">
        <v>1</v>
      </c>
      <c r="O2118" s="3">
        <v>35</v>
      </c>
      <c r="P2118" s="24">
        <v>74</v>
      </c>
    </row>
    <row r="2119" spans="3:16" x14ac:dyDescent="0.25">
      <c r="C2119" s="106"/>
      <c r="D2119" s="103"/>
      <c r="E2119" s="11" t="s">
        <v>27</v>
      </c>
      <c r="F2119" s="8"/>
      <c r="G2119" s="7">
        <v>140</v>
      </c>
      <c r="H2119" s="15">
        <v>1</v>
      </c>
      <c r="I2119" s="1">
        <v>4</v>
      </c>
      <c r="J2119" s="1">
        <v>28</v>
      </c>
      <c r="K2119" s="1">
        <v>44</v>
      </c>
      <c r="L2119" s="1">
        <v>46</v>
      </c>
      <c r="M2119" s="1">
        <v>15</v>
      </c>
      <c r="N2119" s="1">
        <v>2</v>
      </c>
      <c r="O2119" s="1">
        <v>32</v>
      </c>
      <c r="P2119" s="18">
        <v>90</v>
      </c>
    </row>
    <row r="2120" spans="3:16" x14ac:dyDescent="0.25">
      <c r="C2120" s="106"/>
      <c r="D2120" s="103"/>
      <c r="E2120" s="11" t="s">
        <v>28</v>
      </c>
      <c r="F2120" s="8"/>
      <c r="G2120" s="7">
        <v>154</v>
      </c>
      <c r="H2120" s="15">
        <v>1</v>
      </c>
      <c r="I2120" s="1">
        <v>7</v>
      </c>
      <c r="J2120" s="1">
        <v>48</v>
      </c>
      <c r="K2120" s="1">
        <v>44</v>
      </c>
      <c r="L2120" s="1">
        <v>39</v>
      </c>
      <c r="M2120" s="1">
        <v>13</v>
      </c>
      <c r="N2120" s="1">
        <v>2</v>
      </c>
      <c r="O2120" s="1">
        <v>55</v>
      </c>
      <c r="P2120" s="18">
        <v>83</v>
      </c>
    </row>
    <row r="2121" spans="3:16" x14ac:dyDescent="0.25">
      <c r="C2121" s="106"/>
      <c r="D2121" s="103"/>
      <c r="E2121" s="11" t="s">
        <v>29</v>
      </c>
      <c r="F2121" s="8"/>
      <c r="G2121" s="7">
        <v>160</v>
      </c>
      <c r="H2121" s="15">
        <v>1</v>
      </c>
      <c r="I2121" s="1">
        <v>8</v>
      </c>
      <c r="J2121" s="1">
        <v>44</v>
      </c>
      <c r="K2121" s="1">
        <v>43</v>
      </c>
      <c r="L2121" s="1">
        <v>48</v>
      </c>
      <c r="M2121" s="1">
        <v>14</v>
      </c>
      <c r="N2121" s="1">
        <v>2</v>
      </c>
      <c r="O2121" s="1">
        <v>52</v>
      </c>
      <c r="P2121" s="18">
        <v>91</v>
      </c>
    </row>
    <row r="2122" spans="3:16" x14ac:dyDescent="0.25">
      <c r="C2122" s="106"/>
      <c r="D2122" s="103"/>
      <c r="E2122" s="11" t="s">
        <v>30</v>
      </c>
      <c r="F2122" s="8"/>
      <c r="G2122" s="7">
        <v>170</v>
      </c>
      <c r="H2122" s="15">
        <v>3</v>
      </c>
      <c r="I2122" s="1">
        <v>15</v>
      </c>
      <c r="J2122" s="1">
        <v>47</v>
      </c>
      <c r="K2122" s="1">
        <v>37</v>
      </c>
      <c r="L2122" s="1">
        <v>42</v>
      </c>
      <c r="M2122" s="1">
        <v>19</v>
      </c>
      <c r="N2122" s="1">
        <v>7</v>
      </c>
      <c r="O2122" s="1">
        <v>62</v>
      </c>
      <c r="P2122" s="18">
        <v>79</v>
      </c>
    </row>
    <row r="2123" spans="3:16" x14ac:dyDescent="0.25">
      <c r="C2123" s="106"/>
      <c r="D2123" s="103"/>
      <c r="E2123" s="11" t="s">
        <v>31</v>
      </c>
      <c r="F2123" s="8"/>
      <c r="G2123" s="7">
        <v>624</v>
      </c>
      <c r="H2123" s="15">
        <v>6</v>
      </c>
      <c r="I2123" s="1">
        <v>34</v>
      </c>
      <c r="J2123" s="1">
        <v>167</v>
      </c>
      <c r="K2123" s="1">
        <v>168</v>
      </c>
      <c r="L2123" s="1">
        <v>175</v>
      </c>
      <c r="M2123" s="1">
        <v>61</v>
      </c>
      <c r="N2123" s="1">
        <v>13</v>
      </c>
      <c r="O2123" s="1">
        <v>201</v>
      </c>
      <c r="P2123" s="18">
        <v>343</v>
      </c>
    </row>
    <row r="2124" spans="3:16" x14ac:dyDescent="0.25">
      <c r="C2124" s="106"/>
      <c r="D2124" s="103"/>
      <c r="E2124" s="11" t="s">
        <v>32</v>
      </c>
      <c r="F2124" s="8"/>
      <c r="G2124" s="7">
        <v>330</v>
      </c>
      <c r="H2124" s="15">
        <v>4</v>
      </c>
      <c r="I2124" s="1">
        <v>23</v>
      </c>
      <c r="J2124" s="1">
        <v>91</v>
      </c>
      <c r="K2124" s="1">
        <v>80</v>
      </c>
      <c r="L2124" s="1">
        <v>90</v>
      </c>
      <c r="M2124" s="1">
        <v>33</v>
      </c>
      <c r="N2124" s="1">
        <v>9</v>
      </c>
      <c r="O2124" s="1">
        <v>114</v>
      </c>
      <c r="P2124" s="18">
        <v>170</v>
      </c>
    </row>
    <row r="2125" spans="3:16" ht="25.2" x14ac:dyDescent="0.25">
      <c r="C2125" s="102" t="s">
        <v>33</v>
      </c>
      <c r="D2125" s="102" t="s">
        <v>25</v>
      </c>
      <c r="E2125" s="10" t="s">
        <v>34</v>
      </c>
      <c r="F2125" s="9"/>
      <c r="G2125" s="13">
        <v>75</v>
      </c>
      <c r="H2125" s="22">
        <v>0</v>
      </c>
      <c r="I2125" s="3">
        <v>5</v>
      </c>
      <c r="J2125" s="3">
        <v>9</v>
      </c>
      <c r="K2125" s="3">
        <v>15</v>
      </c>
      <c r="L2125" s="3">
        <v>34</v>
      </c>
      <c r="M2125" s="3">
        <v>9</v>
      </c>
      <c r="N2125" s="3">
        <v>3</v>
      </c>
      <c r="O2125" s="3">
        <v>14</v>
      </c>
      <c r="P2125" s="24">
        <v>49</v>
      </c>
    </row>
    <row r="2126" spans="3:16" ht="25.2" x14ac:dyDescent="0.25">
      <c r="C2126" s="106"/>
      <c r="D2126" s="103"/>
      <c r="E2126" s="11" t="s">
        <v>35</v>
      </c>
      <c r="F2126" s="8"/>
      <c r="G2126" s="7">
        <v>1042</v>
      </c>
      <c r="H2126" s="15">
        <v>12</v>
      </c>
      <c r="I2126" s="1">
        <v>65</v>
      </c>
      <c r="J2126" s="1">
        <v>282</v>
      </c>
      <c r="K2126" s="1">
        <v>297</v>
      </c>
      <c r="L2126" s="1">
        <v>278</v>
      </c>
      <c r="M2126" s="1">
        <v>88</v>
      </c>
      <c r="N2126" s="1">
        <v>20</v>
      </c>
      <c r="O2126" s="1">
        <v>347</v>
      </c>
      <c r="P2126" s="18">
        <v>575</v>
      </c>
    </row>
    <row r="2127" spans="3:16" ht="25.2" x14ac:dyDescent="0.25">
      <c r="C2127" s="106"/>
      <c r="D2127" s="103"/>
      <c r="E2127" s="11" t="s">
        <v>36</v>
      </c>
      <c r="F2127" s="8"/>
      <c r="G2127" s="7">
        <v>122</v>
      </c>
      <c r="H2127" s="15">
        <v>0</v>
      </c>
      <c r="I2127" s="1">
        <v>7</v>
      </c>
      <c r="J2127" s="1">
        <v>13</v>
      </c>
      <c r="K2127" s="1">
        <v>31</v>
      </c>
      <c r="L2127" s="1">
        <v>62</v>
      </c>
      <c r="M2127" s="1">
        <v>6</v>
      </c>
      <c r="N2127" s="1">
        <v>3</v>
      </c>
      <c r="O2127" s="1">
        <v>20</v>
      </c>
      <c r="P2127" s="18">
        <v>93</v>
      </c>
    </row>
    <row r="2128" spans="3:16" ht="25.2" x14ac:dyDescent="0.25">
      <c r="C2128" s="106"/>
      <c r="D2128" s="103"/>
      <c r="E2128" s="11" t="s">
        <v>37</v>
      </c>
      <c r="F2128" s="8"/>
      <c r="G2128" s="7">
        <v>251</v>
      </c>
      <c r="H2128" s="15">
        <v>3</v>
      </c>
      <c r="I2128" s="1">
        <v>16</v>
      </c>
      <c r="J2128" s="1">
        <v>64</v>
      </c>
      <c r="K2128" s="1">
        <v>70</v>
      </c>
      <c r="L2128" s="1">
        <v>57</v>
      </c>
      <c r="M2128" s="1">
        <v>32</v>
      </c>
      <c r="N2128" s="1">
        <v>9</v>
      </c>
      <c r="O2128" s="1">
        <v>80</v>
      </c>
      <c r="P2128" s="18">
        <v>127</v>
      </c>
    </row>
    <row r="2129" spans="3:16" x14ac:dyDescent="0.25">
      <c r="C2129" s="106"/>
      <c r="D2129" s="103"/>
      <c r="E2129" s="11" t="s">
        <v>38</v>
      </c>
      <c r="F2129" s="8"/>
      <c r="G2129" s="14">
        <v>34</v>
      </c>
      <c r="H2129" s="27">
        <v>0</v>
      </c>
      <c r="I2129" s="5">
        <v>1</v>
      </c>
      <c r="J2129" s="5">
        <v>8</v>
      </c>
      <c r="K2129" s="5">
        <v>11</v>
      </c>
      <c r="L2129" s="5">
        <v>9</v>
      </c>
      <c r="M2129" s="5">
        <v>3</v>
      </c>
      <c r="N2129" s="5">
        <v>2</v>
      </c>
      <c r="O2129" s="5">
        <v>9</v>
      </c>
      <c r="P2129" s="28">
        <v>20</v>
      </c>
    </row>
    <row r="2130" spans="3:16" ht="25.2" x14ac:dyDescent="0.25">
      <c r="C2130" s="106"/>
      <c r="D2130" s="102" t="s">
        <v>22</v>
      </c>
      <c r="E2130" s="10" t="s">
        <v>34</v>
      </c>
      <c r="F2130" s="9"/>
      <c r="G2130" s="13">
        <v>53</v>
      </c>
      <c r="H2130" s="22">
        <v>0</v>
      </c>
      <c r="I2130" s="3">
        <v>5</v>
      </c>
      <c r="J2130" s="3">
        <v>4</v>
      </c>
      <c r="K2130" s="3">
        <v>8</v>
      </c>
      <c r="L2130" s="3">
        <v>25</v>
      </c>
      <c r="M2130" s="3">
        <v>8</v>
      </c>
      <c r="N2130" s="3">
        <v>3</v>
      </c>
      <c r="O2130" s="3">
        <v>9</v>
      </c>
      <c r="P2130" s="24">
        <v>33</v>
      </c>
    </row>
    <row r="2131" spans="3:16" ht="25.2" x14ac:dyDescent="0.25">
      <c r="C2131" s="106"/>
      <c r="D2131" s="103"/>
      <c r="E2131" s="11" t="s">
        <v>35</v>
      </c>
      <c r="F2131" s="8"/>
      <c r="G2131" s="7">
        <v>595</v>
      </c>
      <c r="H2131" s="15">
        <v>9</v>
      </c>
      <c r="I2131" s="1">
        <v>37</v>
      </c>
      <c r="J2131" s="1">
        <v>153</v>
      </c>
      <c r="K2131" s="1">
        <v>175</v>
      </c>
      <c r="L2131" s="1">
        <v>159</v>
      </c>
      <c r="M2131" s="1">
        <v>49</v>
      </c>
      <c r="N2131" s="1">
        <v>13</v>
      </c>
      <c r="O2131" s="1">
        <v>190</v>
      </c>
      <c r="P2131" s="18">
        <v>334</v>
      </c>
    </row>
    <row r="2132" spans="3:16" ht="25.2" x14ac:dyDescent="0.25">
      <c r="C2132" s="106"/>
      <c r="D2132" s="103"/>
      <c r="E2132" s="11" t="s">
        <v>36</v>
      </c>
      <c r="F2132" s="8"/>
      <c r="G2132" s="7">
        <v>56</v>
      </c>
      <c r="H2132" s="15">
        <v>0</v>
      </c>
      <c r="I2132" s="1">
        <v>2</v>
      </c>
      <c r="J2132" s="1">
        <v>7</v>
      </c>
      <c r="K2132" s="1">
        <v>16</v>
      </c>
      <c r="L2132" s="1">
        <v>26</v>
      </c>
      <c r="M2132" s="1">
        <v>3</v>
      </c>
      <c r="N2132" s="1">
        <v>2</v>
      </c>
      <c r="O2132" s="1">
        <v>9</v>
      </c>
      <c r="P2132" s="18">
        <v>42</v>
      </c>
    </row>
    <row r="2133" spans="3:16" ht="25.2" x14ac:dyDescent="0.25">
      <c r="C2133" s="106"/>
      <c r="D2133" s="103"/>
      <c r="E2133" s="11" t="s">
        <v>37</v>
      </c>
      <c r="F2133" s="8"/>
      <c r="G2133" s="7">
        <v>54</v>
      </c>
      <c r="H2133" s="15">
        <v>0</v>
      </c>
      <c r="I2133" s="1">
        <v>7</v>
      </c>
      <c r="J2133" s="1">
        <v>14</v>
      </c>
      <c r="K2133" s="1">
        <v>14</v>
      </c>
      <c r="L2133" s="1">
        <v>11</v>
      </c>
      <c r="M2133" s="1">
        <v>5</v>
      </c>
      <c r="N2133" s="1">
        <v>3</v>
      </c>
      <c r="O2133" s="1">
        <v>21</v>
      </c>
      <c r="P2133" s="18">
        <v>25</v>
      </c>
    </row>
    <row r="2134" spans="3:16" x14ac:dyDescent="0.25">
      <c r="C2134" s="106"/>
      <c r="D2134" s="103"/>
      <c r="E2134" s="11" t="s">
        <v>38</v>
      </c>
      <c r="F2134" s="8"/>
      <c r="G2134" s="14">
        <v>22</v>
      </c>
      <c r="H2134" s="27">
        <v>0</v>
      </c>
      <c r="I2134" s="5">
        <v>0</v>
      </c>
      <c r="J2134" s="5">
        <v>5</v>
      </c>
      <c r="K2134" s="5">
        <v>9</v>
      </c>
      <c r="L2134" s="5">
        <v>4</v>
      </c>
      <c r="M2134" s="5">
        <v>2</v>
      </c>
      <c r="N2134" s="5">
        <v>2</v>
      </c>
      <c r="O2134" s="5">
        <v>5</v>
      </c>
      <c r="P2134" s="28">
        <v>13</v>
      </c>
    </row>
    <row r="2135" spans="3:16" ht="25.2" x14ac:dyDescent="0.25">
      <c r="C2135" s="106"/>
      <c r="D2135" s="102" t="s">
        <v>23</v>
      </c>
      <c r="E2135" s="10" t="s">
        <v>34</v>
      </c>
      <c r="F2135" s="9"/>
      <c r="G2135" s="41">
        <v>22</v>
      </c>
      <c r="H2135" s="58">
        <v>0</v>
      </c>
      <c r="I2135" s="26">
        <v>0</v>
      </c>
      <c r="J2135" s="26">
        <v>5</v>
      </c>
      <c r="K2135" s="26">
        <v>7</v>
      </c>
      <c r="L2135" s="26">
        <v>9</v>
      </c>
      <c r="M2135" s="26">
        <v>1</v>
      </c>
      <c r="N2135" s="26">
        <v>0</v>
      </c>
      <c r="O2135" s="26">
        <v>5</v>
      </c>
      <c r="P2135" s="60">
        <v>16</v>
      </c>
    </row>
    <row r="2136" spans="3:16" ht="25.2" x14ac:dyDescent="0.25">
      <c r="C2136" s="106"/>
      <c r="D2136" s="103"/>
      <c r="E2136" s="11" t="s">
        <v>35</v>
      </c>
      <c r="F2136" s="8"/>
      <c r="G2136" s="7">
        <v>447</v>
      </c>
      <c r="H2136" s="15">
        <v>3</v>
      </c>
      <c r="I2136" s="1">
        <v>28</v>
      </c>
      <c r="J2136" s="1">
        <v>129</v>
      </c>
      <c r="K2136" s="1">
        <v>122</v>
      </c>
      <c r="L2136" s="1">
        <v>119</v>
      </c>
      <c r="M2136" s="1">
        <v>39</v>
      </c>
      <c r="N2136" s="1">
        <v>7</v>
      </c>
      <c r="O2136" s="1">
        <v>157</v>
      </c>
      <c r="P2136" s="18">
        <v>241</v>
      </c>
    </row>
    <row r="2137" spans="3:16" ht="25.2" x14ac:dyDescent="0.25">
      <c r="C2137" s="106"/>
      <c r="D2137" s="103"/>
      <c r="E2137" s="11" t="s">
        <v>36</v>
      </c>
      <c r="F2137" s="8"/>
      <c r="G2137" s="7">
        <v>66</v>
      </c>
      <c r="H2137" s="15">
        <v>0</v>
      </c>
      <c r="I2137" s="1">
        <v>5</v>
      </c>
      <c r="J2137" s="1">
        <v>6</v>
      </c>
      <c r="K2137" s="1">
        <v>15</v>
      </c>
      <c r="L2137" s="1">
        <v>36</v>
      </c>
      <c r="M2137" s="1">
        <v>3</v>
      </c>
      <c r="N2137" s="1">
        <v>1</v>
      </c>
      <c r="O2137" s="1">
        <v>11</v>
      </c>
      <c r="P2137" s="18">
        <v>51</v>
      </c>
    </row>
    <row r="2138" spans="3:16" ht="25.2" x14ac:dyDescent="0.25">
      <c r="C2138" s="106"/>
      <c r="D2138" s="103"/>
      <c r="E2138" s="11" t="s">
        <v>37</v>
      </c>
      <c r="F2138" s="8"/>
      <c r="G2138" s="7">
        <v>197</v>
      </c>
      <c r="H2138" s="15">
        <v>3</v>
      </c>
      <c r="I2138" s="1">
        <v>9</v>
      </c>
      <c r="J2138" s="1">
        <v>50</v>
      </c>
      <c r="K2138" s="1">
        <v>56</v>
      </c>
      <c r="L2138" s="1">
        <v>46</v>
      </c>
      <c r="M2138" s="1">
        <v>27</v>
      </c>
      <c r="N2138" s="1">
        <v>6</v>
      </c>
      <c r="O2138" s="1">
        <v>59</v>
      </c>
      <c r="P2138" s="18">
        <v>102</v>
      </c>
    </row>
    <row r="2139" spans="3:16" x14ac:dyDescent="0.25">
      <c r="C2139" s="106"/>
      <c r="D2139" s="103"/>
      <c r="E2139" s="11" t="s">
        <v>38</v>
      </c>
      <c r="F2139" s="8"/>
      <c r="G2139" s="14">
        <v>12</v>
      </c>
      <c r="H2139" s="27">
        <v>0</v>
      </c>
      <c r="I2139" s="5">
        <v>1</v>
      </c>
      <c r="J2139" s="5">
        <v>3</v>
      </c>
      <c r="K2139" s="5">
        <v>2</v>
      </c>
      <c r="L2139" s="5">
        <v>5</v>
      </c>
      <c r="M2139" s="5">
        <v>1</v>
      </c>
      <c r="N2139" s="5">
        <v>0</v>
      </c>
      <c r="O2139" s="5">
        <v>4</v>
      </c>
      <c r="P2139" s="28">
        <v>7</v>
      </c>
    </row>
    <row r="2140" spans="3:16" ht="25.2" x14ac:dyDescent="0.25">
      <c r="C2140" s="102" t="s">
        <v>39</v>
      </c>
      <c r="D2140" s="102" t="s">
        <v>25</v>
      </c>
      <c r="E2140" s="10" t="s">
        <v>40</v>
      </c>
      <c r="F2140" s="9"/>
      <c r="G2140" s="13">
        <v>263</v>
      </c>
      <c r="H2140" s="22">
        <v>1</v>
      </c>
      <c r="I2140" s="3">
        <v>23</v>
      </c>
      <c r="J2140" s="3">
        <v>56</v>
      </c>
      <c r="K2140" s="3">
        <v>60</v>
      </c>
      <c r="L2140" s="3">
        <v>81</v>
      </c>
      <c r="M2140" s="3">
        <v>30</v>
      </c>
      <c r="N2140" s="3">
        <v>12</v>
      </c>
      <c r="O2140" s="3">
        <v>79</v>
      </c>
      <c r="P2140" s="24">
        <v>141</v>
      </c>
    </row>
    <row r="2141" spans="3:16" ht="25.2" x14ac:dyDescent="0.25">
      <c r="C2141" s="106"/>
      <c r="D2141" s="103"/>
      <c r="E2141" s="11" t="s">
        <v>41</v>
      </c>
      <c r="F2141" s="8"/>
      <c r="G2141" s="7">
        <v>906</v>
      </c>
      <c r="H2141" s="15">
        <v>8</v>
      </c>
      <c r="I2141" s="1">
        <v>59</v>
      </c>
      <c r="J2141" s="1">
        <v>247</v>
      </c>
      <c r="K2141" s="1">
        <v>264</v>
      </c>
      <c r="L2141" s="1">
        <v>233</v>
      </c>
      <c r="M2141" s="1">
        <v>80</v>
      </c>
      <c r="N2141" s="1">
        <v>15</v>
      </c>
      <c r="O2141" s="1">
        <v>306</v>
      </c>
      <c r="P2141" s="18">
        <v>497</v>
      </c>
    </row>
    <row r="2142" spans="3:16" x14ac:dyDescent="0.25">
      <c r="C2142" s="106"/>
      <c r="D2142" s="103"/>
      <c r="E2142" s="11" t="s">
        <v>42</v>
      </c>
      <c r="F2142" s="8"/>
      <c r="G2142" s="7">
        <v>61</v>
      </c>
      <c r="H2142" s="15">
        <v>0</v>
      </c>
      <c r="I2142" s="1">
        <v>4</v>
      </c>
      <c r="J2142" s="1">
        <v>15</v>
      </c>
      <c r="K2142" s="1">
        <v>18</v>
      </c>
      <c r="L2142" s="1">
        <v>21</v>
      </c>
      <c r="M2142" s="1">
        <v>3</v>
      </c>
      <c r="N2142" s="1">
        <v>0</v>
      </c>
      <c r="O2142" s="1">
        <v>19</v>
      </c>
      <c r="P2142" s="18">
        <v>39</v>
      </c>
    </row>
    <row r="2143" spans="3:16" x14ac:dyDescent="0.25">
      <c r="C2143" s="106"/>
      <c r="D2143" s="103"/>
      <c r="E2143" s="11" t="s">
        <v>43</v>
      </c>
      <c r="F2143" s="8"/>
      <c r="G2143" s="7">
        <v>450</v>
      </c>
      <c r="H2143" s="15">
        <v>5</v>
      </c>
      <c r="I2143" s="1">
        <v>17</v>
      </c>
      <c r="J2143" s="1">
        <v>93</v>
      </c>
      <c r="K2143" s="1">
        <v>138</v>
      </c>
      <c r="L2143" s="1">
        <v>144</v>
      </c>
      <c r="M2143" s="1">
        <v>46</v>
      </c>
      <c r="N2143" s="1">
        <v>7</v>
      </c>
      <c r="O2143" s="1">
        <v>110</v>
      </c>
      <c r="P2143" s="18">
        <v>282</v>
      </c>
    </row>
    <row r="2144" spans="3:16" x14ac:dyDescent="0.25">
      <c r="C2144" s="106"/>
      <c r="D2144" s="103"/>
      <c r="E2144" s="11" t="s">
        <v>44</v>
      </c>
      <c r="F2144" s="8"/>
      <c r="G2144" s="7">
        <v>93</v>
      </c>
      <c r="H2144" s="15">
        <v>0</v>
      </c>
      <c r="I2144" s="1">
        <v>3</v>
      </c>
      <c r="J2144" s="1">
        <v>25</v>
      </c>
      <c r="K2144" s="1">
        <v>30</v>
      </c>
      <c r="L2144" s="1">
        <v>23</v>
      </c>
      <c r="M2144" s="1">
        <v>12</v>
      </c>
      <c r="N2144" s="1">
        <v>0</v>
      </c>
      <c r="O2144" s="1">
        <v>28</v>
      </c>
      <c r="P2144" s="18">
        <v>53</v>
      </c>
    </row>
    <row r="2145" spans="3:16" ht="25.2" x14ac:dyDescent="0.25">
      <c r="C2145" s="106"/>
      <c r="D2145" s="103"/>
      <c r="E2145" s="11" t="s">
        <v>45</v>
      </c>
      <c r="F2145" s="8"/>
      <c r="G2145" s="14">
        <v>41</v>
      </c>
      <c r="H2145" s="27">
        <v>1</v>
      </c>
      <c r="I2145" s="5">
        <v>1</v>
      </c>
      <c r="J2145" s="5">
        <v>8</v>
      </c>
      <c r="K2145" s="5">
        <v>10</v>
      </c>
      <c r="L2145" s="5">
        <v>17</v>
      </c>
      <c r="M2145" s="5">
        <v>4</v>
      </c>
      <c r="N2145" s="5">
        <v>0</v>
      </c>
      <c r="O2145" s="5">
        <v>9</v>
      </c>
      <c r="P2145" s="28">
        <v>27</v>
      </c>
    </row>
    <row r="2146" spans="3:16" x14ac:dyDescent="0.25">
      <c r="C2146" s="106"/>
      <c r="D2146" s="103"/>
      <c r="E2146" s="11" t="s">
        <v>38</v>
      </c>
      <c r="F2146" s="8"/>
      <c r="G2146" s="7">
        <v>141</v>
      </c>
      <c r="H2146" s="15">
        <v>3</v>
      </c>
      <c r="I2146" s="1">
        <v>7</v>
      </c>
      <c r="J2146" s="1">
        <v>32</v>
      </c>
      <c r="K2146" s="1">
        <v>32</v>
      </c>
      <c r="L2146" s="1">
        <v>52</v>
      </c>
      <c r="M2146" s="1">
        <v>8</v>
      </c>
      <c r="N2146" s="1">
        <v>7</v>
      </c>
      <c r="O2146" s="1">
        <v>39</v>
      </c>
      <c r="P2146" s="18">
        <v>84</v>
      </c>
    </row>
    <row r="2147" spans="3:16" ht="25.2" x14ac:dyDescent="0.25">
      <c r="C2147" s="106"/>
      <c r="D2147" s="102" t="s">
        <v>22</v>
      </c>
      <c r="E2147" s="10" t="s">
        <v>40</v>
      </c>
      <c r="F2147" s="9"/>
      <c r="G2147" s="13">
        <v>123</v>
      </c>
      <c r="H2147" s="22">
        <v>0</v>
      </c>
      <c r="I2147" s="3">
        <v>12</v>
      </c>
      <c r="J2147" s="3">
        <v>22</v>
      </c>
      <c r="K2147" s="3">
        <v>27</v>
      </c>
      <c r="L2147" s="3">
        <v>45</v>
      </c>
      <c r="M2147" s="3">
        <v>9</v>
      </c>
      <c r="N2147" s="3">
        <v>8</v>
      </c>
      <c r="O2147" s="3">
        <v>34</v>
      </c>
      <c r="P2147" s="24">
        <v>72</v>
      </c>
    </row>
    <row r="2148" spans="3:16" ht="25.2" x14ac:dyDescent="0.25">
      <c r="C2148" s="106"/>
      <c r="D2148" s="103"/>
      <c r="E2148" s="11" t="s">
        <v>41</v>
      </c>
      <c r="F2148" s="8"/>
      <c r="G2148" s="7">
        <v>511</v>
      </c>
      <c r="H2148" s="15">
        <v>6</v>
      </c>
      <c r="I2148" s="1">
        <v>33</v>
      </c>
      <c r="J2148" s="1">
        <v>133</v>
      </c>
      <c r="K2148" s="1">
        <v>154</v>
      </c>
      <c r="L2148" s="1">
        <v>133</v>
      </c>
      <c r="M2148" s="1">
        <v>43</v>
      </c>
      <c r="N2148" s="1">
        <v>9</v>
      </c>
      <c r="O2148" s="1">
        <v>166</v>
      </c>
      <c r="P2148" s="18">
        <v>287</v>
      </c>
    </row>
    <row r="2149" spans="3:16" x14ac:dyDescent="0.25">
      <c r="C2149" s="106"/>
      <c r="D2149" s="103"/>
      <c r="E2149" s="11" t="s">
        <v>42</v>
      </c>
      <c r="F2149" s="8"/>
      <c r="G2149" s="14">
        <v>36</v>
      </c>
      <c r="H2149" s="27">
        <v>0</v>
      </c>
      <c r="I2149" s="5">
        <v>2</v>
      </c>
      <c r="J2149" s="5">
        <v>7</v>
      </c>
      <c r="K2149" s="5">
        <v>12</v>
      </c>
      <c r="L2149" s="5">
        <v>12</v>
      </c>
      <c r="M2149" s="5">
        <v>3</v>
      </c>
      <c r="N2149" s="5">
        <v>0</v>
      </c>
      <c r="O2149" s="5">
        <v>9</v>
      </c>
      <c r="P2149" s="28">
        <v>24</v>
      </c>
    </row>
    <row r="2150" spans="3:16" x14ac:dyDescent="0.25">
      <c r="C2150" s="106"/>
      <c r="D2150" s="103"/>
      <c r="E2150" s="11" t="s">
        <v>43</v>
      </c>
      <c r="F2150" s="8"/>
      <c r="G2150" s="7">
        <v>224</v>
      </c>
      <c r="H2150" s="15">
        <v>4</v>
      </c>
      <c r="I2150" s="1">
        <v>11</v>
      </c>
      <c r="J2150" s="1">
        <v>45</v>
      </c>
      <c r="K2150" s="1">
        <v>66</v>
      </c>
      <c r="L2150" s="1">
        <v>70</v>
      </c>
      <c r="M2150" s="1">
        <v>23</v>
      </c>
      <c r="N2150" s="1">
        <v>5</v>
      </c>
      <c r="O2150" s="1">
        <v>56</v>
      </c>
      <c r="P2150" s="18">
        <v>136</v>
      </c>
    </row>
    <row r="2151" spans="3:16" x14ac:dyDescent="0.25">
      <c r="C2151" s="106"/>
      <c r="D2151" s="103"/>
      <c r="E2151" s="11" t="s">
        <v>44</v>
      </c>
      <c r="F2151" s="8"/>
      <c r="G2151" s="14">
        <v>46</v>
      </c>
      <c r="H2151" s="27">
        <v>0</v>
      </c>
      <c r="I2151" s="5">
        <v>3</v>
      </c>
      <c r="J2151" s="5">
        <v>16</v>
      </c>
      <c r="K2151" s="5">
        <v>11</v>
      </c>
      <c r="L2151" s="5">
        <v>8</v>
      </c>
      <c r="M2151" s="5">
        <v>8</v>
      </c>
      <c r="N2151" s="5">
        <v>0</v>
      </c>
      <c r="O2151" s="5">
        <v>19</v>
      </c>
      <c r="P2151" s="28">
        <v>19</v>
      </c>
    </row>
    <row r="2152" spans="3:16" ht="25.2" x14ac:dyDescent="0.25">
      <c r="C2152" s="106"/>
      <c r="D2152" s="103"/>
      <c r="E2152" s="11" t="s">
        <v>45</v>
      </c>
      <c r="F2152" s="8"/>
      <c r="G2152" s="14">
        <v>18</v>
      </c>
      <c r="H2152" s="27">
        <v>1</v>
      </c>
      <c r="I2152" s="5">
        <v>0</v>
      </c>
      <c r="J2152" s="5">
        <v>3</v>
      </c>
      <c r="K2152" s="5">
        <v>2</v>
      </c>
      <c r="L2152" s="5">
        <v>9</v>
      </c>
      <c r="M2152" s="5">
        <v>3</v>
      </c>
      <c r="N2152" s="5">
        <v>0</v>
      </c>
      <c r="O2152" s="5">
        <v>3</v>
      </c>
      <c r="P2152" s="28">
        <v>11</v>
      </c>
    </row>
    <row r="2153" spans="3:16" x14ac:dyDescent="0.25">
      <c r="C2153" s="106"/>
      <c r="D2153" s="103"/>
      <c r="E2153" s="11" t="s">
        <v>38</v>
      </c>
      <c r="F2153" s="8"/>
      <c r="G2153" s="7">
        <v>80</v>
      </c>
      <c r="H2153" s="15">
        <v>1</v>
      </c>
      <c r="I2153" s="1">
        <v>5</v>
      </c>
      <c r="J2153" s="1">
        <v>19</v>
      </c>
      <c r="K2153" s="1">
        <v>22</v>
      </c>
      <c r="L2153" s="1">
        <v>24</v>
      </c>
      <c r="M2153" s="1">
        <v>4</v>
      </c>
      <c r="N2153" s="1">
        <v>5</v>
      </c>
      <c r="O2153" s="1">
        <v>24</v>
      </c>
      <c r="P2153" s="18">
        <v>46</v>
      </c>
    </row>
    <row r="2154" spans="3:16" ht="25.2" x14ac:dyDescent="0.25">
      <c r="C2154" s="106"/>
      <c r="D2154" s="102" t="s">
        <v>23</v>
      </c>
      <c r="E2154" s="10" t="s">
        <v>40</v>
      </c>
      <c r="F2154" s="9"/>
      <c r="G2154" s="13">
        <v>140</v>
      </c>
      <c r="H2154" s="22">
        <v>1</v>
      </c>
      <c r="I2154" s="3">
        <v>11</v>
      </c>
      <c r="J2154" s="3">
        <v>34</v>
      </c>
      <c r="K2154" s="3">
        <v>33</v>
      </c>
      <c r="L2154" s="3">
        <v>36</v>
      </c>
      <c r="M2154" s="3">
        <v>21</v>
      </c>
      <c r="N2154" s="3">
        <v>4</v>
      </c>
      <c r="O2154" s="3">
        <v>45</v>
      </c>
      <c r="P2154" s="24">
        <v>69</v>
      </c>
    </row>
    <row r="2155" spans="3:16" ht="25.2" x14ac:dyDescent="0.25">
      <c r="C2155" s="106"/>
      <c r="D2155" s="103"/>
      <c r="E2155" s="11" t="s">
        <v>41</v>
      </c>
      <c r="F2155" s="8"/>
      <c r="G2155" s="7">
        <v>395</v>
      </c>
      <c r="H2155" s="15">
        <v>2</v>
      </c>
      <c r="I2155" s="1">
        <v>26</v>
      </c>
      <c r="J2155" s="1">
        <v>114</v>
      </c>
      <c r="K2155" s="1">
        <v>110</v>
      </c>
      <c r="L2155" s="1">
        <v>100</v>
      </c>
      <c r="M2155" s="1">
        <v>37</v>
      </c>
      <c r="N2155" s="1">
        <v>6</v>
      </c>
      <c r="O2155" s="1">
        <v>140</v>
      </c>
      <c r="P2155" s="18">
        <v>210</v>
      </c>
    </row>
    <row r="2156" spans="3:16" x14ac:dyDescent="0.25">
      <c r="C2156" s="106"/>
      <c r="D2156" s="103"/>
      <c r="E2156" s="11" t="s">
        <v>42</v>
      </c>
      <c r="F2156" s="8"/>
      <c r="G2156" s="14">
        <v>25</v>
      </c>
      <c r="H2156" s="27">
        <v>0</v>
      </c>
      <c r="I2156" s="5">
        <v>2</v>
      </c>
      <c r="J2156" s="5">
        <v>8</v>
      </c>
      <c r="K2156" s="5">
        <v>6</v>
      </c>
      <c r="L2156" s="5">
        <v>9</v>
      </c>
      <c r="M2156" s="5">
        <v>0</v>
      </c>
      <c r="N2156" s="5">
        <v>0</v>
      </c>
      <c r="O2156" s="5">
        <v>10</v>
      </c>
      <c r="P2156" s="28">
        <v>15</v>
      </c>
    </row>
    <row r="2157" spans="3:16" x14ac:dyDescent="0.25">
      <c r="C2157" s="106"/>
      <c r="D2157" s="103"/>
      <c r="E2157" s="11" t="s">
        <v>43</v>
      </c>
      <c r="F2157" s="8"/>
      <c r="G2157" s="7">
        <v>226</v>
      </c>
      <c r="H2157" s="15">
        <v>1</v>
      </c>
      <c r="I2157" s="1">
        <v>6</v>
      </c>
      <c r="J2157" s="1">
        <v>48</v>
      </c>
      <c r="K2157" s="1">
        <v>72</v>
      </c>
      <c r="L2157" s="1">
        <v>74</v>
      </c>
      <c r="M2157" s="1">
        <v>23</v>
      </c>
      <c r="N2157" s="1">
        <v>2</v>
      </c>
      <c r="O2157" s="1">
        <v>54</v>
      </c>
      <c r="P2157" s="18">
        <v>146</v>
      </c>
    </row>
    <row r="2158" spans="3:16" x14ac:dyDescent="0.25">
      <c r="C2158" s="106"/>
      <c r="D2158" s="103"/>
      <c r="E2158" s="11" t="s">
        <v>44</v>
      </c>
      <c r="F2158" s="8"/>
      <c r="G2158" s="14">
        <v>47</v>
      </c>
      <c r="H2158" s="27">
        <v>0</v>
      </c>
      <c r="I2158" s="5">
        <v>0</v>
      </c>
      <c r="J2158" s="5">
        <v>9</v>
      </c>
      <c r="K2158" s="5">
        <v>19</v>
      </c>
      <c r="L2158" s="5">
        <v>15</v>
      </c>
      <c r="M2158" s="5">
        <v>4</v>
      </c>
      <c r="N2158" s="5">
        <v>0</v>
      </c>
      <c r="O2158" s="5">
        <v>9</v>
      </c>
      <c r="P2158" s="28">
        <v>34</v>
      </c>
    </row>
    <row r="2159" spans="3:16" ht="25.2" x14ac:dyDescent="0.25">
      <c r="C2159" s="106"/>
      <c r="D2159" s="103"/>
      <c r="E2159" s="11" t="s">
        <v>45</v>
      </c>
      <c r="F2159" s="8"/>
      <c r="G2159" s="14">
        <v>23</v>
      </c>
      <c r="H2159" s="27">
        <v>0</v>
      </c>
      <c r="I2159" s="5">
        <v>1</v>
      </c>
      <c r="J2159" s="5">
        <v>5</v>
      </c>
      <c r="K2159" s="5">
        <v>8</v>
      </c>
      <c r="L2159" s="5">
        <v>8</v>
      </c>
      <c r="M2159" s="5">
        <v>1</v>
      </c>
      <c r="N2159" s="5">
        <v>0</v>
      </c>
      <c r="O2159" s="5">
        <v>6</v>
      </c>
      <c r="P2159" s="28">
        <v>16</v>
      </c>
    </row>
    <row r="2160" spans="3:16" x14ac:dyDescent="0.25">
      <c r="C2160" s="106"/>
      <c r="D2160" s="103"/>
      <c r="E2160" s="11" t="s">
        <v>38</v>
      </c>
      <c r="F2160" s="8"/>
      <c r="G2160" s="7">
        <v>61</v>
      </c>
      <c r="H2160" s="15">
        <v>2</v>
      </c>
      <c r="I2160" s="1">
        <v>2</v>
      </c>
      <c r="J2160" s="1">
        <v>13</v>
      </c>
      <c r="K2160" s="1">
        <v>10</v>
      </c>
      <c r="L2160" s="1">
        <v>28</v>
      </c>
      <c r="M2160" s="1">
        <v>4</v>
      </c>
      <c r="N2160" s="1">
        <v>2</v>
      </c>
      <c r="O2160" s="1">
        <v>15</v>
      </c>
      <c r="P2160" s="18">
        <v>38</v>
      </c>
    </row>
    <row r="2161" spans="3:16" x14ac:dyDescent="0.25">
      <c r="C2161" s="102" t="s">
        <v>46</v>
      </c>
      <c r="D2161" s="100" t="s">
        <v>21</v>
      </c>
      <c r="E2161" s="10" t="s">
        <v>47</v>
      </c>
      <c r="F2161" s="9"/>
      <c r="G2161" s="13">
        <v>1103</v>
      </c>
      <c r="H2161" s="22">
        <v>11</v>
      </c>
      <c r="I2161" s="3">
        <v>73</v>
      </c>
      <c r="J2161" s="3">
        <v>290</v>
      </c>
      <c r="K2161" s="3">
        <v>307</v>
      </c>
      <c r="L2161" s="3">
        <v>297</v>
      </c>
      <c r="M2161" s="3">
        <v>100</v>
      </c>
      <c r="N2161" s="3">
        <v>25</v>
      </c>
      <c r="O2161" s="3">
        <v>363</v>
      </c>
      <c r="P2161" s="24">
        <v>604</v>
      </c>
    </row>
    <row r="2162" spans="3:16" ht="25.2" x14ac:dyDescent="0.25">
      <c r="C2162" s="106"/>
      <c r="D2162" s="101"/>
      <c r="E2162" s="11" t="s">
        <v>48</v>
      </c>
      <c r="F2162" s="8"/>
      <c r="G2162" s="7">
        <v>173</v>
      </c>
      <c r="H2162" s="15">
        <v>1</v>
      </c>
      <c r="I2162" s="1">
        <v>9</v>
      </c>
      <c r="J2162" s="1">
        <v>45</v>
      </c>
      <c r="K2162" s="1">
        <v>59</v>
      </c>
      <c r="L2162" s="1">
        <v>39</v>
      </c>
      <c r="M2162" s="1">
        <v>16</v>
      </c>
      <c r="N2162" s="1">
        <v>4</v>
      </c>
      <c r="O2162" s="1">
        <v>54</v>
      </c>
      <c r="P2162" s="18">
        <v>98</v>
      </c>
    </row>
    <row r="2163" spans="3:16" x14ac:dyDescent="0.25">
      <c r="C2163" s="106"/>
      <c r="D2163" s="101"/>
      <c r="E2163" s="11" t="s">
        <v>49</v>
      </c>
      <c r="F2163" s="8"/>
      <c r="G2163" s="14">
        <v>29</v>
      </c>
      <c r="H2163" s="27">
        <v>1</v>
      </c>
      <c r="I2163" s="5">
        <v>2</v>
      </c>
      <c r="J2163" s="5">
        <v>4</v>
      </c>
      <c r="K2163" s="5">
        <v>7</v>
      </c>
      <c r="L2163" s="5">
        <v>9</v>
      </c>
      <c r="M2163" s="5">
        <v>4</v>
      </c>
      <c r="N2163" s="5">
        <v>2</v>
      </c>
      <c r="O2163" s="5">
        <v>6</v>
      </c>
      <c r="P2163" s="28">
        <v>16</v>
      </c>
    </row>
    <row r="2164" spans="3:16" ht="25.2" x14ac:dyDescent="0.25">
      <c r="C2164" s="106"/>
      <c r="D2164" s="101"/>
      <c r="E2164" s="11" t="s">
        <v>50</v>
      </c>
      <c r="F2164" s="8"/>
      <c r="G2164" s="7">
        <v>102</v>
      </c>
      <c r="H2164" s="15">
        <v>1</v>
      </c>
      <c r="I2164" s="1">
        <v>2</v>
      </c>
      <c r="J2164" s="1">
        <v>13</v>
      </c>
      <c r="K2164" s="1">
        <v>25</v>
      </c>
      <c r="L2164" s="1">
        <v>50</v>
      </c>
      <c r="M2164" s="1">
        <v>9</v>
      </c>
      <c r="N2164" s="1">
        <v>2</v>
      </c>
      <c r="O2164" s="1">
        <v>15</v>
      </c>
      <c r="P2164" s="18">
        <v>75</v>
      </c>
    </row>
    <row r="2165" spans="3:16" ht="25.2" x14ac:dyDescent="0.25">
      <c r="C2165" s="106"/>
      <c r="D2165" s="101"/>
      <c r="E2165" s="11" t="s">
        <v>51</v>
      </c>
      <c r="F2165" s="8"/>
      <c r="G2165" s="14">
        <v>46</v>
      </c>
      <c r="H2165" s="27">
        <v>1</v>
      </c>
      <c r="I2165" s="5">
        <v>3</v>
      </c>
      <c r="J2165" s="5">
        <v>7</v>
      </c>
      <c r="K2165" s="5">
        <v>8</v>
      </c>
      <c r="L2165" s="5">
        <v>24</v>
      </c>
      <c r="M2165" s="5">
        <v>1</v>
      </c>
      <c r="N2165" s="5">
        <v>2</v>
      </c>
      <c r="O2165" s="5">
        <v>10</v>
      </c>
      <c r="P2165" s="28">
        <v>32</v>
      </c>
    </row>
    <row r="2166" spans="3:16" x14ac:dyDescent="0.25">
      <c r="C2166" s="106"/>
      <c r="D2166" s="101"/>
      <c r="E2166" s="11" t="s">
        <v>52</v>
      </c>
      <c r="F2166" s="8"/>
      <c r="G2166" s="14">
        <v>20</v>
      </c>
      <c r="H2166" s="27">
        <v>0</v>
      </c>
      <c r="I2166" s="5">
        <v>3</v>
      </c>
      <c r="J2166" s="5">
        <v>5</v>
      </c>
      <c r="K2166" s="5">
        <v>2</v>
      </c>
      <c r="L2166" s="5">
        <v>6</v>
      </c>
      <c r="M2166" s="5">
        <v>3</v>
      </c>
      <c r="N2166" s="5">
        <v>1</v>
      </c>
      <c r="O2166" s="5">
        <v>8</v>
      </c>
      <c r="P2166" s="28">
        <v>8</v>
      </c>
    </row>
    <row r="2167" spans="3:16" x14ac:dyDescent="0.25">
      <c r="C2167" s="106"/>
      <c r="D2167" s="101"/>
      <c r="E2167" s="11" t="s">
        <v>53</v>
      </c>
      <c r="F2167" s="8"/>
      <c r="G2167" s="14">
        <v>19</v>
      </c>
      <c r="H2167" s="27">
        <v>0</v>
      </c>
      <c r="I2167" s="5">
        <v>1</v>
      </c>
      <c r="J2167" s="5">
        <v>5</v>
      </c>
      <c r="K2167" s="5">
        <v>6</v>
      </c>
      <c r="L2167" s="5">
        <v>5</v>
      </c>
      <c r="M2167" s="5">
        <v>2</v>
      </c>
      <c r="N2167" s="5">
        <v>0</v>
      </c>
      <c r="O2167" s="5">
        <v>6</v>
      </c>
      <c r="P2167" s="28">
        <v>11</v>
      </c>
    </row>
    <row r="2168" spans="3:16" x14ac:dyDescent="0.25">
      <c r="C2168" s="106"/>
      <c r="D2168" s="101"/>
      <c r="E2168" s="11" t="s">
        <v>38</v>
      </c>
      <c r="F2168" s="8"/>
      <c r="G2168" s="14">
        <v>32</v>
      </c>
      <c r="H2168" s="27">
        <v>0</v>
      </c>
      <c r="I2168" s="5">
        <v>1</v>
      </c>
      <c r="J2168" s="5">
        <v>7</v>
      </c>
      <c r="K2168" s="5">
        <v>10</v>
      </c>
      <c r="L2168" s="5">
        <v>10</v>
      </c>
      <c r="M2168" s="5">
        <v>3</v>
      </c>
      <c r="N2168" s="5">
        <v>1</v>
      </c>
      <c r="O2168" s="5">
        <v>8</v>
      </c>
      <c r="P2168" s="28">
        <v>20</v>
      </c>
    </row>
    <row r="2169" spans="3:16" x14ac:dyDescent="0.25">
      <c r="C2169" s="106"/>
      <c r="D2169" s="101"/>
      <c r="E2169" s="11" t="s">
        <v>54</v>
      </c>
      <c r="F2169" s="8"/>
      <c r="G2169" s="7">
        <v>1276</v>
      </c>
      <c r="H2169" s="15">
        <v>12</v>
      </c>
      <c r="I2169" s="1">
        <v>82</v>
      </c>
      <c r="J2169" s="1">
        <v>335</v>
      </c>
      <c r="K2169" s="1">
        <v>366</v>
      </c>
      <c r="L2169" s="1">
        <v>336</v>
      </c>
      <c r="M2169" s="1">
        <v>116</v>
      </c>
      <c r="N2169" s="1">
        <v>29</v>
      </c>
      <c r="O2169" s="1">
        <v>417</v>
      </c>
      <c r="P2169" s="18">
        <v>702</v>
      </c>
    </row>
    <row r="2170" spans="3:16" x14ac:dyDescent="0.25">
      <c r="C2170" s="106"/>
      <c r="D2170" s="101"/>
      <c r="E2170" s="11" t="s">
        <v>55</v>
      </c>
      <c r="F2170" s="8"/>
      <c r="G2170" s="7">
        <v>177</v>
      </c>
      <c r="H2170" s="15">
        <v>3</v>
      </c>
      <c r="I2170" s="1">
        <v>7</v>
      </c>
      <c r="J2170" s="1">
        <v>24</v>
      </c>
      <c r="K2170" s="1">
        <v>40</v>
      </c>
      <c r="L2170" s="1">
        <v>83</v>
      </c>
      <c r="M2170" s="1">
        <v>14</v>
      </c>
      <c r="N2170" s="1">
        <v>6</v>
      </c>
      <c r="O2170" s="1">
        <v>31</v>
      </c>
      <c r="P2170" s="18">
        <v>123</v>
      </c>
    </row>
    <row r="2171" spans="3:16" ht="25.2" x14ac:dyDescent="0.25">
      <c r="C2171" s="102" t="s">
        <v>56</v>
      </c>
      <c r="D2171" s="100" t="s">
        <v>21</v>
      </c>
      <c r="E2171" s="10" t="s">
        <v>57</v>
      </c>
      <c r="F2171" s="9"/>
      <c r="G2171" s="13">
        <v>393</v>
      </c>
      <c r="H2171" s="22">
        <v>5</v>
      </c>
      <c r="I2171" s="3">
        <v>25</v>
      </c>
      <c r="J2171" s="3">
        <v>106</v>
      </c>
      <c r="K2171" s="3">
        <v>111</v>
      </c>
      <c r="L2171" s="3">
        <v>101</v>
      </c>
      <c r="M2171" s="3">
        <v>33</v>
      </c>
      <c r="N2171" s="3">
        <v>12</v>
      </c>
      <c r="O2171" s="3">
        <v>131</v>
      </c>
      <c r="P2171" s="24">
        <v>212</v>
      </c>
    </row>
    <row r="2172" spans="3:16" ht="25.2" x14ac:dyDescent="0.25">
      <c r="C2172" s="106"/>
      <c r="D2172" s="101"/>
      <c r="E2172" s="11" t="s">
        <v>58</v>
      </c>
      <c r="F2172" s="8"/>
      <c r="G2172" s="7">
        <v>615</v>
      </c>
      <c r="H2172" s="15">
        <v>6</v>
      </c>
      <c r="I2172" s="1">
        <v>28</v>
      </c>
      <c r="J2172" s="1">
        <v>153</v>
      </c>
      <c r="K2172" s="1">
        <v>171</v>
      </c>
      <c r="L2172" s="1">
        <v>180</v>
      </c>
      <c r="M2172" s="1">
        <v>63</v>
      </c>
      <c r="N2172" s="1">
        <v>14</v>
      </c>
      <c r="O2172" s="1">
        <v>181</v>
      </c>
      <c r="P2172" s="18">
        <v>351</v>
      </c>
    </row>
    <row r="2173" spans="3:16" ht="25.2" x14ac:dyDescent="0.25">
      <c r="C2173" s="106"/>
      <c r="D2173" s="101"/>
      <c r="E2173" s="11" t="s">
        <v>59</v>
      </c>
      <c r="F2173" s="8"/>
      <c r="G2173" s="7">
        <v>364</v>
      </c>
      <c r="H2173" s="15">
        <v>2</v>
      </c>
      <c r="I2173" s="1">
        <v>29</v>
      </c>
      <c r="J2173" s="1">
        <v>88</v>
      </c>
      <c r="K2173" s="1">
        <v>100</v>
      </c>
      <c r="L2173" s="1">
        <v>104</v>
      </c>
      <c r="M2173" s="1">
        <v>33</v>
      </c>
      <c r="N2173" s="1">
        <v>8</v>
      </c>
      <c r="O2173" s="1">
        <v>117</v>
      </c>
      <c r="P2173" s="18">
        <v>204</v>
      </c>
    </row>
    <row r="2174" spans="3:16" x14ac:dyDescent="0.25">
      <c r="C2174" s="106"/>
      <c r="D2174" s="101"/>
      <c r="E2174" s="11" t="s">
        <v>60</v>
      </c>
      <c r="F2174" s="8"/>
      <c r="G2174" s="7">
        <v>152</v>
      </c>
      <c r="H2174" s="15">
        <v>2</v>
      </c>
      <c r="I2174" s="1">
        <v>12</v>
      </c>
      <c r="J2174" s="1">
        <v>29</v>
      </c>
      <c r="K2174" s="1">
        <v>42</v>
      </c>
      <c r="L2174" s="1">
        <v>55</v>
      </c>
      <c r="M2174" s="1">
        <v>9</v>
      </c>
      <c r="N2174" s="1">
        <v>3</v>
      </c>
      <c r="O2174" s="1">
        <v>41</v>
      </c>
      <c r="P2174" s="18">
        <v>97</v>
      </c>
    </row>
    <row r="2175" spans="3:16" x14ac:dyDescent="0.25">
      <c r="C2175" s="102" t="s">
        <v>61</v>
      </c>
      <c r="D2175" s="100" t="s">
        <v>21</v>
      </c>
      <c r="E2175" s="10" t="s">
        <v>62</v>
      </c>
      <c r="F2175" s="9"/>
      <c r="G2175" s="13">
        <v>197</v>
      </c>
      <c r="H2175" s="22">
        <v>2</v>
      </c>
      <c r="I2175" s="3">
        <v>6</v>
      </c>
      <c r="J2175" s="3">
        <v>44</v>
      </c>
      <c r="K2175" s="3">
        <v>60</v>
      </c>
      <c r="L2175" s="3">
        <v>66</v>
      </c>
      <c r="M2175" s="3">
        <v>18</v>
      </c>
      <c r="N2175" s="3">
        <v>1</v>
      </c>
      <c r="O2175" s="3">
        <v>50</v>
      </c>
      <c r="P2175" s="24">
        <v>126</v>
      </c>
    </row>
    <row r="2176" spans="3:16" x14ac:dyDescent="0.25">
      <c r="C2176" s="103"/>
      <c r="D2176" s="101"/>
      <c r="E2176" s="11" t="s">
        <v>63</v>
      </c>
      <c r="F2176" s="8"/>
      <c r="G2176" s="7">
        <v>460</v>
      </c>
      <c r="H2176" s="15">
        <v>5</v>
      </c>
      <c r="I2176" s="1">
        <v>33</v>
      </c>
      <c r="J2176" s="1">
        <v>106</v>
      </c>
      <c r="K2176" s="1">
        <v>121</v>
      </c>
      <c r="L2176" s="1">
        <v>136</v>
      </c>
      <c r="M2176" s="1">
        <v>45</v>
      </c>
      <c r="N2176" s="1">
        <v>14</v>
      </c>
      <c r="O2176" s="1">
        <v>139</v>
      </c>
      <c r="P2176" s="18">
        <v>257</v>
      </c>
    </row>
    <row r="2177" spans="2:16" ht="25.2" x14ac:dyDescent="0.25">
      <c r="C2177" s="103"/>
      <c r="D2177" s="101"/>
      <c r="E2177" s="11" t="s">
        <v>64</v>
      </c>
      <c r="F2177" s="8"/>
      <c r="G2177" s="7">
        <v>286</v>
      </c>
      <c r="H2177" s="15">
        <v>3</v>
      </c>
      <c r="I2177" s="1">
        <v>18</v>
      </c>
      <c r="J2177" s="1">
        <v>75</v>
      </c>
      <c r="K2177" s="1">
        <v>88</v>
      </c>
      <c r="L2177" s="1">
        <v>71</v>
      </c>
      <c r="M2177" s="1">
        <v>24</v>
      </c>
      <c r="N2177" s="1">
        <v>7</v>
      </c>
      <c r="O2177" s="1">
        <v>93</v>
      </c>
      <c r="P2177" s="18">
        <v>159</v>
      </c>
    </row>
    <row r="2178" spans="2:16" x14ac:dyDescent="0.25">
      <c r="C2178" s="103"/>
      <c r="D2178" s="101"/>
      <c r="E2178" s="11" t="s">
        <v>65</v>
      </c>
      <c r="F2178" s="8"/>
      <c r="G2178" s="7">
        <v>249</v>
      </c>
      <c r="H2178" s="15">
        <v>1</v>
      </c>
      <c r="I2178" s="1">
        <v>15</v>
      </c>
      <c r="J2178" s="1">
        <v>72</v>
      </c>
      <c r="K2178" s="1">
        <v>62</v>
      </c>
      <c r="L2178" s="1">
        <v>63</v>
      </c>
      <c r="M2178" s="1">
        <v>27</v>
      </c>
      <c r="N2178" s="1">
        <v>9</v>
      </c>
      <c r="O2178" s="1">
        <v>87</v>
      </c>
      <c r="P2178" s="18">
        <v>125</v>
      </c>
    </row>
    <row r="2179" spans="2:16" x14ac:dyDescent="0.25">
      <c r="C2179" s="103"/>
      <c r="D2179" s="101"/>
      <c r="E2179" s="11" t="s">
        <v>66</v>
      </c>
      <c r="F2179" s="8"/>
      <c r="G2179" s="7">
        <v>145</v>
      </c>
      <c r="H2179" s="15">
        <v>1</v>
      </c>
      <c r="I2179" s="1">
        <v>11</v>
      </c>
      <c r="J2179" s="1">
        <v>27</v>
      </c>
      <c r="K2179" s="1">
        <v>48</v>
      </c>
      <c r="L2179" s="1">
        <v>39</v>
      </c>
      <c r="M2179" s="1">
        <v>16</v>
      </c>
      <c r="N2179" s="1">
        <v>3</v>
      </c>
      <c r="O2179" s="1">
        <v>38</v>
      </c>
      <c r="P2179" s="18">
        <v>87</v>
      </c>
    </row>
    <row r="2180" spans="2:16" x14ac:dyDescent="0.25">
      <c r="C2180" s="107"/>
      <c r="D2180" s="104"/>
      <c r="E2180" s="44" t="s">
        <v>67</v>
      </c>
      <c r="F2180" s="45"/>
      <c r="G2180" s="56">
        <v>187</v>
      </c>
      <c r="H2180" s="64">
        <v>3</v>
      </c>
      <c r="I2180" s="34">
        <v>11</v>
      </c>
      <c r="J2180" s="34">
        <v>52</v>
      </c>
      <c r="K2180" s="34">
        <v>45</v>
      </c>
      <c r="L2180" s="34">
        <v>65</v>
      </c>
      <c r="M2180" s="34">
        <v>8</v>
      </c>
      <c r="N2180" s="34">
        <v>3</v>
      </c>
      <c r="O2180" s="34">
        <v>63</v>
      </c>
      <c r="P2180" s="69">
        <v>110</v>
      </c>
    </row>
    <row r="2182" spans="2:16" x14ac:dyDescent="0.25">
      <c r="B2182" s="42" t="str">
        <f xml:space="preserve"> HYPERLINK("#'目次'!B32", "[26]")</f>
        <v>[26]</v>
      </c>
      <c r="C2182" s="37" t="s">
        <v>348</v>
      </c>
    </row>
    <row r="2185" spans="2:16" x14ac:dyDescent="0.25">
      <c r="C2185" s="37" t="s">
        <v>14</v>
      </c>
    </row>
    <row r="2186" spans="2:16" ht="50.4" x14ac:dyDescent="0.25">
      <c r="C2186" s="96"/>
      <c r="D2186" s="97"/>
      <c r="E2186" s="97"/>
      <c r="F2186" s="97"/>
      <c r="G2186" s="52" t="s">
        <v>15</v>
      </c>
      <c r="H2186" s="48" t="s">
        <v>349</v>
      </c>
      <c r="I2186" s="20" t="s">
        <v>350</v>
      </c>
      <c r="J2186" s="20" t="s">
        <v>351</v>
      </c>
      <c r="K2186" s="20" t="s">
        <v>352</v>
      </c>
      <c r="L2186" s="20" t="s">
        <v>353</v>
      </c>
      <c r="M2186" s="20" t="s">
        <v>354</v>
      </c>
      <c r="N2186" s="20" t="s">
        <v>38</v>
      </c>
      <c r="O2186" s="51" t="s">
        <v>355</v>
      </c>
    </row>
    <row r="2187" spans="2:16" x14ac:dyDescent="0.25">
      <c r="C2187" s="98"/>
      <c r="D2187" s="99"/>
      <c r="E2187" s="99"/>
      <c r="F2187" s="99"/>
      <c r="G2187" s="47"/>
      <c r="H2187" s="55"/>
      <c r="I2187" s="21"/>
      <c r="J2187" s="21"/>
      <c r="K2187" s="21"/>
      <c r="L2187" s="21"/>
      <c r="M2187" s="21"/>
      <c r="N2187" s="21"/>
      <c r="O2187" s="54"/>
    </row>
    <row r="2188" spans="2:16" x14ac:dyDescent="0.25">
      <c r="C2188" s="43"/>
      <c r="D2188" s="49"/>
      <c r="E2188" s="53" t="s">
        <v>15</v>
      </c>
      <c r="F2188" s="46"/>
      <c r="G2188" s="50">
        <v>1524</v>
      </c>
      <c r="H2188" s="30">
        <v>49</v>
      </c>
      <c r="I2188" s="30">
        <v>92</v>
      </c>
      <c r="J2188" s="30">
        <v>100</v>
      </c>
      <c r="K2188" s="30">
        <v>141</v>
      </c>
      <c r="L2188" s="30">
        <v>261</v>
      </c>
      <c r="M2188" s="30">
        <v>825</v>
      </c>
      <c r="N2188" s="30">
        <v>56</v>
      </c>
      <c r="O2188" s="68">
        <v>643</v>
      </c>
    </row>
    <row r="2189" spans="2:16" x14ac:dyDescent="0.25">
      <c r="C2189" s="105" t="s">
        <v>20</v>
      </c>
      <c r="D2189" s="100" t="s">
        <v>21</v>
      </c>
      <c r="E2189" s="10" t="s">
        <v>22</v>
      </c>
      <c r="F2189" s="9"/>
      <c r="G2189" s="13">
        <v>780</v>
      </c>
      <c r="H2189" s="22">
        <v>37</v>
      </c>
      <c r="I2189" s="3">
        <v>56</v>
      </c>
      <c r="J2189" s="3">
        <v>71</v>
      </c>
      <c r="K2189" s="3">
        <v>106</v>
      </c>
      <c r="L2189" s="3">
        <v>116</v>
      </c>
      <c r="M2189" s="3">
        <v>366</v>
      </c>
      <c r="N2189" s="3">
        <v>28</v>
      </c>
      <c r="O2189" s="24">
        <v>386</v>
      </c>
    </row>
    <row r="2190" spans="2:16" x14ac:dyDescent="0.25">
      <c r="C2190" s="106"/>
      <c r="D2190" s="101"/>
      <c r="E2190" s="11" t="s">
        <v>23</v>
      </c>
      <c r="F2190" s="8"/>
      <c r="G2190" s="7">
        <v>744</v>
      </c>
      <c r="H2190" s="15">
        <v>12</v>
      </c>
      <c r="I2190" s="1">
        <v>36</v>
      </c>
      <c r="J2190" s="1">
        <v>29</v>
      </c>
      <c r="K2190" s="1">
        <v>35</v>
      </c>
      <c r="L2190" s="1">
        <v>145</v>
      </c>
      <c r="M2190" s="1">
        <v>459</v>
      </c>
      <c r="N2190" s="1">
        <v>28</v>
      </c>
      <c r="O2190" s="18">
        <v>257</v>
      </c>
    </row>
    <row r="2191" spans="2:16" x14ac:dyDescent="0.25">
      <c r="C2191" s="102" t="s">
        <v>24</v>
      </c>
      <c r="D2191" s="102" t="s">
        <v>25</v>
      </c>
      <c r="E2191" s="10" t="s">
        <v>26</v>
      </c>
      <c r="F2191" s="9"/>
      <c r="G2191" s="13">
        <v>257</v>
      </c>
      <c r="H2191" s="22">
        <v>3</v>
      </c>
      <c r="I2191" s="3">
        <v>16</v>
      </c>
      <c r="J2191" s="3">
        <v>34</v>
      </c>
      <c r="K2191" s="3">
        <v>82</v>
      </c>
      <c r="L2191" s="3">
        <v>65</v>
      </c>
      <c r="M2191" s="3">
        <v>49</v>
      </c>
      <c r="N2191" s="3">
        <v>8</v>
      </c>
      <c r="O2191" s="24">
        <v>200</v>
      </c>
    </row>
    <row r="2192" spans="2:16" x14ac:dyDescent="0.25">
      <c r="C2192" s="106"/>
      <c r="D2192" s="103"/>
      <c r="E2192" s="11" t="s">
        <v>27</v>
      </c>
      <c r="F2192" s="8"/>
      <c r="G2192" s="7">
        <v>297</v>
      </c>
      <c r="H2192" s="15">
        <v>11</v>
      </c>
      <c r="I2192" s="1">
        <v>20</v>
      </c>
      <c r="J2192" s="1">
        <v>23</v>
      </c>
      <c r="K2192" s="1">
        <v>34</v>
      </c>
      <c r="L2192" s="1">
        <v>84</v>
      </c>
      <c r="M2192" s="1">
        <v>116</v>
      </c>
      <c r="N2192" s="1">
        <v>9</v>
      </c>
      <c r="O2192" s="18">
        <v>172</v>
      </c>
    </row>
    <row r="2193" spans="3:15" x14ac:dyDescent="0.25">
      <c r="C2193" s="106"/>
      <c r="D2193" s="103"/>
      <c r="E2193" s="11" t="s">
        <v>28</v>
      </c>
      <c r="F2193" s="8"/>
      <c r="G2193" s="7">
        <v>316</v>
      </c>
      <c r="H2193" s="15">
        <v>15</v>
      </c>
      <c r="I2193" s="1">
        <v>25</v>
      </c>
      <c r="J2193" s="1">
        <v>18</v>
      </c>
      <c r="K2193" s="1">
        <v>18</v>
      </c>
      <c r="L2193" s="1">
        <v>65</v>
      </c>
      <c r="M2193" s="1">
        <v>170</v>
      </c>
      <c r="N2193" s="1">
        <v>5</v>
      </c>
      <c r="O2193" s="18">
        <v>141</v>
      </c>
    </row>
    <row r="2194" spans="3:15" x14ac:dyDescent="0.25">
      <c r="C2194" s="106"/>
      <c r="D2194" s="103"/>
      <c r="E2194" s="11" t="s">
        <v>29</v>
      </c>
      <c r="F2194" s="8"/>
      <c r="G2194" s="7">
        <v>335</v>
      </c>
      <c r="H2194" s="15">
        <v>11</v>
      </c>
      <c r="I2194" s="1">
        <v>24</v>
      </c>
      <c r="J2194" s="1">
        <v>13</v>
      </c>
      <c r="K2194" s="1">
        <v>6</v>
      </c>
      <c r="L2194" s="1">
        <v>41</v>
      </c>
      <c r="M2194" s="1">
        <v>222</v>
      </c>
      <c r="N2194" s="1">
        <v>18</v>
      </c>
      <c r="O2194" s="18">
        <v>95</v>
      </c>
    </row>
    <row r="2195" spans="3:15" x14ac:dyDescent="0.25">
      <c r="C2195" s="106"/>
      <c r="D2195" s="103"/>
      <c r="E2195" s="11" t="s">
        <v>30</v>
      </c>
      <c r="F2195" s="8"/>
      <c r="G2195" s="7">
        <v>319</v>
      </c>
      <c r="H2195" s="15">
        <v>9</v>
      </c>
      <c r="I2195" s="1">
        <v>7</v>
      </c>
      <c r="J2195" s="1">
        <v>12</v>
      </c>
      <c r="K2195" s="1">
        <v>1</v>
      </c>
      <c r="L2195" s="1">
        <v>6</v>
      </c>
      <c r="M2195" s="1">
        <v>268</v>
      </c>
      <c r="N2195" s="1">
        <v>16</v>
      </c>
      <c r="O2195" s="18">
        <v>35</v>
      </c>
    </row>
    <row r="2196" spans="3:15" x14ac:dyDescent="0.25">
      <c r="C2196" s="106"/>
      <c r="D2196" s="103"/>
      <c r="E2196" s="11" t="s">
        <v>31</v>
      </c>
      <c r="F2196" s="8"/>
      <c r="G2196" s="7">
        <v>1267</v>
      </c>
      <c r="H2196" s="15">
        <v>46</v>
      </c>
      <c r="I2196" s="1">
        <v>76</v>
      </c>
      <c r="J2196" s="1">
        <v>66</v>
      </c>
      <c r="K2196" s="1">
        <v>59</v>
      </c>
      <c r="L2196" s="1">
        <v>196</v>
      </c>
      <c r="M2196" s="1">
        <v>776</v>
      </c>
      <c r="N2196" s="1">
        <v>48</v>
      </c>
      <c r="O2196" s="18">
        <v>443</v>
      </c>
    </row>
    <row r="2197" spans="3:15" x14ac:dyDescent="0.25">
      <c r="C2197" s="106"/>
      <c r="D2197" s="103"/>
      <c r="E2197" s="11" t="s">
        <v>32</v>
      </c>
      <c r="F2197" s="8"/>
      <c r="G2197" s="7">
        <v>654</v>
      </c>
      <c r="H2197" s="15">
        <v>20</v>
      </c>
      <c r="I2197" s="1">
        <v>31</v>
      </c>
      <c r="J2197" s="1">
        <v>25</v>
      </c>
      <c r="K2197" s="1">
        <v>7</v>
      </c>
      <c r="L2197" s="1">
        <v>47</v>
      </c>
      <c r="M2197" s="1">
        <v>490</v>
      </c>
      <c r="N2197" s="1">
        <v>34</v>
      </c>
      <c r="O2197" s="18">
        <v>130</v>
      </c>
    </row>
    <row r="2198" spans="3:15" x14ac:dyDescent="0.25">
      <c r="C2198" s="106"/>
      <c r="D2198" s="102" t="s">
        <v>22</v>
      </c>
      <c r="E2198" s="10" t="s">
        <v>26</v>
      </c>
      <c r="F2198" s="9"/>
      <c r="G2198" s="13">
        <v>137</v>
      </c>
      <c r="H2198" s="22">
        <v>2</v>
      </c>
      <c r="I2198" s="3">
        <v>11</v>
      </c>
      <c r="J2198" s="3">
        <v>29</v>
      </c>
      <c r="K2198" s="3">
        <v>61</v>
      </c>
      <c r="L2198" s="3">
        <v>16</v>
      </c>
      <c r="M2198" s="3">
        <v>16</v>
      </c>
      <c r="N2198" s="3">
        <v>2</v>
      </c>
      <c r="O2198" s="24">
        <v>119</v>
      </c>
    </row>
    <row r="2199" spans="3:15" x14ac:dyDescent="0.25">
      <c r="C2199" s="106"/>
      <c r="D2199" s="103"/>
      <c r="E2199" s="11" t="s">
        <v>27</v>
      </c>
      <c r="F2199" s="8"/>
      <c r="G2199" s="7">
        <v>157</v>
      </c>
      <c r="H2199" s="15">
        <v>7</v>
      </c>
      <c r="I2199" s="1">
        <v>13</v>
      </c>
      <c r="J2199" s="1">
        <v>15</v>
      </c>
      <c r="K2199" s="1">
        <v>25</v>
      </c>
      <c r="L2199" s="1">
        <v>44</v>
      </c>
      <c r="M2199" s="1">
        <v>47</v>
      </c>
      <c r="N2199" s="1">
        <v>6</v>
      </c>
      <c r="O2199" s="18">
        <v>104</v>
      </c>
    </row>
    <row r="2200" spans="3:15" x14ac:dyDescent="0.25">
      <c r="C2200" s="106"/>
      <c r="D2200" s="103"/>
      <c r="E2200" s="11" t="s">
        <v>28</v>
      </c>
      <c r="F2200" s="8"/>
      <c r="G2200" s="7">
        <v>162</v>
      </c>
      <c r="H2200" s="15">
        <v>11</v>
      </c>
      <c r="I2200" s="1">
        <v>16</v>
      </c>
      <c r="J2200" s="1">
        <v>9</v>
      </c>
      <c r="K2200" s="1">
        <v>15</v>
      </c>
      <c r="L2200" s="1">
        <v>30</v>
      </c>
      <c r="M2200" s="1">
        <v>78</v>
      </c>
      <c r="N2200" s="1">
        <v>3</v>
      </c>
      <c r="O2200" s="18">
        <v>81</v>
      </c>
    </row>
    <row r="2201" spans="3:15" x14ac:dyDescent="0.25">
      <c r="C2201" s="106"/>
      <c r="D2201" s="103"/>
      <c r="E2201" s="11" t="s">
        <v>29</v>
      </c>
      <c r="F2201" s="8"/>
      <c r="G2201" s="7">
        <v>175</v>
      </c>
      <c r="H2201" s="15">
        <v>10</v>
      </c>
      <c r="I2201" s="1">
        <v>12</v>
      </c>
      <c r="J2201" s="1">
        <v>10</v>
      </c>
      <c r="K2201" s="1">
        <v>4</v>
      </c>
      <c r="L2201" s="1">
        <v>24</v>
      </c>
      <c r="M2201" s="1">
        <v>104</v>
      </c>
      <c r="N2201" s="1">
        <v>11</v>
      </c>
      <c r="O2201" s="18">
        <v>60</v>
      </c>
    </row>
    <row r="2202" spans="3:15" x14ac:dyDescent="0.25">
      <c r="C2202" s="106"/>
      <c r="D2202" s="103"/>
      <c r="E2202" s="11" t="s">
        <v>30</v>
      </c>
      <c r="F2202" s="8"/>
      <c r="G2202" s="7">
        <v>149</v>
      </c>
      <c r="H2202" s="15">
        <v>7</v>
      </c>
      <c r="I2202" s="1">
        <v>4</v>
      </c>
      <c r="J2202" s="1">
        <v>8</v>
      </c>
      <c r="K2202" s="1">
        <v>1</v>
      </c>
      <c r="L2202" s="1">
        <v>2</v>
      </c>
      <c r="M2202" s="1">
        <v>121</v>
      </c>
      <c r="N2202" s="1">
        <v>6</v>
      </c>
      <c r="O2202" s="18">
        <v>22</v>
      </c>
    </row>
    <row r="2203" spans="3:15" x14ac:dyDescent="0.25">
      <c r="C2203" s="106"/>
      <c r="D2203" s="103"/>
      <c r="E2203" s="11" t="s">
        <v>31</v>
      </c>
      <c r="F2203" s="8"/>
      <c r="G2203" s="7">
        <v>643</v>
      </c>
      <c r="H2203" s="15">
        <v>35</v>
      </c>
      <c r="I2203" s="1">
        <v>45</v>
      </c>
      <c r="J2203" s="1">
        <v>42</v>
      </c>
      <c r="K2203" s="1">
        <v>45</v>
      </c>
      <c r="L2203" s="1">
        <v>100</v>
      </c>
      <c r="M2203" s="1">
        <v>350</v>
      </c>
      <c r="N2203" s="1">
        <v>26</v>
      </c>
      <c r="O2203" s="18">
        <v>267</v>
      </c>
    </row>
    <row r="2204" spans="3:15" x14ac:dyDescent="0.25">
      <c r="C2204" s="106"/>
      <c r="D2204" s="103"/>
      <c r="E2204" s="11" t="s">
        <v>32</v>
      </c>
      <c r="F2204" s="8"/>
      <c r="G2204" s="7">
        <v>324</v>
      </c>
      <c r="H2204" s="15">
        <v>17</v>
      </c>
      <c r="I2204" s="1">
        <v>16</v>
      </c>
      <c r="J2204" s="1">
        <v>18</v>
      </c>
      <c r="K2204" s="1">
        <v>5</v>
      </c>
      <c r="L2204" s="1">
        <v>26</v>
      </c>
      <c r="M2204" s="1">
        <v>225</v>
      </c>
      <c r="N2204" s="1">
        <v>17</v>
      </c>
      <c r="O2204" s="18">
        <v>82</v>
      </c>
    </row>
    <row r="2205" spans="3:15" x14ac:dyDescent="0.25">
      <c r="C2205" s="106"/>
      <c r="D2205" s="102" t="s">
        <v>23</v>
      </c>
      <c r="E2205" s="10" t="s">
        <v>26</v>
      </c>
      <c r="F2205" s="9"/>
      <c r="G2205" s="13">
        <v>120</v>
      </c>
      <c r="H2205" s="22">
        <v>1</v>
      </c>
      <c r="I2205" s="3">
        <v>5</v>
      </c>
      <c r="J2205" s="3">
        <v>5</v>
      </c>
      <c r="K2205" s="3">
        <v>21</v>
      </c>
      <c r="L2205" s="3">
        <v>49</v>
      </c>
      <c r="M2205" s="3">
        <v>33</v>
      </c>
      <c r="N2205" s="3">
        <v>6</v>
      </c>
      <c r="O2205" s="24">
        <v>81</v>
      </c>
    </row>
    <row r="2206" spans="3:15" x14ac:dyDescent="0.25">
      <c r="C2206" s="106"/>
      <c r="D2206" s="103"/>
      <c r="E2206" s="11" t="s">
        <v>27</v>
      </c>
      <c r="F2206" s="8"/>
      <c r="G2206" s="7">
        <v>140</v>
      </c>
      <c r="H2206" s="15">
        <v>4</v>
      </c>
      <c r="I2206" s="1">
        <v>7</v>
      </c>
      <c r="J2206" s="1">
        <v>8</v>
      </c>
      <c r="K2206" s="1">
        <v>9</v>
      </c>
      <c r="L2206" s="1">
        <v>40</v>
      </c>
      <c r="M2206" s="1">
        <v>69</v>
      </c>
      <c r="N2206" s="1">
        <v>3</v>
      </c>
      <c r="O2206" s="18">
        <v>68</v>
      </c>
    </row>
    <row r="2207" spans="3:15" x14ac:dyDescent="0.25">
      <c r="C2207" s="106"/>
      <c r="D2207" s="103"/>
      <c r="E2207" s="11" t="s">
        <v>28</v>
      </c>
      <c r="F2207" s="8"/>
      <c r="G2207" s="7">
        <v>154</v>
      </c>
      <c r="H2207" s="15">
        <v>4</v>
      </c>
      <c r="I2207" s="1">
        <v>9</v>
      </c>
      <c r="J2207" s="1">
        <v>9</v>
      </c>
      <c r="K2207" s="1">
        <v>3</v>
      </c>
      <c r="L2207" s="1">
        <v>35</v>
      </c>
      <c r="M2207" s="1">
        <v>92</v>
      </c>
      <c r="N2207" s="1">
        <v>2</v>
      </c>
      <c r="O2207" s="18">
        <v>60</v>
      </c>
    </row>
    <row r="2208" spans="3:15" x14ac:dyDescent="0.25">
      <c r="C2208" s="106"/>
      <c r="D2208" s="103"/>
      <c r="E2208" s="11" t="s">
        <v>29</v>
      </c>
      <c r="F2208" s="8"/>
      <c r="G2208" s="7">
        <v>160</v>
      </c>
      <c r="H2208" s="15">
        <v>1</v>
      </c>
      <c r="I2208" s="1">
        <v>12</v>
      </c>
      <c r="J2208" s="1">
        <v>3</v>
      </c>
      <c r="K2208" s="1">
        <v>2</v>
      </c>
      <c r="L2208" s="1">
        <v>17</v>
      </c>
      <c r="M2208" s="1">
        <v>118</v>
      </c>
      <c r="N2208" s="1">
        <v>7</v>
      </c>
      <c r="O2208" s="18">
        <v>35</v>
      </c>
    </row>
    <row r="2209" spans="3:15" x14ac:dyDescent="0.25">
      <c r="C2209" s="106"/>
      <c r="D2209" s="103"/>
      <c r="E2209" s="11" t="s">
        <v>30</v>
      </c>
      <c r="F2209" s="8"/>
      <c r="G2209" s="7">
        <v>170</v>
      </c>
      <c r="H2209" s="15">
        <v>2</v>
      </c>
      <c r="I2209" s="1">
        <v>3</v>
      </c>
      <c r="J2209" s="1">
        <v>4</v>
      </c>
      <c r="K2209" s="1">
        <v>0</v>
      </c>
      <c r="L2209" s="1">
        <v>4</v>
      </c>
      <c r="M2209" s="1">
        <v>147</v>
      </c>
      <c r="N2209" s="1">
        <v>10</v>
      </c>
      <c r="O2209" s="18">
        <v>13</v>
      </c>
    </row>
    <row r="2210" spans="3:15" x14ac:dyDescent="0.25">
      <c r="C2210" s="106"/>
      <c r="D2210" s="103"/>
      <c r="E2210" s="11" t="s">
        <v>31</v>
      </c>
      <c r="F2210" s="8"/>
      <c r="G2210" s="7">
        <v>624</v>
      </c>
      <c r="H2210" s="15">
        <v>11</v>
      </c>
      <c r="I2210" s="1">
        <v>31</v>
      </c>
      <c r="J2210" s="1">
        <v>24</v>
      </c>
      <c r="K2210" s="1">
        <v>14</v>
      </c>
      <c r="L2210" s="1">
        <v>96</v>
      </c>
      <c r="M2210" s="1">
        <v>426</v>
      </c>
      <c r="N2210" s="1">
        <v>22</v>
      </c>
      <c r="O2210" s="18">
        <v>176</v>
      </c>
    </row>
    <row r="2211" spans="3:15" x14ac:dyDescent="0.25">
      <c r="C2211" s="106"/>
      <c r="D2211" s="103"/>
      <c r="E2211" s="11" t="s">
        <v>32</v>
      </c>
      <c r="F2211" s="8"/>
      <c r="G2211" s="7">
        <v>330</v>
      </c>
      <c r="H2211" s="15">
        <v>3</v>
      </c>
      <c r="I2211" s="1">
        <v>15</v>
      </c>
      <c r="J2211" s="1">
        <v>7</v>
      </c>
      <c r="K2211" s="1">
        <v>2</v>
      </c>
      <c r="L2211" s="1">
        <v>21</v>
      </c>
      <c r="M2211" s="1">
        <v>265</v>
      </c>
      <c r="N2211" s="1">
        <v>17</v>
      </c>
      <c r="O2211" s="18">
        <v>48</v>
      </c>
    </row>
    <row r="2212" spans="3:15" ht="25.2" x14ac:dyDescent="0.25">
      <c r="C2212" s="102" t="s">
        <v>33</v>
      </c>
      <c r="D2212" s="102" t="s">
        <v>25</v>
      </c>
      <c r="E2212" s="10" t="s">
        <v>34</v>
      </c>
      <c r="F2212" s="9"/>
      <c r="G2212" s="13">
        <v>75</v>
      </c>
      <c r="H2212" s="22">
        <v>1</v>
      </c>
      <c r="I2212" s="3">
        <v>9</v>
      </c>
      <c r="J2212" s="3">
        <v>2</v>
      </c>
      <c r="K2212" s="3">
        <v>7</v>
      </c>
      <c r="L2212" s="3">
        <v>14</v>
      </c>
      <c r="M2212" s="3">
        <v>41</v>
      </c>
      <c r="N2212" s="3">
        <v>1</v>
      </c>
      <c r="O2212" s="24">
        <v>33</v>
      </c>
    </row>
    <row r="2213" spans="3:15" ht="25.2" x14ac:dyDescent="0.25">
      <c r="C2213" s="106"/>
      <c r="D2213" s="103"/>
      <c r="E2213" s="11" t="s">
        <v>35</v>
      </c>
      <c r="F2213" s="8"/>
      <c r="G2213" s="7">
        <v>1042</v>
      </c>
      <c r="H2213" s="15">
        <v>38</v>
      </c>
      <c r="I2213" s="1">
        <v>67</v>
      </c>
      <c r="J2213" s="1">
        <v>78</v>
      </c>
      <c r="K2213" s="1">
        <v>104</v>
      </c>
      <c r="L2213" s="1">
        <v>183</v>
      </c>
      <c r="M2213" s="1">
        <v>535</v>
      </c>
      <c r="N2213" s="1">
        <v>37</v>
      </c>
      <c r="O2213" s="18">
        <v>470</v>
      </c>
    </row>
    <row r="2214" spans="3:15" ht="25.2" x14ac:dyDescent="0.25">
      <c r="C2214" s="106"/>
      <c r="D2214" s="103"/>
      <c r="E2214" s="11" t="s">
        <v>36</v>
      </c>
      <c r="F2214" s="8"/>
      <c r="G2214" s="7">
        <v>122</v>
      </c>
      <c r="H2214" s="15">
        <v>1</v>
      </c>
      <c r="I2214" s="1">
        <v>9</v>
      </c>
      <c r="J2214" s="1">
        <v>5</v>
      </c>
      <c r="K2214" s="1">
        <v>20</v>
      </c>
      <c r="L2214" s="1">
        <v>29</v>
      </c>
      <c r="M2214" s="1">
        <v>53</v>
      </c>
      <c r="N2214" s="1">
        <v>5</v>
      </c>
      <c r="O2214" s="18">
        <v>64</v>
      </c>
    </row>
    <row r="2215" spans="3:15" ht="25.2" x14ac:dyDescent="0.25">
      <c r="C2215" s="106"/>
      <c r="D2215" s="103"/>
      <c r="E2215" s="11" t="s">
        <v>37</v>
      </c>
      <c r="F2215" s="8"/>
      <c r="G2215" s="7">
        <v>251</v>
      </c>
      <c r="H2215" s="15">
        <v>8</v>
      </c>
      <c r="I2215" s="1">
        <v>5</v>
      </c>
      <c r="J2215" s="1">
        <v>11</v>
      </c>
      <c r="K2215" s="1">
        <v>7</v>
      </c>
      <c r="L2215" s="1">
        <v>27</v>
      </c>
      <c r="M2215" s="1">
        <v>182</v>
      </c>
      <c r="N2215" s="1">
        <v>11</v>
      </c>
      <c r="O2215" s="18">
        <v>58</v>
      </c>
    </row>
    <row r="2216" spans="3:15" x14ac:dyDescent="0.25">
      <c r="C2216" s="106"/>
      <c r="D2216" s="103"/>
      <c r="E2216" s="11" t="s">
        <v>38</v>
      </c>
      <c r="F2216" s="8"/>
      <c r="G2216" s="14">
        <v>34</v>
      </c>
      <c r="H2216" s="27">
        <v>1</v>
      </c>
      <c r="I2216" s="5">
        <v>2</v>
      </c>
      <c r="J2216" s="5">
        <v>4</v>
      </c>
      <c r="K2216" s="5">
        <v>3</v>
      </c>
      <c r="L2216" s="5">
        <v>8</v>
      </c>
      <c r="M2216" s="5">
        <v>14</v>
      </c>
      <c r="N2216" s="5">
        <v>2</v>
      </c>
      <c r="O2216" s="28">
        <v>18</v>
      </c>
    </row>
    <row r="2217" spans="3:15" ht="25.2" x14ac:dyDescent="0.25">
      <c r="C2217" s="106"/>
      <c r="D2217" s="102" t="s">
        <v>22</v>
      </c>
      <c r="E2217" s="10" t="s">
        <v>34</v>
      </c>
      <c r="F2217" s="9"/>
      <c r="G2217" s="13">
        <v>53</v>
      </c>
      <c r="H2217" s="22">
        <v>1</v>
      </c>
      <c r="I2217" s="3">
        <v>4</v>
      </c>
      <c r="J2217" s="3">
        <v>0</v>
      </c>
      <c r="K2217" s="3">
        <v>5</v>
      </c>
      <c r="L2217" s="3">
        <v>10</v>
      </c>
      <c r="M2217" s="3">
        <v>32</v>
      </c>
      <c r="N2217" s="3">
        <v>1</v>
      </c>
      <c r="O2217" s="24">
        <v>20</v>
      </c>
    </row>
    <row r="2218" spans="3:15" ht="25.2" x14ac:dyDescent="0.25">
      <c r="C2218" s="106"/>
      <c r="D2218" s="103"/>
      <c r="E2218" s="11" t="s">
        <v>35</v>
      </c>
      <c r="F2218" s="8"/>
      <c r="G2218" s="7">
        <v>595</v>
      </c>
      <c r="H2218" s="15">
        <v>31</v>
      </c>
      <c r="I2218" s="1">
        <v>45</v>
      </c>
      <c r="J2218" s="1">
        <v>61</v>
      </c>
      <c r="K2218" s="1">
        <v>86</v>
      </c>
      <c r="L2218" s="1">
        <v>84</v>
      </c>
      <c r="M2218" s="1">
        <v>268</v>
      </c>
      <c r="N2218" s="1">
        <v>20</v>
      </c>
      <c r="O2218" s="18">
        <v>307</v>
      </c>
    </row>
    <row r="2219" spans="3:15" ht="25.2" x14ac:dyDescent="0.25">
      <c r="C2219" s="106"/>
      <c r="D2219" s="103"/>
      <c r="E2219" s="11" t="s">
        <v>36</v>
      </c>
      <c r="F2219" s="8"/>
      <c r="G2219" s="7">
        <v>56</v>
      </c>
      <c r="H2219" s="15">
        <v>1</v>
      </c>
      <c r="I2219" s="1">
        <v>3</v>
      </c>
      <c r="J2219" s="1">
        <v>4</v>
      </c>
      <c r="K2219" s="1">
        <v>11</v>
      </c>
      <c r="L2219" s="1">
        <v>9</v>
      </c>
      <c r="M2219" s="1">
        <v>25</v>
      </c>
      <c r="N2219" s="1">
        <v>3</v>
      </c>
      <c r="O2219" s="18">
        <v>28</v>
      </c>
    </row>
    <row r="2220" spans="3:15" ht="25.2" x14ac:dyDescent="0.25">
      <c r="C2220" s="106"/>
      <c r="D2220" s="103"/>
      <c r="E2220" s="11" t="s">
        <v>37</v>
      </c>
      <c r="F2220" s="8"/>
      <c r="G2220" s="7">
        <v>54</v>
      </c>
      <c r="H2220" s="15">
        <v>3</v>
      </c>
      <c r="I2220" s="1">
        <v>3</v>
      </c>
      <c r="J2220" s="1">
        <v>3</v>
      </c>
      <c r="K2220" s="1">
        <v>1</v>
      </c>
      <c r="L2220" s="1">
        <v>7</v>
      </c>
      <c r="M2220" s="1">
        <v>35</v>
      </c>
      <c r="N2220" s="1">
        <v>2</v>
      </c>
      <c r="O2220" s="18">
        <v>17</v>
      </c>
    </row>
    <row r="2221" spans="3:15" x14ac:dyDescent="0.25">
      <c r="C2221" s="106"/>
      <c r="D2221" s="103"/>
      <c r="E2221" s="11" t="s">
        <v>38</v>
      </c>
      <c r="F2221" s="8"/>
      <c r="G2221" s="14">
        <v>22</v>
      </c>
      <c r="H2221" s="27">
        <v>1</v>
      </c>
      <c r="I2221" s="5">
        <v>1</v>
      </c>
      <c r="J2221" s="5">
        <v>3</v>
      </c>
      <c r="K2221" s="5">
        <v>3</v>
      </c>
      <c r="L2221" s="5">
        <v>6</v>
      </c>
      <c r="M2221" s="5">
        <v>6</v>
      </c>
      <c r="N2221" s="5">
        <v>2</v>
      </c>
      <c r="O2221" s="28">
        <v>14</v>
      </c>
    </row>
    <row r="2222" spans="3:15" ht="25.2" x14ac:dyDescent="0.25">
      <c r="C2222" s="106"/>
      <c r="D2222" s="102" t="s">
        <v>23</v>
      </c>
      <c r="E2222" s="10" t="s">
        <v>34</v>
      </c>
      <c r="F2222" s="9"/>
      <c r="G2222" s="41">
        <v>22</v>
      </c>
      <c r="H2222" s="58">
        <v>0</v>
      </c>
      <c r="I2222" s="26">
        <v>5</v>
      </c>
      <c r="J2222" s="26">
        <v>2</v>
      </c>
      <c r="K2222" s="26">
        <v>2</v>
      </c>
      <c r="L2222" s="26">
        <v>4</v>
      </c>
      <c r="M2222" s="26">
        <v>9</v>
      </c>
      <c r="N2222" s="26">
        <v>0</v>
      </c>
      <c r="O2222" s="60">
        <v>13</v>
      </c>
    </row>
    <row r="2223" spans="3:15" ht="25.2" x14ac:dyDescent="0.25">
      <c r="C2223" s="106"/>
      <c r="D2223" s="103"/>
      <c r="E2223" s="11" t="s">
        <v>35</v>
      </c>
      <c r="F2223" s="8"/>
      <c r="G2223" s="7">
        <v>447</v>
      </c>
      <c r="H2223" s="15">
        <v>7</v>
      </c>
      <c r="I2223" s="1">
        <v>22</v>
      </c>
      <c r="J2223" s="1">
        <v>17</v>
      </c>
      <c r="K2223" s="1">
        <v>18</v>
      </c>
      <c r="L2223" s="1">
        <v>99</v>
      </c>
      <c r="M2223" s="1">
        <v>267</v>
      </c>
      <c r="N2223" s="1">
        <v>17</v>
      </c>
      <c r="O2223" s="18">
        <v>163</v>
      </c>
    </row>
    <row r="2224" spans="3:15" ht="25.2" x14ac:dyDescent="0.25">
      <c r="C2224" s="106"/>
      <c r="D2224" s="103"/>
      <c r="E2224" s="11" t="s">
        <v>36</v>
      </c>
      <c r="F2224" s="8"/>
      <c r="G2224" s="7">
        <v>66</v>
      </c>
      <c r="H2224" s="15">
        <v>0</v>
      </c>
      <c r="I2224" s="1">
        <v>6</v>
      </c>
      <c r="J2224" s="1">
        <v>1</v>
      </c>
      <c r="K2224" s="1">
        <v>9</v>
      </c>
      <c r="L2224" s="1">
        <v>20</v>
      </c>
      <c r="M2224" s="1">
        <v>28</v>
      </c>
      <c r="N2224" s="1">
        <v>2</v>
      </c>
      <c r="O2224" s="18">
        <v>36</v>
      </c>
    </row>
    <row r="2225" spans="3:15" ht="25.2" x14ac:dyDescent="0.25">
      <c r="C2225" s="106"/>
      <c r="D2225" s="103"/>
      <c r="E2225" s="11" t="s">
        <v>37</v>
      </c>
      <c r="F2225" s="8"/>
      <c r="G2225" s="7">
        <v>197</v>
      </c>
      <c r="H2225" s="15">
        <v>5</v>
      </c>
      <c r="I2225" s="1">
        <v>2</v>
      </c>
      <c r="J2225" s="1">
        <v>8</v>
      </c>
      <c r="K2225" s="1">
        <v>6</v>
      </c>
      <c r="L2225" s="1">
        <v>20</v>
      </c>
      <c r="M2225" s="1">
        <v>147</v>
      </c>
      <c r="N2225" s="1">
        <v>9</v>
      </c>
      <c r="O2225" s="18">
        <v>41</v>
      </c>
    </row>
    <row r="2226" spans="3:15" x14ac:dyDescent="0.25">
      <c r="C2226" s="106"/>
      <c r="D2226" s="103"/>
      <c r="E2226" s="11" t="s">
        <v>38</v>
      </c>
      <c r="F2226" s="8"/>
      <c r="G2226" s="14">
        <v>12</v>
      </c>
      <c r="H2226" s="27">
        <v>0</v>
      </c>
      <c r="I2226" s="5">
        <v>1</v>
      </c>
      <c r="J2226" s="5">
        <v>1</v>
      </c>
      <c r="K2226" s="5">
        <v>0</v>
      </c>
      <c r="L2226" s="5">
        <v>2</v>
      </c>
      <c r="M2226" s="5">
        <v>8</v>
      </c>
      <c r="N2226" s="5">
        <v>0</v>
      </c>
      <c r="O2226" s="28">
        <v>4</v>
      </c>
    </row>
    <row r="2227" spans="3:15" ht="25.2" x14ac:dyDescent="0.25">
      <c r="C2227" s="102" t="s">
        <v>39</v>
      </c>
      <c r="D2227" s="102" t="s">
        <v>25</v>
      </c>
      <c r="E2227" s="10" t="s">
        <v>40</v>
      </c>
      <c r="F2227" s="9"/>
      <c r="G2227" s="13">
        <v>263</v>
      </c>
      <c r="H2227" s="22">
        <v>1</v>
      </c>
      <c r="I2227" s="3">
        <v>17</v>
      </c>
      <c r="J2227" s="3">
        <v>15</v>
      </c>
      <c r="K2227" s="3">
        <v>22</v>
      </c>
      <c r="L2227" s="3">
        <v>41</v>
      </c>
      <c r="M2227" s="3">
        <v>153</v>
      </c>
      <c r="N2227" s="3">
        <v>14</v>
      </c>
      <c r="O2227" s="24">
        <v>96</v>
      </c>
    </row>
    <row r="2228" spans="3:15" ht="25.2" x14ac:dyDescent="0.25">
      <c r="C2228" s="106"/>
      <c r="D2228" s="103"/>
      <c r="E2228" s="11" t="s">
        <v>41</v>
      </c>
      <c r="F2228" s="8"/>
      <c r="G2228" s="7">
        <v>906</v>
      </c>
      <c r="H2228" s="15">
        <v>34</v>
      </c>
      <c r="I2228" s="1">
        <v>57</v>
      </c>
      <c r="J2228" s="1">
        <v>68</v>
      </c>
      <c r="K2228" s="1">
        <v>97</v>
      </c>
      <c r="L2228" s="1">
        <v>167</v>
      </c>
      <c r="M2228" s="1">
        <v>452</v>
      </c>
      <c r="N2228" s="1">
        <v>31</v>
      </c>
      <c r="O2228" s="18">
        <v>423</v>
      </c>
    </row>
    <row r="2229" spans="3:15" x14ac:dyDescent="0.25">
      <c r="C2229" s="106"/>
      <c r="D2229" s="103"/>
      <c r="E2229" s="11" t="s">
        <v>42</v>
      </c>
      <c r="F2229" s="8"/>
      <c r="G2229" s="7">
        <v>61</v>
      </c>
      <c r="H2229" s="15">
        <v>3</v>
      </c>
      <c r="I2229" s="1">
        <v>4</v>
      </c>
      <c r="J2229" s="1">
        <v>8</v>
      </c>
      <c r="K2229" s="1">
        <v>8</v>
      </c>
      <c r="L2229" s="1">
        <v>18</v>
      </c>
      <c r="M2229" s="1">
        <v>18</v>
      </c>
      <c r="N2229" s="1">
        <v>2</v>
      </c>
      <c r="O2229" s="18">
        <v>41</v>
      </c>
    </row>
    <row r="2230" spans="3:15" x14ac:dyDescent="0.25">
      <c r="C2230" s="106"/>
      <c r="D2230" s="103"/>
      <c r="E2230" s="11" t="s">
        <v>43</v>
      </c>
      <c r="F2230" s="8"/>
      <c r="G2230" s="7">
        <v>450</v>
      </c>
      <c r="H2230" s="15">
        <v>23</v>
      </c>
      <c r="I2230" s="1">
        <v>23</v>
      </c>
      <c r="J2230" s="1">
        <v>30</v>
      </c>
      <c r="K2230" s="1">
        <v>52</v>
      </c>
      <c r="L2230" s="1">
        <v>78</v>
      </c>
      <c r="M2230" s="1">
        <v>232</v>
      </c>
      <c r="N2230" s="1">
        <v>12</v>
      </c>
      <c r="O2230" s="18">
        <v>206</v>
      </c>
    </row>
    <row r="2231" spans="3:15" x14ac:dyDescent="0.25">
      <c r="C2231" s="106"/>
      <c r="D2231" s="103"/>
      <c r="E2231" s="11" t="s">
        <v>44</v>
      </c>
      <c r="F2231" s="8"/>
      <c r="G2231" s="7">
        <v>93</v>
      </c>
      <c r="H2231" s="15">
        <v>10</v>
      </c>
      <c r="I2231" s="1">
        <v>3</v>
      </c>
      <c r="J2231" s="1">
        <v>5</v>
      </c>
      <c r="K2231" s="1">
        <v>7</v>
      </c>
      <c r="L2231" s="1">
        <v>14</v>
      </c>
      <c r="M2231" s="1">
        <v>53</v>
      </c>
      <c r="N2231" s="1">
        <v>1</v>
      </c>
      <c r="O2231" s="18">
        <v>39</v>
      </c>
    </row>
    <row r="2232" spans="3:15" ht="25.2" x14ac:dyDescent="0.25">
      <c r="C2232" s="106"/>
      <c r="D2232" s="103"/>
      <c r="E2232" s="11" t="s">
        <v>45</v>
      </c>
      <c r="F2232" s="8"/>
      <c r="G2232" s="14">
        <v>41</v>
      </c>
      <c r="H2232" s="27">
        <v>1</v>
      </c>
      <c r="I2232" s="5">
        <v>2</v>
      </c>
      <c r="J2232" s="5">
        <v>2</v>
      </c>
      <c r="K2232" s="5">
        <v>4</v>
      </c>
      <c r="L2232" s="5">
        <v>7</v>
      </c>
      <c r="M2232" s="5">
        <v>25</v>
      </c>
      <c r="N2232" s="5">
        <v>0</v>
      </c>
      <c r="O2232" s="28">
        <v>16</v>
      </c>
    </row>
    <row r="2233" spans="3:15" x14ac:dyDescent="0.25">
      <c r="C2233" s="106"/>
      <c r="D2233" s="103"/>
      <c r="E2233" s="11" t="s">
        <v>38</v>
      </c>
      <c r="F2233" s="8"/>
      <c r="G2233" s="7">
        <v>141</v>
      </c>
      <c r="H2233" s="15">
        <v>3</v>
      </c>
      <c r="I2233" s="1">
        <v>7</v>
      </c>
      <c r="J2233" s="1">
        <v>11</v>
      </c>
      <c r="K2233" s="1">
        <v>7</v>
      </c>
      <c r="L2233" s="1">
        <v>19</v>
      </c>
      <c r="M2233" s="1">
        <v>87</v>
      </c>
      <c r="N2233" s="1">
        <v>7</v>
      </c>
      <c r="O2233" s="18">
        <v>47</v>
      </c>
    </row>
    <row r="2234" spans="3:15" ht="25.2" x14ac:dyDescent="0.25">
      <c r="C2234" s="106"/>
      <c r="D2234" s="102" t="s">
        <v>22</v>
      </c>
      <c r="E2234" s="10" t="s">
        <v>40</v>
      </c>
      <c r="F2234" s="9"/>
      <c r="G2234" s="13">
        <v>123</v>
      </c>
      <c r="H2234" s="22">
        <v>1</v>
      </c>
      <c r="I2234" s="3">
        <v>11</v>
      </c>
      <c r="J2234" s="3">
        <v>7</v>
      </c>
      <c r="K2234" s="3">
        <v>17</v>
      </c>
      <c r="L2234" s="3">
        <v>20</v>
      </c>
      <c r="M2234" s="3">
        <v>60</v>
      </c>
      <c r="N2234" s="3">
        <v>7</v>
      </c>
      <c r="O2234" s="24">
        <v>56</v>
      </c>
    </row>
    <row r="2235" spans="3:15" ht="25.2" x14ac:dyDescent="0.25">
      <c r="C2235" s="106"/>
      <c r="D2235" s="103"/>
      <c r="E2235" s="11" t="s">
        <v>41</v>
      </c>
      <c r="F2235" s="8"/>
      <c r="G2235" s="7">
        <v>511</v>
      </c>
      <c r="H2235" s="15">
        <v>29</v>
      </c>
      <c r="I2235" s="1">
        <v>36</v>
      </c>
      <c r="J2235" s="1">
        <v>54</v>
      </c>
      <c r="K2235" s="1">
        <v>80</v>
      </c>
      <c r="L2235" s="1">
        <v>74</v>
      </c>
      <c r="M2235" s="1">
        <v>223</v>
      </c>
      <c r="N2235" s="1">
        <v>15</v>
      </c>
      <c r="O2235" s="18">
        <v>273</v>
      </c>
    </row>
    <row r="2236" spans="3:15" x14ac:dyDescent="0.25">
      <c r="C2236" s="106"/>
      <c r="D2236" s="103"/>
      <c r="E2236" s="11" t="s">
        <v>42</v>
      </c>
      <c r="F2236" s="8"/>
      <c r="G2236" s="14">
        <v>36</v>
      </c>
      <c r="H2236" s="27">
        <v>2</v>
      </c>
      <c r="I2236" s="5">
        <v>2</v>
      </c>
      <c r="J2236" s="5">
        <v>5</v>
      </c>
      <c r="K2236" s="5">
        <v>4</v>
      </c>
      <c r="L2236" s="5">
        <v>10</v>
      </c>
      <c r="M2236" s="5">
        <v>11</v>
      </c>
      <c r="N2236" s="5">
        <v>2</v>
      </c>
      <c r="O2236" s="28">
        <v>23</v>
      </c>
    </row>
    <row r="2237" spans="3:15" x14ac:dyDescent="0.25">
      <c r="C2237" s="106"/>
      <c r="D2237" s="103"/>
      <c r="E2237" s="11" t="s">
        <v>43</v>
      </c>
      <c r="F2237" s="8"/>
      <c r="G2237" s="7">
        <v>224</v>
      </c>
      <c r="H2237" s="15">
        <v>17</v>
      </c>
      <c r="I2237" s="1">
        <v>12</v>
      </c>
      <c r="J2237" s="1">
        <v>26</v>
      </c>
      <c r="K2237" s="1">
        <v>36</v>
      </c>
      <c r="L2237" s="1">
        <v>28</v>
      </c>
      <c r="M2237" s="1">
        <v>99</v>
      </c>
      <c r="N2237" s="1">
        <v>6</v>
      </c>
      <c r="O2237" s="18">
        <v>119</v>
      </c>
    </row>
    <row r="2238" spans="3:15" x14ac:dyDescent="0.25">
      <c r="C2238" s="106"/>
      <c r="D2238" s="103"/>
      <c r="E2238" s="11" t="s">
        <v>44</v>
      </c>
      <c r="F2238" s="8"/>
      <c r="G2238" s="14">
        <v>46</v>
      </c>
      <c r="H2238" s="27">
        <v>8</v>
      </c>
      <c r="I2238" s="5">
        <v>2</v>
      </c>
      <c r="J2238" s="5">
        <v>3</v>
      </c>
      <c r="K2238" s="5">
        <v>5</v>
      </c>
      <c r="L2238" s="5">
        <v>5</v>
      </c>
      <c r="M2238" s="5">
        <v>23</v>
      </c>
      <c r="N2238" s="5">
        <v>0</v>
      </c>
      <c r="O2238" s="28">
        <v>23</v>
      </c>
    </row>
    <row r="2239" spans="3:15" ht="25.2" x14ac:dyDescent="0.25">
      <c r="C2239" s="106"/>
      <c r="D2239" s="103"/>
      <c r="E2239" s="11" t="s">
        <v>45</v>
      </c>
      <c r="F2239" s="8"/>
      <c r="G2239" s="14">
        <v>18</v>
      </c>
      <c r="H2239" s="27">
        <v>1</v>
      </c>
      <c r="I2239" s="5">
        <v>1</v>
      </c>
      <c r="J2239" s="5">
        <v>2</v>
      </c>
      <c r="K2239" s="5">
        <v>1</v>
      </c>
      <c r="L2239" s="5">
        <v>4</v>
      </c>
      <c r="M2239" s="5">
        <v>9</v>
      </c>
      <c r="N2239" s="5">
        <v>0</v>
      </c>
      <c r="O2239" s="28">
        <v>9</v>
      </c>
    </row>
    <row r="2240" spans="3:15" x14ac:dyDescent="0.25">
      <c r="C2240" s="106"/>
      <c r="D2240" s="103"/>
      <c r="E2240" s="11" t="s">
        <v>38</v>
      </c>
      <c r="F2240" s="8"/>
      <c r="G2240" s="7">
        <v>80</v>
      </c>
      <c r="H2240" s="15">
        <v>1</v>
      </c>
      <c r="I2240" s="1">
        <v>5</v>
      </c>
      <c r="J2240" s="1">
        <v>6</v>
      </c>
      <c r="K2240" s="1">
        <v>6</v>
      </c>
      <c r="L2240" s="1">
        <v>13</v>
      </c>
      <c r="M2240" s="1">
        <v>44</v>
      </c>
      <c r="N2240" s="1">
        <v>5</v>
      </c>
      <c r="O2240" s="18">
        <v>31</v>
      </c>
    </row>
    <row r="2241" spans="3:15" ht="25.2" x14ac:dyDescent="0.25">
      <c r="C2241" s="106"/>
      <c r="D2241" s="102" t="s">
        <v>23</v>
      </c>
      <c r="E2241" s="10" t="s">
        <v>40</v>
      </c>
      <c r="F2241" s="9"/>
      <c r="G2241" s="13">
        <v>140</v>
      </c>
      <c r="H2241" s="22">
        <v>0</v>
      </c>
      <c r="I2241" s="3">
        <v>6</v>
      </c>
      <c r="J2241" s="3">
        <v>8</v>
      </c>
      <c r="K2241" s="3">
        <v>5</v>
      </c>
      <c r="L2241" s="3">
        <v>21</v>
      </c>
      <c r="M2241" s="3">
        <v>93</v>
      </c>
      <c r="N2241" s="3">
        <v>7</v>
      </c>
      <c r="O2241" s="24">
        <v>40</v>
      </c>
    </row>
    <row r="2242" spans="3:15" ht="25.2" x14ac:dyDescent="0.25">
      <c r="C2242" s="106"/>
      <c r="D2242" s="103"/>
      <c r="E2242" s="11" t="s">
        <v>41</v>
      </c>
      <c r="F2242" s="8"/>
      <c r="G2242" s="7">
        <v>395</v>
      </c>
      <c r="H2242" s="15">
        <v>5</v>
      </c>
      <c r="I2242" s="1">
        <v>21</v>
      </c>
      <c r="J2242" s="1">
        <v>14</v>
      </c>
      <c r="K2242" s="1">
        <v>17</v>
      </c>
      <c r="L2242" s="1">
        <v>93</v>
      </c>
      <c r="M2242" s="1">
        <v>229</v>
      </c>
      <c r="N2242" s="1">
        <v>16</v>
      </c>
      <c r="O2242" s="18">
        <v>150</v>
      </c>
    </row>
    <row r="2243" spans="3:15" x14ac:dyDescent="0.25">
      <c r="C2243" s="106"/>
      <c r="D2243" s="103"/>
      <c r="E2243" s="11" t="s">
        <v>42</v>
      </c>
      <c r="F2243" s="8"/>
      <c r="G2243" s="14">
        <v>25</v>
      </c>
      <c r="H2243" s="27">
        <v>1</v>
      </c>
      <c r="I2243" s="5">
        <v>2</v>
      </c>
      <c r="J2243" s="5">
        <v>3</v>
      </c>
      <c r="K2243" s="5">
        <v>4</v>
      </c>
      <c r="L2243" s="5">
        <v>8</v>
      </c>
      <c r="M2243" s="5">
        <v>7</v>
      </c>
      <c r="N2243" s="5">
        <v>0</v>
      </c>
      <c r="O2243" s="28">
        <v>18</v>
      </c>
    </row>
    <row r="2244" spans="3:15" x14ac:dyDescent="0.25">
      <c r="C2244" s="106"/>
      <c r="D2244" s="103"/>
      <c r="E2244" s="11" t="s">
        <v>43</v>
      </c>
      <c r="F2244" s="8"/>
      <c r="G2244" s="7">
        <v>226</v>
      </c>
      <c r="H2244" s="15">
        <v>6</v>
      </c>
      <c r="I2244" s="1">
        <v>11</v>
      </c>
      <c r="J2244" s="1">
        <v>4</v>
      </c>
      <c r="K2244" s="1">
        <v>16</v>
      </c>
      <c r="L2244" s="1">
        <v>50</v>
      </c>
      <c r="M2244" s="1">
        <v>133</v>
      </c>
      <c r="N2244" s="1">
        <v>6</v>
      </c>
      <c r="O2244" s="18">
        <v>87</v>
      </c>
    </row>
    <row r="2245" spans="3:15" x14ac:dyDescent="0.25">
      <c r="C2245" s="106"/>
      <c r="D2245" s="103"/>
      <c r="E2245" s="11" t="s">
        <v>44</v>
      </c>
      <c r="F2245" s="8"/>
      <c r="G2245" s="14">
        <v>47</v>
      </c>
      <c r="H2245" s="27">
        <v>2</v>
      </c>
      <c r="I2245" s="5">
        <v>1</v>
      </c>
      <c r="J2245" s="5">
        <v>2</v>
      </c>
      <c r="K2245" s="5">
        <v>2</v>
      </c>
      <c r="L2245" s="5">
        <v>9</v>
      </c>
      <c r="M2245" s="5">
        <v>30</v>
      </c>
      <c r="N2245" s="5">
        <v>1</v>
      </c>
      <c r="O2245" s="28">
        <v>16</v>
      </c>
    </row>
    <row r="2246" spans="3:15" ht="25.2" x14ac:dyDescent="0.25">
      <c r="C2246" s="106"/>
      <c r="D2246" s="103"/>
      <c r="E2246" s="11" t="s">
        <v>45</v>
      </c>
      <c r="F2246" s="8"/>
      <c r="G2246" s="14">
        <v>23</v>
      </c>
      <c r="H2246" s="27">
        <v>0</v>
      </c>
      <c r="I2246" s="5">
        <v>1</v>
      </c>
      <c r="J2246" s="5">
        <v>0</v>
      </c>
      <c r="K2246" s="5">
        <v>3</v>
      </c>
      <c r="L2246" s="5">
        <v>3</v>
      </c>
      <c r="M2246" s="5">
        <v>16</v>
      </c>
      <c r="N2246" s="5">
        <v>0</v>
      </c>
      <c r="O2246" s="28">
        <v>7</v>
      </c>
    </row>
    <row r="2247" spans="3:15" x14ac:dyDescent="0.25">
      <c r="C2247" s="106"/>
      <c r="D2247" s="103"/>
      <c r="E2247" s="11" t="s">
        <v>38</v>
      </c>
      <c r="F2247" s="8"/>
      <c r="G2247" s="7">
        <v>61</v>
      </c>
      <c r="H2247" s="15">
        <v>2</v>
      </c>
      <c r="I2247" s="1">
        <v>2</v>
      </c>
      <c r="J2247" s="1">
        <v>5</v>
      </c>
      <c r="K2247" s="1">
        <v>1</v>
      </c>
      <c r="L2247" s="1">
        <v>6</v>
      </c>
      <c r="M2247" s="1">
        <v>43</v>
      </c>
      <c r="N2247" s="1">
        <v>2</v>
      </c>
      <c r="O2247" s="18">
        <v>16</v>
      </c>
    </row>
    <row r="2248" spans="3:15" x14ac:dyDescent="0.25">
      <c r="C2248" s="102" t="s">
        <v>46</v>
      </c>
      <c r="D2248" s="100" t="s">
        <v>21</v>
      </c>
      <c r="E2248" s="10" t="s">
        <v>47</v>
      </c>
      <c r="F2248" s="9"/>
      <c r="G2248" s="13">
        <v>1103</v>
      </c>
      <c r="H2248" s="22">
        <v>44</v>
      </c>
      <c r="I2248" s="3">
        <v>74</v>
      </c>
      <c r="J2248" s="3">
        <v>68</v>
      </c>
      <c r="K2248" s="3">
        <v>91</v>
      </c>
      <c r="L2248" s="3">
        <v>189</v>
      </c>
      <c r="M2248" s="3">
        <v>604</v>
      </c>
      <c r="N2248" s="3">
        <v>33</v>
      </c>
      <c r="O2248" s="24">
        <v>466</v>
      </c>
    </row>
    <row r="2249" spans="3:15" ht="25.2" x14ac:dyDescent="0.25">
      <c r="C2249" s="106"/>
      <c r="D2249" s="101"/>
      <c r="E2249" s="11" t="s">
        <v>48</v>
      </c>
      <c r="F2249" s="8"/>
      <c r="G2249" s="7">
        <v>173</v>
      </c>
      <c r="H2249" s="15">
        <v>2</v>
      </c>
      <c r="I2249" s="1">
        <v>5</v>
      </c>
      <c r="J2249" s="1">
        <v>15</v>
      </c>
      <c r="K2249" s="1">
        <v>19</v>
      </c>
      <c r="L2249" s="1">
        <v>32</v>
      </c>
      <c r="M2249" s="1">
        <v>89</v>
      </c>
      <c r="N2249" s="1">
        <v>11</v>
      </c>
      <c r="O2249" s="18">
        <v>73</v>
      </c>
    </row>
    <row r="2250" spans="3:15" x14ac:dyDescent="0.25">
      <c r="C2250" s="106"/>
      <c r="D2250" s="101"/>
      <c r="E2250" s="11" t="s">
        <v>49</v>
      </c>
      <c r="F2250" s="8"/>
      <c r="G2250" s="14">
        <v>29</v>
      </c>
      <c r="H2250" s="27">
        <v>1</v>
      </c>
      <c r="I2250" s="5">
        <v>1</v>
      </c>
      <c r="J2250" s="5">
        <v>3</v>
      </c>
      <c r="K2250" s="5">
        <v>4</v>
      </c>
      <c r="L2250" s="5">
        <v>6</v>
      </c>
      <c r="M2250" s="5">
        <v>13</v>
      </c>
      <c r="N2250" s="5">
        <v>1</v>
      </c>
      <c r="O2250" s="28">
        <v>15</v>
      </c>
    </row>
    <row r="2251" spans="3:15" ht="25.2" x14ac:dyDescent="0.25">
      <c r="C2251" s="106"/>
      <c r="D2251" s="101"/>
      <c r="E2251" s="11" t="s">
        <v>50</v>
      </c>
      <c r="F2251" s="8"/>
      <c r="G2251" s="7">
        <v>102</v>
      </c>
      <c r="H2251" s="15">
        <v>1</v>
      </c>
      <c r="I2251" s="1">
        <v>7</v>
      </c>
      <c r="J2251" s="1">
        <v>3</v>
      </c>
      <c r="K2251" s="1">
        <v>16</v>
      </c>
      <c r="L2251" s="1">
        <v>20</v>
      </c>
      <c r="M2251" s="1">
        <v>53</v>
      </c>
      <c r="N2251" s="1">
        <v>2</v>
      </c>
      <c r="O2251" s="18">
        <v>47</v>
      </c>
    </row>
    <row r="2252" spans="3:15" ht="25.2" x14ac:dyDescent="0.25">
      <c r="C2252" s="106"/>
      <c r="D2252" s="101"/>
      <c r="E2252" s="11" t="s">
        <v>51</v>
      </c>
      <c r="F2252" s="8"/>
      <c r="G2252" s="14">
        <v>46</v>
      </c>
      <c r="H2252" s="27">
        <v>0</v>
      </c>
      <c r="I2252" s="5">
        <v>2</v>
      </c>
      <c r="J2252" s="5">
        <v>3</v>
      </c>
      <c r="K2252" s="5">
        <v>5</v>
      </c>
      <c r="L2252" s="5">
        <v>6</v>
      </c>
      <c r="M2252" s="5">
        <v>25</v>
      </c>
      <c r="N2252" s="5">
        <v>5</v>
      </c>
      <c r="O2252" s="28">
        <v>16</v>
      </c>
    </row>
    <row r="2253" spans="3:15" x14ac:dyDescent="0.25">
      <c r="C2253" s="106"/>
      <c r="D2253" s="101"/>
      <c r="E2253" s="11" t="s">
        <v>52</v>
      </c>
      <c r="F2253" s="8"/>
      <c r="G2253" s="14">
        <v>20</v>
      </c>
      <c r="H2253" s="27">
        <v>0</v>
      </c>
      <c r="I2253" s="5">
        <v>0</v>
      </c>
      <c r="J2253" s="5">
        <v>0</v>
      </c>
      <c r="K2253" s="5">
        <v>0</v>
      </c>
      <c r="L2253" s="5">
        <v>2</v>
      </c>
      <c r="M2253" s="5">
        <v>17</v>
      </c>
      <c r="N2253" s="5">
        <v>1</v>
      </c>
      <c r="O2253" s="28">
        <v>2</v>
      </c>
    </row>
    <row r="2254" spans="3:15" x14ac:dyDescent="0.25">
      <c r="C2254" s="106"/>
      <c r="D2254" s="101"/>
      <c r="E2254" s="11" t="s">
        <v>53</v>
      </c>
      <c r="F2254" s="8"/>
      <c r="G2254" s="14">
        <v>19</v>
      </c>
      <c r="H2254" s="27">
        <v>0</v>
      </c>
      <c r="I2254" s="5">
        <v>1</v>
      </c>
      <c r="J2254" s="5">
        <v>6</v>
      </c>
      <c r="K2254" s="5">
        <v>2</v>
      </c>
      <c r="L2254" s="5">
        <v>0</v>
      </c>
      <c r="M2254" s="5">
        <v>9</v>
      </c>
      <c r="N2254" s="5">
        <v>1</v>
      </c>
      <c r="O2254" s="28">
        <v>9</v>
      </c>
    </row>
    <row r="2255" spans="3:15" x14ac:dyDescent="0.25">
      <c r="C2255" s="106"/>
      <c r="D2255" s="101"/>
      <c r="E2255" s="11" t="s">
        <v>38</v>
      </c>
      <c r="F2255" s="8"/>
      <c r="G2255" s="14">
        <v>32</v>
      </c>
      <c r="H2255" s="27">
        <v>1</v>
      </c>
      <c r="I2255" s="5">
        <v>2</v>
      </c>
      <c r="J2255" s="5">
        <v>2</v>
      </c>
      <c r="K2255" s="5">
        <v>4</v>
      </c>
      <c r="L2255" s="5">
        <v>6</v>
      </c>
      <c r="M2255" s="5">
        <v>15</v>
      </c>
      <c r="N2255" s="5">
        <v>2</v>
      </c>
      <c r="O2255" s="28">
        <v>15</v>
      </c>
    </row>
    <row r="2256" spans="3:15" x14ac:dyDescent="0.25">
      <c r="C2256" s="106"/>
      <c r="D2256" s="101"/>
      <c r="E2256" s="11" t="s">
        <v>54</v>
      </c>
      <c r="F2256" s="8"/>
      <c r="G2256" s="7">
        <v>1276</v>
      </c>
      <c r="H2256" s="15">
        <v>46</v>
      </c>
      <c r="I2256" s="1">
        <v>79</v>
      </c>
      <c r="J2256" s="1">
        <v>83</v>
      </c>
      <c r="K2256" s="1">
        <v>110</v>
      </c>
      <c r="L2256" s="1">
        <v>221</v>
      </c>
      <c r="M2256" s="1">
        <v>693</v>
      </c>
      <c r="N2256" s="1">
        <v>44</v>
      </c>
      <c r="O2256" s="18">
        <v>539</v>
      </c>
    </row>
    <row r="2257" spans="2:15" x14ac:dyDescent="0.25">
      <c r="C2257" s="106"/>
      <c r="D2257" s="101"/>
      <c r="E2257" s="11" t="s">
        <v>55</v>
      </c>
      <c r="F2257" s="8"/>
      <c r="G2257" s="7">
        <v>177</v>
      </c>
      <c r="H2257" s="15">
        <v>2</v>
      </c>
      <c r="I2257" s="1">
        <v>10</v>
      </c>
      <c r="J2257" s="1">
        <v>9</v>
      </c>
      <c r="K2257" s="1">
        <v>25</v>
      </c>
      <c r="L2257" s="1">
        <v>32</v>
      </c>
      <c r="M2257" s="1">
        <v>91</v>
      </c>
      <c r="N2257" s="1">
        <v>8</v>
      </c>
      <c r="O2257" s="18">
        <v>78</v>
      </c>
    </row>
    <row r="2258" spans="2:15" ht="25.2" x14ac:dyDescent="0.25">
      <c r="C2258" s="102" t="s">
        <v>56</v>
      </c>
      <c r="D2258" s="100" t="s">
        <v>21</v>
      </c>
      <c r="E2258" s="10" t="s">
        <v>57</v>
      </c>
      <c r="F2258" s="9"/>
      <c r="G2258" s="13">
        <v>393</v>
      </c>
      <c r="H2258" s="22">
        <v>4</v>
      </c>
      <c r="I2258" s="3">
        <v>28</v>
      </c>
      <c r="J2258" s="3">
        <v>37</v>
      </c>
      <c r="K2258" s="3">
        <v>40</v>
      </c>
      <c r="L2258" s="3">
        <v>53</v>
      </c>
      <c r="M2258" s="3">
        <v>210</v>
      </c>
      <c r="N2258" s="3">
        <v>21</v>
      </c>
      <c r="O2258" s="24">
        <v>162</v>
      </c>
    </row>
    <row r="2259" spans="2:15" ht="25.2" x14ac:dyDescent="0.25">
      <c r="C2259" s="106"/>
      <c r="D2259" s="101"/>
      <c r="E2259" s="11" t="s">
        <v>58</v>
      </c>
      <c r="F2259" s="8"/>
      <c r="G2259" s="7">
        <v>615</v>
      </c>
      <c r="H2259" s="15">
        <v>8</v>
      </c>
      <c r="I2259" s="1">
        <v>29</v>
      </c>
      <c r="J2259" s="1">
        <v>37</v>
      </c>
      <c r="K2259" s="1">
        <v>54</v>
      </c>
      <c r="L2259" s="1">
        <v>107</v>
      </c>
      <c r="M2259" s="1">
        <v>360</v>
      </c>
      <c r="N2259" s="1">
        <v>20</v>
      </c>
      <c r="O2259" s="18">
        <v>235</v>
      </c>
    </row>
    <row r="2260" spans="2:15" ht="25.2" x14ac:dyDescent="0.25">
      <c r="C2260" s="106"/>
      <c r="D2260" s="101"/>
      <c r="E2260" s="11" t="s">
        <v>59</v>
      </c>
      <c r="F2260" s="8"/>
      <c r="G2260" s="7">
        <v>364</v>
      </c>
      <c r="H2260" s="15">
        <v>25</v>
      </c>
      <c r="I2260" s="1">
        <v>28</v>
      </c>
      <c r="J2260" s="1">
        <v>13</v>
      </c>
      <c r="K2260" s="1">
        <v>24</v>
      </c>
      <c r="L2260" s="1">
        <v>75</v>
      </c>
      <c r="M2260" s="1">
        <v>187</v>
      </c>
      <c r="N2260" s="1">
        <v>12</v>
      </c>
      <c r="O2260" s="18">
        <v>165</v>
      </c>
    </row>
    <row r="2261" spans="2:15" x14ac:dyDescent="0.25">
      <c r="C2261" s="106"/>
      <c r="D2261" s="101"/>
      <c r="E2261" s="11" t="s">
        <v>60</v>
      </c>
      <c r="F2261" s="8"/>
      <c r="G2261" s="7">
        <v>152</v>
      </c>
      <c r="H2261" s="15">
        <v>12</v>
      </c>
      <c r="I2261" s="1">
        <v>7</v>
      </c>
      <c r="J2261" s="1">
        <v>13</v>
      </c>
      <c r="K2261" s="1">
        <v>23</v>
      </c>
      <c r="L2261" s="1">
        <v>26</v>
      </c>
      <c r="M2261" s="1">
        <v>68</v>
      </c>
      <c r="N2261" s="1">
        <v>3</v>
      </c>
      <c r="O2261" s="18">
        <v>81</v>
      </c>
    </row>
    <row r="2262" spans="2:15" x14ac:dyDescent="0.25">
      <c r="C2262" s="102" t="s">
        <v>61</v>
      </c>
      <c r="D2262" s="100" t="s">
        <v>21</v>
      </c>
      <c r="E2262" s="10" t="s">
        <v>62</v>
      </c>
      <c r="F2262" s="9"/>
      <c r="G2262" s="13">
        <v>197</v>
      </c>
      <c r="H2262" s="22">
        <v>2</v>
      </c>
      <c r="I2262" s="3">
        <v>11</v>
      </c>
      <c r="J2262" s="3">
        <v>13</v>
      </c>
      <c r="K2262" s="3">
        <v>17</v>
      </c>
      <c r="L2262" s="3">
        <v>33</v>
      </c>
      <c r="M2262" s="3">
        <v>118</v>
      </c>
      <c r="N2262" s="3">
        <v>3</v>
      </c>
      <c r="O2262" s="24">
        <v>76</v>
      </c>
    </row>
    <row r="2263" spans="2:15" x14ac:dyDescent="0.25">
      <c r="C2263" s="103"/>
      <c r="D2263" s="101"/>
      <c r="E2263" s="11" t="s">
        <v>63</v>
      </c>
      <c r="F2263" s="8"/>
      <c r="G2263" s="7">
        <v>460</v>
      </c>
      <c r="H2263" s="15">
        <v>17</v>
      </c>
      <c r="I2263" s="1">
        <v>30</v>
      </c>
      <c r="J2263" s="1">
        <v>39</v>
      </c>
      <c r="K2263" s="1">
        <v>60</v>
      </c>
      <c r="L2263" s="1">
        <v>69</v>
      </c>
      <c r="M2263" s="1">
        <v>225</v>
      </c>
      <c r="N2263" s="1">
        <v>20</v>
      </c>
      <c r="O2263" s="18">
        <v>215</v>
      </c>
    </row>
    <row r="2264" spans="2:15" ht="25.2" x14ac:dyDescent="0.25">
      <c r="C2264" s="103"/>
      <c r="D2264" s="101"/>
      <c r="E2264" s="11" t="s">
        <v>64</v>
      </c>
      <c r="F2264" s="8"/>
      <c r="G2264" s="7">
        <v>286</v>
      </c>
      <c r="H2264" s="15">
        <v>12</v>
      </c>
      <c r="I2264" s="1">
        <v>17</v>
      </c>
      <c r="J2264" s="1">
        <v>8</v>
      </c>
      <c r="K2264" s="1">
        <v>20</v>
      </c>
      <c r="L2264" s="1">
        <v>52</v>
      </c>
      <c r="M2264" s="1">
        <v>164</v>
      </c>
      <c r="N2264" s="1">
        <v>13</v>
      </c>
      <c r="O2264" s="18">
        <v>109</v>
      </c>
    </row>
    <row r="2265" spans="2:15" x14ac:dyDescent="0.25">
      <c r="C2265" s="103"/>
      <c r="D2265" s="101"/>
      <c r="E2265" s="11" t="s">
        <v>65</v>
      </c>
      <c r="F2265" s="8"/>
      <c r="G2265" s="7">
        <v>249</v>
      </c>
      <c r="H2265" s="15">
        <v>1</v>
      </c>
      <c r="I2265" s="1">
        <v>13</v>
      </c>
      <c r="J2265" s="1">
        <v>12</v>
      </c>
      <c r="K2265" s="1">
        <v>23</v>
      </c>
      <c r="L2265" s="1">
        <v>46</v>
      </c>
      <c r="M2265" s="1">
        <v>141</v>
      </c>
      <c r="N2265" s="1">
        <v>13</v>
      </c>
      <c r="O2265" s="18">
        <v>95</v>
      </c>
    </row>
    <row r="2266" spans="2:15" x14ac:dyDescent="0.25">
      <c r="C2266" s="103"/>
      <c r="D2266" s="101"/>
      <c r="E2266" s="11" t="s">
        <v>66</v>
      </c>
      <c r="F2266" s="8"/>
      <c r="G2266" s="7">
        <v>145</v>
      </c>
      <c r="H2266" s="15">
        <v>4</v>
      </c>
      <c r="I2266" s="1">
        <v>12</v>
      </c>
      <c r="J2266" s="1">
        <v>13</v>
      </c>
      <c r="K2266" s="1">
        <v>11</v>
      </c>
      <c r="L2266" s="1">
        <v>27</v>
      </c>
      <c r="M2266" s="1">
        <v>74</v>
      </c>
      <c r="N2266" s="1">
        <v>4</v>
      </c>
      <c r="O2266" s="18">
        <v>67</v>
      </c>
    </row>
    <row r="2267" spans="2:15" x14ac:dyDescent="0.25">
      <c r="C2267" s="107"/>
      <c r="D2267" s="104"/>
      <c r="E2267" s="44" t="s">
        <v>67</v>
      </c>
      <c r="F2267" s="45"/>
      <c r="G2267" s="56">
        <v>187</v>
      </c>
      <c r="H2267" s="64">
        <v>13</v>
      </c>
      <c r="I2267" s="34">
        <v>9</v>
      </c>
      <c r="J2267" s="34">
        <v>15</v>
      </c>
      <c r="K2267" s="34">
        <v>10</v>
      </c>
      <c r="L2267" s="34">
        <v>34</v>
      </c>
      <c r="M2267" s="34">
        <v>103</v>
      </c>
      <c r="N2267" s="34">
        <v>3</v>
      </c>
      <c r="O2267" s="69">
        <v>81</v>
      </c>
    </row>
    <row r="2269" spans="2:15" x14ac:dyDescent="0.25">
      <c r="B2269" s="42" t="str">
        <f xml:space="preserve"> HYPERLINK("#'目次'!B33", "[27]")</f>
        <v>[27]</v>
      </c>
      <c r="C2269" s="37" t="s">
        <v>358</v>
      </c>
    </row>
    <row r="2272" spans="2:15" x14ac:dyDescent="0.25">
      <c r="C2272" s="37" t="s">
        <v>14</v>
      </c>
    </row>
    <row r="2273" spans="3:15" ht="50.4" x14ac:dyDescent="0.25">
      <c r="C2273" s="96"/>
      <c r="D2273" s="97"/>
      <c r="E2273" s="97"/>
      <c r="F2273" s="97"/>
      <c r="G2273" s="52" t="s">
        <v>15</v>
      </c>
      <c r="H2273" s="48" t="s">
        <v>349</v>
      </c>
      <c r="I2273" s="20" t="s">
        <v>350</v>
      </c>
      <c r="J2273" s="20" t="s">
        <v>351</v>
      </c>
      <c r="K2273" s="20" t="s">
        <v>352</v>
      </c>
      <c r="L2273" s="20" t="s">
        <v>353</v>
      </c>
      <c r="M2273" s="20" t="s">
        <v>359</v>
      </c>
      <c r="N2273" s="20" t="s">
        <v>38</v>
      </c>
      <c r="O2273" s="51" t="s">
        <v>360</v>
      </c>
    </row>
    <row r="2274" spans="3:15" x14ac:dyDescent="0.25">
      <c r="C2274" s="98"/>
      <c r="D2274" s="99"/>
      <c r="E2274" s="99"/>
      <c r="F2274" s="99"/>
      <c r="G2274" s="47"/>
      <c r="H2274" s="55"/>
      <c r="I2274" s="21"/>
      <c r="J2274" s="21"/>
      <c r="K2274" s="21"/>
      <c r="L2274" s="21"/>
      <c r="M2274" s="21"/>
      <c r="N2274" s="21"/>
      <c r="O2274" s="54"/>
    </row>
    <row r="2275" spans="3:15" x14ac:dyDescent="0.25">
      <c r="C2275" s="43"/>
      <c r="D2275" s="49"/>
      <c r="E2275" s="53" t="s">
        <v>15</v>
      </c>
      <c r="F2275" s="46"/>
      <c r="G2275" s="50">
        <v>1524</v>
      </c>
      <c r="H2275" s="30">
        <v>57</v>
      </c>
      <c r="I2275" s="30">
        <v>166</v>
      </c>
      <c r="J2275" s="30">
        <v>319</v>
      </c>
      <c r="K2275" s="30">
        <v>592</v>
      </c>
      <c r="L2275" s="30">
        <v>283</v>
      </c>
      <c r="M2275" s="30">
        <v>49</v>
      </c>
      <c r="N2275" s="30">
        <v>58</v>
      </c>
      <c r="O2275" s="68">
        <v>1417</v>
      </c>
    </row>
    <row r="2276" spans="3:15" x14ac:dyDescent="0.25">
      <c r="C2276" s="105" t="s">
        <v>20</v>
      </c>
      <c r="D2276" s="100" t="s">
        <v>21</v>
      </c>
      <c r="E2276" s="10" t="s">
        <v>22</v>
      </c>
      <c r="F2276" s="9"/>
      <c r="G2276" s="13">
        <v>780</v>
      </c>
      <c r="H2276" s="22">
        <v>32</v>
      </c>
      <c r="I2276" s="3">
        <v>94</v>
      </c>
      <c r="J2276" s="3">
        <v>236</v>
      </c>
      <c r="K2276" s="3">
        <v>357</v>
      </c>
      <c r="L2276" s="3">
        <v>20</v>
      </c>
      <c r="M2276" s="3">
        <v>6</v>
      </c>
      <c r="N2276" s="3">
        <v>35</v>
      </c>
      <c r="O2276" s="24">
        <v>739</v>
      </c>
    </row>
    <row r="2277" spans="3:15" x14ac:dyDescent="0.25">
      <c r="C2277" s="106"/>
      <c r="D2277" s="101"/>
      <c r="E2277" s="11" t="s">
        <v>23</v>
      </c>
      <c r="F2277" s="8"/>
      <c r="G2277" s="7">
        <v>744</v>
      </c>
      <c r="H2277" s="15">
        <v>25</v>
      </c>
      <c r="I2277" s="1">
        <v>72</v>
      </c>
      <c r="J2277" s="1">
        <v>83</v>
      </c>
      <c r="K2277" s="1">
        <v>235</v>
      </c>
      <c r="L2277" s="1">
        <v>263</v>
      </c>
      <c r="M2277" s="1">
        <v>43</v>
      </c>
      <c r="N2277" s="1">
        <v>23</v>
      </c>
      <c r="O2277" s="18">
        <v>678</v>
      </c>
    </row>
    <row r="2278" spans="3:15" x14ac:dyDescent="0.25">
      <c r="C2278" s="102" t="s">
        <v>24</v>
      </c>
      <c r="D2278" s="102" t="s">
        <v>25</v>
      </c>
      <c r="E2278" s="10" t="s">
        <v>26</v>
      </c>
      <c r="F2278" s="9"/>
      <c r="G2278" s="13">
        <v>257</v>
      </c>
      <c r="H2278" s="22">
        <v>4</v>
      </c>
      <c r="I2278" s="3">
        <v>18</v>
      </c>
      <c r="J2278" s="3">
        <v>50</v>
      </c>
      <c r="K2278" s="3">
        <v>131</v>
      </c>
      <c r="L2278" s="3">
        <v>51</v>
      </c>
      <c r="M2278" s="3">
        <v>1</v>
      </c>
      <c r="N2278" s="3">
        <v>2</v>
      </c>
      <c r="O2278" s="24">
        <v>254</v>
      </c>
    </row>
    <row r="2279" spans="3:15" x14ac:dyDescent="0.25">
      <c r="C2279" s="106"/>
      <c r="D2279" s="103"/>
      <c r="E2279" s="11" t="s">
        <v>27</v>
      </c>
      <c r="F2279" s="8"/>
      <c r="G2279" s="7">
        <v>297</v>
      </c>
      <c r="H2279" s="15">
        <v>12</v>
      </c>
      <c r="I2279" s="1">
        <v>28</v>
      </c>
      <c r="J2279" s="1">
        <v>55</v>
      </c>
      <c r="K2279" s="1">
        <v>133</v>
      </c>
      <c r="L2279" s="1">
        <v>56</v>
      </c>
      <c r="M2279" s="1">
        <v>5</v>
      </c>
      <c r="N2279" s="1">
        <v>8</v>
      </c>
      <c r="O2279" s="18">
        <v>284</v>
      </c>
    </row>
    <row r="2280" spans="3:15" x14ac:dyDescent="0.25">
      <c r="C2280" s="106"/>
      <c r="D2280" s="103"/>
      <c r="E2280" s="11" t="s">
        <v>28</v>
      </c>
      <c r="F2280" s="8"/>
      <c r="G2280" s="7">
        <v>316</v>
      </c>
      <c r="H2280" s="15">
        <v>13</v>
      </c>
      <c r="I2280" s="1">
        <v>39</v>
      </c>
      <c r="J2280" s="1">
        <v>66</v>
      </c>
      <c r="K2280" s="1">
        <v>120</v>
      </c>
      <c r="L2280" s="1">
        <v>66</v>
      </c>
      <c r="M2280" s="1">
        <v>4</v>
      </c>
      <c r="N2280" s="1">
        <v>8</v>
      </c>
      <c r="O2280" s="18">
        <v>304</v>
      </c>
    </row>
    <row r="2281" spans="3:15" x14ac:dyDescent="0.25">
      <c r="C2281" s="106"/>
      <c r="D2281" s="103"/>
      <c r="E2281" s="11" t="s">
        <v>29</v>
      </c>
      <c r="F2281" s="8"/>
      <c r="G2281" s="7">
        <v>335</v>
      </c>
      <c r="H2281" s="15">
        <v>7</v>
      </c>
      <c r="I2281" s="1">
        <v>41</v>
      </c>
      <c r="J2281" s="1">
        <v>71</v>
      </c>
      <c r="K2281" s="1">
        <v>127</v>
      </c>
      <c r="L2281" s="1">
        <v>63</v>
      </c>
      <c r="M2281" s="1">
        <v>11</v>
      </c>
      <c r="N2281" s="1">
        <v>15</v>
      </c>
      <c r="O2281" s="18">
        <v>309</v>
      </c>
    </row>
    <row r="2282" spans="3:15" x14ac:dyDescent="0.25">
      <c r="C2282" s="106"/>
      <c r="D2282" s="103"/>
      <c r="E2282" s="11" t="s">
        <v>30</v>
      </c>
      <c r="F2282" s="8"/>
      <c r="G2282" s="7">
        <v>319</v>
      </c>
      <c r="H2282" s="15">
        <v>21</v>
      </c>
      <c r="I2282" s="1">
        <v>40</v>
      </c>
      <c r="J2282" s="1">
        <v>77</v>
      </c>
      <c r="K2282" s="1">
        <v>81</v>
      </c>
      <c r="L2282" s="1">
        <v>47</v>
      </c>
      <c r="M2282" s="1">
        <v>28</v>
      </c>
      <c r="N2282" s="1">
        <v>25</v>
      </c>
      <c r="O2282" s="18">
        <v>266</v>
      </c>
    </row>
    <row r="2283" spans="3:15" x14ac:dyDescent="0.25">
      <c r="C2283" s="106"/>
      <c r="D2283" s="103"/>
      <c r="E2283" s="11" t="s">
        <v>31</v>
      </c>
      <c r="F2283" s="8"/>
      <c r="G2283" s="7">
        <v>1267</v>
      </c>
      <c r="H2283" s="15">
        <v>53</v>
      </c>
      <c r="I2283" s="1">
        <v>148</v>
      </c>
      <c r="J2283" s="1">
        <v>269</v>
      </c>
      <c r="K2283" s="1">
        <v>461</v>
      </c>
      <c r="L2283" s="1">
        <v>232</v>
      </c>
      <c r="M2283" s="1">
        <v>48</v>
      </c>
      <c r="N2283" s="1">
        <v>56</v>
      </c>
      <c r="O2283" s="18">
        <v>1163</v>
      </c>
    </row>
    <row r="2284" spans="3:15" x14ac:dyDescent="0.25">
      <c r="C2284" s="106"/>
      <c r="D2284" s="103"/>
      <c r="E2284" s="11" t="s">
        <v>32</v>
      </c>
      <c r="F2284" s="8"/>
      <c r="G2284" s="7">
        <v>654</v>
      </c>
      <c r="H2284" s="15">
        <v>28</v>
      </c>
      <c r="I2284" s="1">
        <v>81</v>
      </c>
      <c r="J2284" s="1">
        <v>148</v>
      </c>
      <c r="K2284" s="1">
        <v>208</v>
      </c>
      <c r="L2284" s="1">
        <v>110</v>
      </c>
      <c r="M2284" s="1">
        <v>39</v>
      </c>
      <c r="N2284" s="1">
        <v>40</v>
      </c>
      <c r="O2284" s="18">
        <v>575</v>
      </c>
    </row>
    <row r="2285" spans="3:15" x14ac:dyDescent="0.25">
      <c r="C2285" s="106"/>
      <c r="D2285" s="102" t="s">
        <v>22</v>
      </c>
      <c r="E2285" s="10" t="s">
        <v>26</v>
      </c>
      <c r="F2285" s="9"/>
      <c r="G2285" s="13">
        <v>137</v>
      </c>
      <c r="H2285" s="22">
        <v>3</v>
      </c>
      <c r="I2285" s="3">
        <v>13</v>
      </c>
      <c r="J2285" s="3">
        <v>38</v>
      </c>
      <c r="K2285" s="3">
        <v>77</v>
      </c>
      <c r="L2285" s="3">
        <v>3</v>
      </c>
      <c r="M2285" s="3">
        <v>1</v>
      </c>
      <c r="N2285" s="3">
        <v>2</v>
      </c>
      <c r="O2285" s="24">
        <v>134</v>
      </c>
    </row>
    <row r="2286" spans="3:15" x14ac:dyDescent="0.25">
      <c r="C2286" s="106"/>
      <c r="D2286" s="103"/>
      <c r="E2286" s="11" t="s">
        <v>27</v>
      </c>
      <c r="F2286" s="8"/>
      <c r="G2286" s="7">
        <v>157</v>
      </c>
      <c r="H2286" s="15">
        <v>8</v>
      </c>
      <c r="I2286" s="1">
        <v>19</v>
      </c>
      <c r="J2286" s="1">
        <v>38</v>
      </c>
      <c r="K2286" s="1">
        <v>80</v>
      </c>
      <c r="L2286" s="1">
        <v>4</v>
      </c>
      <c r="M2286" s="1">
        <v>1</v>
      </c>
      <c r="N2286" s="1">
        <v>7</v>
      </c>
      <c r="O2286" s="18">
        <v>149</v>
      </c>
    </row>
    <row r="2287" spans="3:15" x14ac:dyDescent="0.25">
      <c r="C2287" s="106"/>
      <c r="D2287" s="103"/>
      <c r="E2287" s="11" t="s">
        <v>28</v>
      </c>
      <c r="F2287" s="8"/>
      <c r="G2287" s="7">
        <v>162</v>
      </c>
      <c r="H2287" s="15">
        <v>7</v>
      </c>
      <c r="I2287" s="1">
        <v>23</v>
      </c>
      <c r="J2287" s="1">
        <v>51</v>
      </c>
      <c r="K2287" s="1">
        <v>70</v>
      </c>
      <c r="L2287" s="1">
        <v>4</v>
      </c>
      <c r="M2287" s="1">
        <v>2</v>
      </c>
      <c r="N2287" s="1">
        <v>5</v>
      </c>
      <c r="O2287" s="18">
        <v>155</v>
      </c>
    </row>
    <row r="2288" spans="3:15" x14ac:dyDescent="0.25">
      <c r="C2288" s="106"/>
      <c r="D2288" s="103"/>
      <c r="E2288" s="11" t="s">
        <v>29</v>
      </c>
      <c r="F2288" s="8"/>
      <c r="G2288" s="7">
        <v>175</v>
      </c>
      <c r="H2288" s="15">
        <v>4</v>
      </c>
      <c r="I2288" s="1">
        <v>20</v>
      </c>
      <c r="J2288" s="1">
        <v>55</v>
      </c>
      <c r="K2288" s="1">
        <v>81</v>
      </c>
      <c r="L2288" s="1">
        <v>4</v>
      </c>
      <c r="M2288" s="1">
        <v>1</v>
      </c>
      <c r="N2288" s="1">
        <v>10</v>
      </c>
      <c r="O2288" s="18">
        <v>164</v>
      </c>
    </row>
    <row r="2289" spans="3:15" x14ac:dyDescent="0.25">
      <c r="C2289" s="106"/>
      <c r="D2289" s="103"/>
      <c r="E2289" s="11" t="s">
        <v>30</v>
      </c>
      <c r="F2289" s="8"/>
      <c r="G2289" s="7">
        <v>149</v>
      </c>
      <c r="H2289" s="15">
        <v>10</v>
      </c>
      <c r="I2289" s="1">
        <v>19</v>
      </c>
      <c r="J2289" s="1">
        <v>54</v>
      </c>
      <c r="K2289" s="1">
        <v>49</v>
      </c>
      <c r="L2289" s="1">
        <v>5</v>
      </c>
      <c r="M2289" s="1">
        <v>1</v>
      </c>
      <c r="N2289" s="1">
        <v>11</v>
      </c>
      <c r="O2289" s="18">
        <v>137</v>
      </c>
    </row>
    <row r="2290" spans="3:15" x14ac:dyDescent="0.25">
      <c r="C2290" s="106"/>
      <c r="D2290" s="103"/>
      <c r="E2290" s="11" t="s">
        <v>31</v>
      </c>
      <c r="F2290" s="8"/>
      <c r="G2290" s="7">
        <v>643</v>
      </c>
      <c r="H2290" s="15">
        <v>29</v>
      </c>
      <c r="I2290" s="1">
        <v>81</v>
      </c>
      <c r="J2290" s="1">
        <v>198</v>
      </c>
      <c r="K2290" s="1">
        <v>280</v>
      </c>
      <c r="L2290" s="1">
        <v>17</v>
      </c>
      <c r="M2290" s="1">
        <v>5</v>
      </c>
      <c r="N2290" s="1">
        <v>33</v>
      </c>
      <c r="O2290" s="18">
        <v>605</v>
      </c>
    </row>
    <row r="2291" spans="3:15" x14ac:dyDescent="0.25">
      <c r="C2291" s="106"/>
      <c r="D2291" s="103"/>
      <c r="E2291" s="11" t="s">
        <v>32</v>
      </c>
      <c r="F2291" s="8"/>
      <c r="G2291" s="7">
        <v>324</v>
      </c>
      <c r="H2291" s="15">
        <v>14</v>
      </c>
      <c r="I2291" s="1">
        <v>39</v>
      </c>
      <c r="J2291" s="1">
        <v>109</v>
      </c>
      <c r="K2291" s="1">
        <v>130</v>
      </c>
      <c r="L2291" s="1">
        <v>9</v>
      </c>
      <c r="M2291" s="1">
        <v>2</v>
      </c>
      <c r="N2291" s="1">
        <v>21</v>
      </c>
      <c r="O2291" s="18">
        <v>301</v>
      </c>
    </row>
    <row r="2292" spans="3:15" x14ac:dyDescent="0.25">
      <c r="C2292" s="106"/>
      <c r="D2292" s="102" t="s">
        <v>23</v>
      </c>
      <c r="E2292" s="10" t="s">
        <v>26</v>
      </c>
      <c r="F2292" s="9"/>
      <c r="G2292" s="13">
        <v>120</v>
      </c>
      <c r="H2292" s="22">
        <v>1</v>
      </c>
      <c r="I2292" s="3">
        <v>5</v>
      </c>
      <c r="J2292" s="3">
        <v>12</v>
      </c>
      <c r="K2292" s="3">
        <v>54</v>
      </c>
      <c r="L2292" s="3">
        <v>48</v>
      </c>
      <c r="M2292" s="3">
        <v>0</v>
      </c>
      <c r="N2292" s="3">
        <v>0</v>
      </c>
      <c r="O2292" s="24">
        <v>120</v>
      </c>
    </row>
    <row r="2293" spans="3:15" x14ac:dyDescent="0.25">
      <c r="C2293" s="106"/>
      <c r="D2293" s="103"/>
      <c r="E2293" s="11" t="s">
        <v>27</v>
      </c>
      <c r="F2293" s="8"/>
      <c r="G2293" s="7">
        <v>140</v>
      </c>
      <c r="H2293" s="15">
        <v>4</v>
      </c>
      <c r="I2293" s="1">
        <v>9</v>
      </c>
      <c r="J2293" s="1">
        <v>17</v>
      </c>
      <c r="K2293" s="1">
        <v>53</v>
      </c>
      <c r="L2293" s="1">
        <v>52</v>
      </c>
      <c r="M2293" s="1">
        <v>4</v>
      </c>
      <c r="N2293" s="1">
        <v>1</v>
      </c>
      <c r="O2293" s="18">
        <v>135</v>
      </c>
    </row>
    <row r="2294" spans="3:15" x14ac:dyDescent="0.25">
      <c r="C2294" s="106"/>
      <c r="D2294" s="103"/>
      <c r="E2294" s="11" t="s">
        <v>28</v>
      </c>
      <c r="F2294" s="8"/>
      <c r="G2294" s="7">
        <v>154</v>
      </c>
      <c r="H2294" s="15">
        <v>6</v>
      </c>
      <c r="I2294" s="1">
        <v>16</v>
      </c>
      <c r="J2294" s="1">
        <v>15</v>
      </c>
      <c r="K2294" s="1">
        <v>50</v>
      </c>
      <c r="L2294" s="1">
        <v>62</v>
      </c>
      <c r="M2294" s="1">
        <v>2</v>
      </c>
      <c r="N2294" s="1">
        <v>3</v>
      </c>
      <c r="O2294" s="18">
        <v>149</v>
      </c>
    </row>
    <row r="2295" spans="3:15" x14ac:dyDescent="0.25">
      <c r="C2295" s="106"/>
      <c r="D2295" s="103"/>
      <c r="E2295" s="11" t="s">
        <v>29</v>
      </c>
      <c r="F2295" s="8"/>
      <c r="G2295" s="7">
        <v>160</v>
      </c>
      <c r="H2295" s="15">
        <v>3</v>
      </c>
      <c r="I2295" s="1">
        <v>21</v>
      </c>
      <c r="J2295" s="1">
        <v>16</v>
      </c>
      <c r="K2295" s="1">
        <v>46</v>
      </c>
      <c r="L2295" s="1">
        <v>59</v>
      </c>
      <c r="M2295" s="1">
        <v>10</v>
      </c>
      <c r="N2295" s="1">
        <v>5</v>
      </c>
      <c r="O2295" s="18">
        <v>145</v>
      </c>
    </row>
    <row r="2296" spans="3:15" x14ac:dyDescent="0.25">
      <c r="C2296" s="106"/>
      <c r="D2296" s="103"/>
      <c r="E2296" s="11" t="s">
        <v>30</v>
      </c>
      <c r="F2296" s="8"/>
      <c r="G2296" s="7">
        <v>170</v>
      </c>
      <c r="H2296" s="15">
        <v>11</v>
      </c>
      <c r="I2296" s="1">
        <v>21</v>
      </c>
      <c r="J2296" s="1">
        <v>23</v>
      </c>
      <c r="K2296" s="1">
        <v>32</v>
      </c>
      <c r="L2296" s="1">
        <v>42</v>
      </c>
      <c r="M2296" s="1">
        <v>27</v>
      </c>
      <c r="N2296" s="1">
        <v>14</v>
      </c>
      <c r="O2296" s="18">
        <v>129</v>
      </c>
    </row>
    <row r="2297" spans="3:15" x14ac:dyDescent="0.25">
      <c r="C2297" s="106"/>
      <c r="D2297" s="103"/>
      <c r="E2297" s="11" t="s">
        <v>31</v>
      </c>
      <c r="F2297" s="8"/>
      <c r="G2297" s="7">
        <v>624</v>
      </c>
      <c r="H2297" s="15">
        <v>24</v>
      </c>
      <c r="I2297" s="1">
        <v>67</v>
      </c>
      <c r="J2297" s="1">
        <v>71</v>
      </c>
      <c r="K2297" s="1">
        <v>181</v>
      </c>
      <c r="L2297" s="1">
        <v>215</v>
      </c>
      <c r="M2297" s="1">
        <v>43</v>
      </c>
      <c r="N2297" s="1">
        <v>23</v>
      </c>
      <c r="O2297" s="18">
        <v>558</v>
      </c>
    </row>
    <row r="2298" spans="3:15" x14ac:dyDescent="0.25">
      <c r="C2298" s="106"/>
      <c r="D2298" s="103"/>
      <c r="E2298" s="11" t="s">
        <v>32</v>
      </c>
      <c r="F2298" s="8"/>
      <c r="G2298" s="7">
        <v>330</v>
      </c>
      <c r="H2298" s="15">
        <v>14</v>
      </c>
      <c r="I2298" s="1">
        <v>42</v>
      </c>
      <c r="J2298" s="1">
        <v>39</v>
      </c>
      <c r="K2298" s="1">
        <v>78</v>
      </c>
      <c r="L2298" s="1">
        <v>101</v>
      </c>
      <c r="M2298" s="1">
        <v>37</v>
      </c>
      <c r="N2298" s="1">
        <v>19</v>
      </c>
      <c r="O2298" s="18">
        <v>274</v>
      </c>
    </row>
    <row r="2299" spans="3:15" ht="25.2" x14ac:dyDescent="0.25">
      <c r="C2299" s="102" t="s">
        <v>33</v>
      </c>
      <c r="D2299" s="102" t="s">
        <v>25</v>
      </c>
      <c r="E2299" s="10" t="s">
        <v>34</v>
      </c>
      <c r="F2299" s="9"/>
      <c r="G2299" s="13">
        <v>75</v>
      </c>
      <c r="H2299" s="22">
        <v>4</v>
      </c>
      <c r="I2299" s="3">
        <v>6</v>
      </c>
      <c r="J2299" s="3">
        <v>17</v>
      </c>
      <c r="K2299" s="3">
        <v>37</v>
      </c>
      <c r="L2299" s="3">
        <v>5</v>
      </c>
      <c r="M2299" s="3">
        <v>3</v>
      </c>
      <c r="N2299" s="3">
        <v>3</v>
      </c>
      <c r="O2299" s="24">
        <v>69</v>
      </c>
    </row>
    <row r="2300" spans="3:15" ht="25.2" x14ac:dyDescent="0.25">
      <c r="C2300" s="106"/>
      <c r="D2300" s="103"/>
      <c r="E2300" s="11" t="s">
        <v>35</v>
      </c>
      <c r="F2300" s="8"/>
      <c r="G2300" s="7">
        <v>1042</v>
      </c>
      <c r="H2300" s="15">
        <v>34</v>
      </c>
      <c r="I2300" s="1">
        <v>114</v>
      </c>
      <c r="J2300" s="1">
        <v>234</v>
      </c>
      <c r="K2300" s="1">
        <v>425</v>
      </c>
      <c r="L2300" s="1">
        <v>178</v>
      </c>
      <c r="M2300" s="1">
        <v>26</v>
      </c>
      <c r="N2300" s="1">
        <v>31</v>
      </c>
      <c r="O2300" s="18">
        <v>985</v>
      </c>
    </row>
    <row r="2301" spans="3:15" ht="25.2" x14ac:dyDescent="0.25">
      <c r="C2301" s="106"/>
      <c r="D2301" s="103"/>
      <c r="E2301" s="11" t="s">
        <v>36</v>
      </c>
      <c r="F2301" s="8"/>
      <c r="G2301" s="7">
        <v>122</v>
      </c>
      <c r="H2301" s="15">
        <v>2</v>
      </c>
      <c r="I2301" s="1">
        <v>18</v>
      </c>
      <c r="J2301" s="1">
        <v>23</v>
      </c>
      <c r="K2301" s="1">
        <v>49</v>
      </c>
      <c r="L2301" s="1">
        <v>23</v>
      </c>
      <c r="M2301" s="1">
        <v>1</v>
      </c>
      <c r="N2301" s="1">
        <v>6</v>
      </c>
      <c r="O2301" s="18">
        <v>115</v>
      </c>
    </row>
    <row r="2302" spans="3:15" ht="25.2" x14ac:dyDescent="0.25">
      <c r="C2302" s="106"/>
      <c r="D2302" s="103"/>
      <c r="E2302" s="11" t="s">
        <v>37</v>
      </c>
      <c r="F2302" s="8"/>
      <c r="G2302" s="7">
        <v>251</v>
      </c>
      <c r="H2302" s="15">
        <v>15</v>
      </c>
      <c r="I2302" s="1">
        <v>27</v>
      </c>
      <c r="J2302" s="1">
        <v>37</v>
      </c>
      <c r="K2302" s="1">
        <v>71</v>
      </c>
      <c r="L2302" s="1">
        <v>67</v>
      </c>
      <c r="M2302" s="1">
        <v>19</v>
      </c>
      <c r="N2302" s="1">
        <v>15</v>
      </c>
      <c r="O2302" s="18">
        <v>217</v>
      </c>
    </row>
    <row r="2303" spans="3:15" x14ac:dyDescent="0.25">
      <c r="C2303" s="106"/>
      <c r="D2303" s="103"/>
      <c r="E2303" s="11" t="s">
        <v>38</v>
      </c>
      <c r="F2303" s="8"/>
      <c r="G2303" s="14">
        <v>34</v>
      </c>
      <c r="H2303" s="27">
        <v>2</v>
      </c>
      <c r="I2303" s="5">
        <v>1</v>
      </c>
      <c r="J2303" s="5">
        <v>8</v>
      </c>
      <c r="K2303" s="5">
        <v>10</v>
      </c>
      <c r="L2303" s="5">
        <v>10</v>
      </c>
      <c r="M2303" s="5">
        <v>0</v>
      </c>
      <c r="N2303" s="5">
        <v>3</v>
      </c>
      <c r="O2303" s="28">
        <v>31</v>
      </c>
    </row>
    <row r="2304" spans="3:15" ht="25.2" x14ac:dyDescent="0.25">
      <c r="C2304" s="106"/>
      <c r="D2304" s="102" t="s">
        <v>22</v>
      </c>
      <c r="E2304" s="10" t="s">
        <v>34</v>
      </c>
      <c r="F2304" s="9"/>
      <c r="G2304" s="13">
        <v>53</v>
      </c>
      <c r="H2304" s="22">
        <v>4</v>
      </c>
      <c r="I2304" s="3">
        <v>2</v>
      </c>
      <c r="J2304" s="3">
        <v>12</v>
      </c>
      <c r="K2304" s="3">
        <v>27</v>
      </c>
      <c r="L2304" s="3">
        <v>3</v>
      </c>
      <c r="M2304" s="3">
        <v>3</v>
      </c>
      <c r="N2304" s="3">
        <v>2</v>
      </c>
      <c r="O2304" s="24">
        <v>48</v>
      </c>
    </row>
    <row r="2305" spans="3:15" ht="25.2" x14ac:dyDescent="0.25">
      <c r="C2305" s="106"/>
      <c r="D2305" s="103"/>
      <c r="E2305" s="11" t="s">
        <v>35</v>
      </c>
      <c r="F2305" s="8"/>
      <c r="G2305" s="7">
        <v>595</v>
      </c>
      <c r="H2305" s="15">
        <v>24</v>
      </c>
      <c r="I2305" s="1">
        <v>77</v>
      </c>
      <c r="J2305" s="1">
        <v>187</v>
      </c>
      <c r="K2305" s="1">
        <v>274</v>
      </c>
      <c r="L2305" s="1">
        <v>10</v>
      </c>
      <c r="M2305" s="1">
        <v>2</v>
      </c>
      <c r="N2305" s="1">
        <v>21</v>
      </c>
      <c r="O2305" s="18">
        <v>572</v>
      </c>
    </row>
    <row r="2306" spans="3:15" ht="25.2" x14ac:dyDescent="0.25">
      <c r="C2306" s="106"/>
      <c r="D2306" s="103"/>
      <c r="E2306" s="11" t="s">
        <v>36</v>
      </c>
      <c r="F2306" s="8"/>
      <c r="G2306" s="7">
        <v>56</v>
      </c>
      <c r="H2306" s="15">
        <v>1</v>
      </c>
      <c r="I2306" s="1">
        <v>6</v>
      </c>
      <c r="J2306" s="1">
        <v>16</v>
      </c>
      <c r="K2306" s="1">
        <v>23</v>
      </c>
      <c r="L2306" s="1">
        <v>4</v>
      </c>
      <c r="M2306" s="1">
        <v>1</v>
      </c>
      <c r="N2306" s="1">
        <v>5</v>
      </c>
      <c r="O2306" s="18">
        <v>50</v>
      </c>
    </row>
    <row r="2307" spans="3:15" ht="25.2" x14ac:dyDescent="0.25">
      <c r="C2307" s="106"/>
      <c r="D2307" s="103"/>
      <c r="E2307" s="11" t="s">
        <v>37</v>
      </c>
      <c r="F2307" s="8"/>
      <c r="G2307" s="7">
        <v>54</v>
      </c>
      <c r="H2307" s="15">
        <v>2</v>
      </c>
      <c r="I2307" s="1">
        <v>9</v>
      </c>
      <c r="J2307" s="1">
        <v>14</v>
      </c>
      <c r="K2307" s="1">
        <v>25</v>
      </c>
      <c r="L2307" s="1">
        <v>0</v>
      </c>
      <c r="M2307" s="1">
        <v>0</v>
      </c>
      <c r="N2307" s="1">
        <v>4</v>
      </c>
      <c r="O2307" s="18">
        <v>50</v>
      </c>
    </row>
    <row r="2308" spans="3:15" x14ac:dyDescent="0.25">
      <c r="C2308" s="106"/>
      <c r="D2308" s="103"/>
      <c r="E2308" s="11" t="s">
        <v>38</v>
      </c>
      <c r="F2308" s="8"/>
      <c r="G2308" s="14">
        <v>22</v>
      </c>
      <c r="H2308" s="27">
        <v>1</v>
      </c>
      <c r="I2308" s="5">
        <v>0</v>
      </c>
      <c r="J2308" s="5">
        <v>7</v>
      </c>
      <c r="K2308" s="5">
        <v>8</v>
      </c>
      <c r="L2308" s="5">
        <v>3</v>
      </c>
      <c r="M2308" s="5">
        <v>0</v>
      </c>
      <c r="N2308" s="5">
        <v>3</v>
      </c>
      <c r="O2308" s="28">
        <v>19</v>
      </c>
    </row>
    <row r="2309" spans="3:15" ht="25.2" x14ac:dyDescent="0.25">
      <c r="C2309" s="106"/>
      <c r="D2309" s="102" t="s">
        <v>23</v>
      </c>
      <c r="E2309" s="10" t="s">
        <v>34</v>
      </c>
      <c r="F2309" s="9"/>
      <c r="G2309" s="41">
        <v>22</v>
      </c>
      <c r="H2309" s="58">
        <v>0</v>
      </c>
      <c r="I2309" s="26">
        <v>4</v>
      </c>
      <c r="J2309" s="26">
        <v>5</v>
      </c>
      <c r="K2309" s="26">
        <v>10</v>
      </c>
      <c r="L2309" s="26">
        <v>2</v>
      </c>
      <c r="M2309" s="26">
        <v>0</v>
      </c>
      <c r="N2309" s="26">
        <v>1</v>
      </c>
      <c r="O2309" s="60">
        <v>21</v>
      </c>
    </row>
    <row r="2310" spans="3:15" ht="25.2" x14ac:dyDescent="0.25">
      <c r="C2310" s="106"/>
      <c r="D2310" s="103"/>
      <c r="E2310" s="11" t="s">
        <v>35</v>
      </c>
      <c r="F2310" s="8"/>
      <c r="G2310" s="7">
        <v>447</v>
      </c>
      <c r="H2310" s="15">
        <v>10</v>
      </c>
      <c r="I2310" s="1">
        <v>37</v>
      </c>
      <c r="J2310" s="1">
        <v>47</v>
      </c>
      <c r="K2310" s="1">
        <v>151</v>
      </c>
      <c r="L2310" s="1">
        <v>168</v>
      </c>
      <c r="M2310" s="1">
        <v>24</v>
      </c>
      <c r="N2310" s="1">
        <v>10</v>
      </c>
      <c r="O2310" s="18">
        <v>413</v>
      </c>
    </row>
    <row r="2311" spans="3:15" ht="25.2" x14ac:dyDescent="0.25">
      <c r="C2311" s="106"/>
      <c r="D2311" s="103"/>
      <c r="E2311" s="11" t="s">
        <v>36</v>
      </c>
      <c r="F2311" s="8"/>
      <c r="G2311" s="7">
        <v>66</v>
      </c>
      <c r="H2311" s="15">
        <v>1</v>
      </c>
      <c r="I2311" s="1">
        <v>12</v>
      </c>
      <c r="J2311" s="1">
        <v>7</v>
      </c>
      <c r="K2311" s="1">
        <v>26</v>
      </c>
      <c r="L2311" s="1">
        <v>19</v>
      </c>
      <c r="M2311" s="1">
        <v>0</v>
      </c>
      <c r="N2311" s="1">
        <v>1</v>
      </c>
      <c r="O2311" s="18">
        <v>65</v>
      </c>
    </row>
    <row r="2312" spans="3:15" ht="25.2" x14ac:dyDescent="0.25">
      <c r="C2312" s="106"/>
      <c r="D2312" s="103"/>
      <c r="E2312" s="11" t="s">
        <v>37</v>
      </c>
      <c r="F2312" s="8"/>
      <c r="G2312" s="7">
        <v>197</v>
      </c>
      <c r="H2312" s="15">
        <v>13</v>
      </c>
      <c r="I2312" s="1">
        <v>18</v>
      </c>
      <c r="J2312" s="1">
        <v>23</v>
      </c>
      <c r="K2312" s="1">
        <v>46</v>
      </c>
      <c r="L2312" s="1">
        <v>67</v>
      </c>
      <c r="M2312" s="1">
        <v>19</v>
      </c>
      <c r="N2312" s="1">
        <v>11</v>
      </c>
      <c r="O2312" s="18">
        <v>167</v>
      </c>
    </row>
    <row r="2313" spans="3:15" x14ac:dyDescent="0.25">
      <c r="C2313" s="106"/>
      <c r="D2313" s="103"/>
      <c r="E2313" s="11" t="s">
        <v>38</v>
      </c>
      <c r="F2313" s="8"/>
      <c r="G2313" s="14">
        <v>12</v>
      </c>
      <c r="H2313" s="27">
        <v>1</v>
      </c>
      <c r="I2313" s="5">
        <v>1</v>
      </c>
      <c r="J2313" s="5">
        <v>1</v>
      </c>
      <c r="K2313" s="5">
        <v>2</v>
      </c>
      <c r="L2313" s="5">
        <v>7</v>
      </c>
      <c r="M2313" s="5">
        <v>0</v>
      </c>
      <c r="N2313" s="5">
        <v>0</v>
      </c>
      <c r="O2313" s="28">
        <v>12</v>
      </c>
    </row>
    <row r="2314" spans="3:15" ht="25.2" x14ac:dyDescent="0.25">
      <c r="C2314" s="102" t="s">
        <v>39</v>
      </c>
      <c r="D2314" s="102" t="s">
        <v>25</v>
      </c>
      <c r="E2314" s="10" t="s">
        <v>40</v>
      </c>
      <c r="F2314" s="9"/>
      <c r="G2314" s="13">
        <v>263</v>
      </c>
      <c r="H2314" s="22">
        <v>7</v>
      </c>
      <c r="I2314" s="3">
        <v>30</v>
      </c>
      <c r="J2314" s="3">
        <v>48</v>
      </c>
      <c r="K2314" s="3">
        <v>94</v>
      </c>
      <c r="L2314" s="3">
        <v>55</v>
      </c>
      <c r="M2314" s="3">
        <v>13</v>
      </c>
      <c r="N2314" s="3">
        <v>16</v>
      </c>
      <c r="O2314" s="24">
        <v>234</v>
      </c>
    </row>
    <row r="2315" spans="3:15" ht="25.2" x14ac:dyDescent="0.25">
      <c r="C2315" s="106"/>
      <c r="D2315" s="103"/>
      <c r="E2315" s="11" t="s">
        <v>41</v>
      </c>
      <c r="F2315" s="8"/>
      <c r="G2315" s="7">
        <v>906</v>
      </c>
      <c r="H2315" s="15">
        <v>26</v>
      </c>
      <c r="I2315" s="1">
        <v>91</v>
      </c>
      <c r="J2315" s="1">
        <v>202</v>
      </c>
      <c r="K2315" s="1">
        <v>384</v>
      </c>
      <c r="L2315" s="1">
        <v>158</v>
      </c>
      <c r="M2315" s="1">
        <v>20</v>
      </c>
      <c r="N2315" s="1">
        <v>25</v>
      </c>
      <c r="O2315" s="18">
        <v>861</v>
      </c>
    </row>
    <row r="2316" spans="3:15" x14ac:dyDescent="0.25">
      <c r="C2316" s="106"/>
      <c r="D2316" s="103"/>
      <c r="E2316" s="11" t="s">
        <v>42</v>
      </c>
      <c r="F2316" s="8"/>
      <c r="G2316" s="7">
        <v>61</v>
      </c>
      <c r="H2316" s="15">
        <v>2</v>
      </c>
      <c r="I2316" s="1">
        <v>7</v>
      </c>
      <c r="J2316" s="1">
        <v>17</v>
      </c>
      <c r="K2316" s="1">
        <v>27</v>
      </c>
      <c r="L2316" s="1">
        <v>8</v>
      </c>
      <c r="M2316" s="1">
        <v>0</v>
      </c>
      <c r="N2316" s="1">
        <v>0</v>
      </c>
      <c r="O2316" s="18">
        <v>61</v>
      </c>
    </row>
    <row r="2317" spans="3:15" x14ac:dyDescent="0.25">
      <c r="C2317" s="106"/>
      <c r="D2317" s="103"/>
      <c r="E2317" s="11" t="s">
        <v>43</v>
      </c>
      <c r="F2317" s="8"/>
      <c r="G2317" s="7">
        <v>450</v>
      </c>
      <c r="H2317" s="15">
        <v>26</v>
      </c>
      <c r="I2317" s="1">
        <v>42</v>
      </c>
      <c r="J2317" s="1">
        <v>75</v>
      </c>
      <c r="K2317" s="1">
        <v>198</v>
      </c>
      <c r="L2317" s="1">
        <v>87</v>
      </c>
      <c r="M2317" s="1">
        <v>13</v>
      </c>
      <c r="N2317" s="1">
        <v>9</v>
      </c>
      <c r="O2317" s="18">
        <v>428</v>
      </c>
    </row>
    <row r="2318" spans="3:15" x14ac:dyDescent="0.25">
      <c r="C2318" s="106"/>
      <c r="D2318" s="103"/>
      <c r="E2318" s="11" t="s">
        <v>44</v>
      </c>
      <c r="F2318" s="8"/>
      <c r="G2318" s="7">
        <v>93</v>
      </c>
      <c r="H2318" s="15">
        <v>7</v>
      </c>
      <c r="I2318" s="1">
        <v>9</v>
      </c>
      <c r="J2318" s="1">
        <v>19</v>
      </c>
      <c r="K2318" s="1">
        <v>36</v>
      </c>
      <c r="L2318" s="1">
        <v>17</v>
      </c>
      <c r="M2318" s="1">
        <v>4</v>
      </c>
      <c r="N2318" s="1">
        <v>1</v>
      </c>
      <c r="O2318" s="18">
        <v>88</v>
      </c>
    </row>
    <row r="2319" spans="3:15" ht="25.2" x14ac:dyDescent="0.25">
      <c r="C2319" s="106"/>
      <c r="D2319" s="103"/>
      <c r="E2319" s="11" t="s">
        <v>45</v>
      </c>
      <c r="F2319" s="8"/>
      <c r="G2319" s="14">
        <v>41</v>
      </c>
      <c r="H2319" s="27">
        <v>2</v>
      </c>
      <c r="I2319" s="5">
        <v>7</v>
      </c>
      <c r="J2319" s="5">
        <v>11</v>
      </c>
      <c r="K2319" s="5">
        <v>16</v>
      </c>
      <c r="L2319" s="5">
        <v>3</v>
      </c>
      <c r="M2319" s="5">
        <v>2</v>
      </c>
      <c r="N2319" s="5">
        <v>0</v>
      </c>
      <c r="O2319" s="28">
        <v>39</v>
      </c>
    </row>
    <row r="2320" spans="3:15" x14ac:dyDescent="0.25">
      <c r="C2320" s="106"/>
      <c r="D2320" s="103"/>
      <c r="E2320" s="11" t="s">
        <v>38</v>
      </c>
      <c r="F2320" s="8"/>
      <c r="G2320" s="7">
        <v>141</v>
      </c>
      <c r="H2320" s="15">
        <v>7</v>
      </c>
      <c r="I2320" s="1">
        <v>16</v>
      </c>
      <c r="J2320" s="1">
        <v>35</v>
      </c>
      <c r="K2320" s="1">
        <v>39</v>
      </c>
      <c r="L2320" s="1">
        <v>24</v>
      </c>
      <c r="M2320" s="1">
        <v>7</v>
      </c>
      <c r="N2320" s="1">
        <v>13</v>
      </c>
      <c r="O2320" s="18">
        <v>121</v>
      </c>
    </row>
    <row r="2321" spans="3:15" ht="25.2" x14ac:dyDescent="0.25">
      <c r="C2321" s="106"/>
      <c r="D2321" s="102" t="s">
        <v>22</v>
      </c>
      <c r="E2321" s="10" t="s">
        <v>40</v>
      </c>
      <c r="F2321" s="9"/>
      <c r="G2321" s="13">
        <v>123</v>
      </c>
      <c r="H2321" s="22">
        <v>2</v>
      </c>
      <c r="I2321" s="3">
        <v>16</v>
      </c>
      <c r="J2321" s="3">
        <v>31</v>
      </c>
      <c r="K2321" s="3">
        <v>55</v>
      </c>
      <c r="L2321" s="3">
        <v>7</v>
      </c>
      <c r="M2321" s="3">
        <v>4</v>
      </c>
      <c r="N2321" s="3">
        <v>8</v>
      </c>
      <c r="O2321" s="24">
        <v>111</v>
      </c>
    </row>
    <row r="2322" spans="3:15" ht="25.2" x14ac:dyDescent="0.25">
      <c r="C2322" s="106"/>
      <c r="D2322" s="103"/>
      <c r="E2322" s="11" t="s">
        <v>41</v>
      </c>
      <c r="F2322" s="8"/>
      <c r="G2322" s="7">
        <v>511</v>
      </c>
      <c r="H2322" s="15">
        <v>20</v>
      </c>
      <c r="I2322" s="1">
        <v>58</v>
      </c>
      <c r="J2322" s="1">
        <v>165</v>
      </c>
      <c r="K2322" s="1">
        <v>241</v>
      </c>
      <c r="L2322" s="1">
        <v>8</v>
      </c>
      <c r="M2322" s="1">
        <v>2</v>
      </c>
      <c r="N2322" s="1">
        <v>17</v>
      </c>
      <c r="O2322" s="18">
        <v>492</v>
      </c>
    </row>
    <row r="2323" spans="3:15" x14ac:dyDescent="0.25">
      <c r="C2323" s="106"/>
      <c r="D2323" s="103"/>
      <c r="E2323" s="11" t="s">
        <v>42</v>
      </c>
      <c r="F2323" s="8"/>
      <c r="G2323" s="14">
        <v>36</v>
      </c>
      <c r="H2323" s="27">
        <v>1</v>
      </c>
      <c r="I2323" s="5">
        <v>5</v>
      </c>
      <c r="J2323" s="5">
        <v>11</v>
      </c>
      <c r="K2323" s="5">
        <v>16</v>
      </c>
      <c r="L2323" s="5">
        <v>3</v>
      </c>
      <c r="M2323" s="5">
        <v>0</v>
      </c>
      <c r="N2323" s="5">
        <v>0</v>
      </c>
      <c r="O2323" s="28">
        <v>36</v>
      </c>
    </row>
    <row r="2324" spans="3:15" x14ac:dyDescent="0.25">
      <c r="C2324" s="106"/>
      <c r="D2324" s="103"/>
      <c r="E2324" s="11" t="s">
        <v>43</v>
      </c>
      <c r="F2324" s="8"/>
      <c r="G2324" s="7">
        <v>224</v>
      </c>
      <c r="H2324" s="15">
        <v>14</v>
      </c>
      <c r="I2324" s="1">
        <v>21</v>
      </c>
      <c r="J2324" s="1">
        <v>61</v>
      </c>
      <c r="K2324" s="1">
        <v>120</v>
      </c>
      <c r="L2324" s="1">
        <v>2</v>
      </c>
      <c r="M2324" s="1">
        <v>0</v>
      </c>
      <c r="N2324" s="1">
        <v>6</v>
      </c>
      <c r="O2324" s="18">
        <v>218</v>
      </c>
    </row>
    <row r="2325" spans="3:15" x14ac:dyDescent="0.25">
      <c r="C2325" s="106"/>
      <c r="D2325" s="103"/>
      <c r="E2325" s="11" t="s">
        <v>44</v>
      </c>
      <c r="F2325" s="8"/>
      <c r="G2325" s="14">
        <v>46</v>
      </c>
      <c r="H2325" s="27">
        <v>5</v>
      </c>
      <c r="I2325" s="5">
        <v>5</v>
      </c>
      <c r="J2325" s="5">
        <v>14</v>
      </c>
      <c r="K2325" s="5">
        <v>21</v>
      </c>
      <c r="L2325" s="5">
        <v>0</v>
      </c>
      <c r="M2325" s="5">
        <v>0</v>
      </c>
      <c r="N2325" s="5">
        <v>1</v>
      </c>
      <c r="O2325" s="28">
        <v>45</v>
      </c>
    </row>
    <row r="2326" spans="3:15" ht="25.2" x14ac:dyDescent="0.25">
      <c r="C2326" s="106"/>
      <c r="D2326" s="103"/>
      <c r="E2326" s="11" t="s">
        <v>45</v>
      </c>
      <c r="F2326" s="8"/>
      <c r="G2326" s="14">
        <v>18</v>
      </c>
      <c r="H2326" s="27">
        <v>2</v>
      </c>
      <c r="I2326" s="5">
        <v>4</v>
      </c>
      <c r="J2326" s="5">
        <v>8</v>
      </c>
      <c r="K2326" s="5">
        <v>4</v>
      </c>
      <c r="L2326" s="5">
        <v>0</v>
      </c>
      <c r="M2326" s="5">
        <v>0</v>
      </c>
      <c r="N2326" s="5">
        <v>0</v>
      </c>
      <c r="O2326" s="28">
        <v>18</v>
      </c>
    </row>
    <row r="2327" spans="3:15" x14ac:dyDescent="0.25">
      <c r="C2327" s="106"/>
      <c r="D2327" s="103"/>
      <c r="E2327" s="11" t="s">
        <v>38</v>
      </c>
      <c r="F2327" s="8"/>
      <c r="G2327" s="7">
        <v>80</v>
      </c>
      <c r="H2327" s="15">
        <v>3</v>
      </c>
      <c r="I2327" s="1">
        <v>11</v>
      </c>
      <c r="J2327" s="1">
        <v>22</v>
      </c>
      <c r="K2327" s="1">
        <v>32</v>
      </c>
      <c r="L2327" s="1">
        <v>4</v>
      </c>
      <c r="M2327" s="1">
        <v>0</v>
      </c>
      <c r="N2327" s="1">
        <v>8</v>
      </c>
      <c r="O2327" s="18">
        <v>72</v>
      </c>
    </row>
    <row r="2328" spans="3:15" ht="25.2" x14ac:dyDescent="0.25">
      <c r="C2328" s="106"/>
      <c r="D2328" s="102" t="s">
        <v>23</v>
      </c>
      <c r="E2328" s="10" t="s">
        <v>40</v>
      </c>
      <c r="F2328" s="9"/>
      <c r="G2328" s="13">
        <v>140</v>
      </c>
      <c r="H2328" s="22">
        <v>5</v>
      </c>
      <c r="I2328" s="3">
        <v>14</v>
      </c>
      <c r="J2328" s="3">
        <v>17</v>
      </c>
      <c r="K2328" s="3">
        <v>39</v>
      </c>
      <c r="L2328" s="3">
        <v>48</v>
      </c>
      <c r="M2328" s="3">
        <v>9</v>
      </c>
      <c r="N2328" s="3">
        <v>8</v>
      </c>
      <c r="O2328" s="24">
        <v>123</v>
      </c>
    </row>
    <row r="2329" spans="3:15" ht="25.2" x14ac:dyDescent="0.25">
      <c r="C2329" s="106"/>
      <c r="D2329" s="103"/>
      <c r="E2329" s="11" t="s">
        <v>41</v>
      </c>
      <c r="F2329" s="8"/>
      <c r="G2329" s="7">
        <v>395</v>
      </c>
      <c r="H2329" s="15">
        <v>6</v>
      </c>
      <c r="I2329" s="1">
        <v>33</v>
      </c>
      <c r="J2329" s="1">
        <v>37</v>
      </c>
      <c r="K2329" s="1">
        <v>143</v>
      </c>
      <c r="L2329" s="1">
        <v>150</v>
      </c>
      <c r="M2329" s="1">
        <v>18</v>
      </c>
      <c r="N2329" s="1">
        <v>8</v>
      </c>
      <c r="O2329" s="18">
        <v>369</v>
      </c>
    </row>
    <row r="2330" spans="3:15" x14ac:dyDescent="0.25">
      <c r="C2330" s="106"/>
      <c r="D2330" s="103"/>
      <c r="E2330" s="11" t="s">
        <v>42</v>
      </c>
      <c r="F2330" s="8"/>
      <c r="G2330" s="14">
        <v>25</v>
      </c>
      <c r="H2330" s="27">
        <v>1</v>
      </c>
      <c r="I2330" s="5">
        <v>2</v>
      </c>
      <c r="J2330" s="5">
        <v>6</v>
      </c>
      <c r="K2330" s="5">
        <v>11</v>
      </c>
      <c r="L2330" s="5">
        <v>5</v>
      </c>
      <c r="M2330" s="5">
        <v>0</v>
      </c>
      <c r="N2330" s="5">
        <v>0</v>
      </c>
      <c r="O2330" s="28">
        <v>25</v>
      </c>
    </row>
    <row r="2331" spans="3:15" x14ac:dyDescent="0.25">
      <c r="C2331" s="106"/>
      <c r="D2331" s="103"/>
      <c r="E2331" s="11" t="s">
        <v>43</v>
      </c>
      <c r="F2331" s="8"/>
      <c r="G2331" s="7">
        <v>226</v>
      </c>
      <c r="H2331" s="15">
        <v>12</v>
      </c>
      <c r="I2331" s="1">
        <v>21</v>
      </c>
      <c r="J2331" s="1">
        <v>14</v>
      </c>
      <c r="K2331" s="1">
        <v>78</v>
      </c>
      <c r="L2331" s="1">
        <v>85</v>
      </c>
      <c r="M2331" s="1">
        <v>13</v>
      </c>
      <c r="N2331" s="1">
        <v>3</v>
      </c>
      <c r="O2331" s="18">
        <v>210</v>
      </c>
    </row>
    <row r="2332" spans="3:15" x14ac:dyDescent="0.25">
      <c r="C2332" s="106"/>
      <c r="D2332" s="103"/>
      <c r="E2332" s="11" t="s">
        <v>44</v>
      </c>
      <c r="F2332" s="8"/>
      <c r="G2332" s="14">
        <v>47</v>
      </c>
      <c r="H2332" s="27">
        <v>2</v>
      </c>
      <c r="I2332" s="5">
        <v>4</v>
      </c>
      <c r="J2332" s="5">
        <v>5</v>
      </c>
      <c r="K2332" s="5">
        <v>15</v>
      </c>
      <c r="L2332" s="5">
        <v>17</v>
      </c>
      <c r="M2332" s="5">
        <v>4</v>
      </c>
      <c r="N2332" s="5">
        <v>0</v>
      </c>
      <c r="O2332" s="28">
        <v>43</v>
      </c>
    </row>
    <row r="2333" spans="3:15" ht="25.2" x14ac:dyDescent="0.25">
      <c r="C2333" s="106"/>
      <c r="D2333" s="103"/>
      <c r="E2333" s="11" t="s">
        <v>45</v>
      </c>
      <c r="F2333" s="8"/>
      <c r="G2333" s="14">
        <v>23</v>
      </c>
      <c r="H2333" s="27">
        <v>0</v>
      </c>
      <c r="I2333" s="5">
        <v>3</v>
      </c>
      <c r="J2333" s="5">
        <v>3</v>
      </c>
      <c r="K2333" s="5">
        <v>12</v>
      </c>
      <c r="L2333" s="5">
        <v>3</v>
      </c>
      <c r="M2333" s="5">
        <v>2</v>
      </c>
      <c r="N2333" s="5">
        <v>0</v>
      </c>
      <c r="O2333" s="28">
        <v>21</v>
      </c>
    </row>
    <row r="2334" spans="3:15" x14ac:dyDescent="0.25">
      <c r="C2334" s="106"/>
      <c r="D2334" s="103"/>
      <c r="E2334" s="11" t="s">
        <v>38</v>
      </c>
      <c r="F2334" s="8"/>
      <c r="G2334" s="7">
        <v>61</v>
      </c>
      <c r="H2334" s="15">
        <v>4</v>
      </c>
      <c r="I2334" s="1">
        <v>5</v>
      </c>
      <c r="J2334" s="1">
        <v>13</v>
      </c>
      <c r="K2334" s="1">
        <v>7</v>
      </c>
      <c r="L2334" s="1">
        <v>20</v>
      </c>
      <c r="M2334" s="1">
        <v>7</v>
      </c>
      <c r="N2334" s="1">
        <v>5</v>
      </c>
      <c r="O2334" s="18">
        <v>49</v>
      </c>
    </row>
    <row r="2335" spans="3:15" x14ac:dyDescent="0.25">
      <c r="C2335" s="102" t="s">
        <v>46</v>
      </c>
      <c r="D2335" s="100" t="s">
        <v>21</v>
      </c>
      <c r="E2335" s="10" t="s">
        <v>47</v>
      </c>
      <c r="F2335" s="9"/>
      <c r="G2335" s="13">
        <v>1103</v>
      </c>
      <c r="H2335" s="22">
        <v>48</v>
      </c>
      <c r="I2335" s="3">
        <v>120</v>
      </c>
      <c r="J2335" s="3">
        <v>242</v>
      </c>
      <c r="K2335" s="3">
        <v>415</v>
      </c>
      <c r="L2335" s="3">
        <v>199</v>
      </c>
      <c r="M2335" s="3">
        <v>39</v>
      </c>
      <c r="N2335" s="3">
        <v>40</v>
      </c>
      <c r="O2335" s="24">
        <v>1024</v>
      </c>
    </row>
    <row r="2336" spans="3:15" ht="25.2" x14ac:dyDescent="0.25">
      <c r="C2336" s="106"/>
      <c r="D2336" s="101"/>
      <c r="E2336" s="11" t="s">
        <v>48</v>
      </c>
      <c r="F2336" s="8"/>
      <c r="G2336" s="7">
        <v>173</v>
      </c>
      <c r="H2336" s="15">
        <v>1</v>
      </c>
      <c r="I2336" s="1">
        <v>14</v>
      </c>
      <c r="J2336" s="1">
        <v>33</v>
      </c>
      <c r="K2336" s="1">
        <v>85</v>
      </c>
      <c r="L2336" s="1">
        <v>35</v>
      </c>
      <c r="M2336" s="1">
        <v>1</v>
      </c>
      <c r="N2336" s="1">
        <v>4</v>
      </c>
      <c r="O2336" s="18">
        <v>168</v>
      </c>
    </row>
    <row r="2337" spans="3:15" x14ac:dyDescent="0.25">
      <c r="C2337" s="106"/>
      <c r="D2337" s="101"/>
      <c r="E2337" s="11" t="s">
        <v>49</v>
      </c>
      <c r="F2337" s="8"/>
      <c r="G2337" s="14">
        <v>29</v>
      </c>
      <c r="H2337" s="27">
        <v>1</v>
      </c>
      <c r="I2337" s="5">
        <v>3</v>
      </c>
      <c r="J2337" s="5">
        <v>6</v>
      </c>
      <c r="K2337" s="5">
        <v>12</v>
      </c>
      <c r="L2337" s="5">
        <v>4</v>
      </c>
      <c r="M2337" s="5">
        <v>1</v>
      </c>
      <c r="N2337" s="5">
        <v>2</v>
      </c>
      <c r="O2337" s="28">
        <v>26</v>
      </c>
    </row>
    <row r="2338" spans="3:15" ht="25.2" x14ac:dyDescent="0.25">
      <c r="C2338" s="106"/>
      <c r="D2338" s="101"/>
      <c r="E2338" s="11" t="s">
        <v>50</v>
      </c>
      <c r="F2338" s="8"/>
      <c r="G2338" s="7">
        <v>102</v>
      </c>
      <c r="H2338" s="15">
        <v>2</v>
      </c>
      <c r="I2338" s="1">
        <v>17</v>
      </c>
      <c r="J2338" s="1">
        <v>15</v>
      </c>
      <c r="K2338" s="1">
        <v>41</v>
      </c>
      <c r="L2338" s="1">
        <v>19</v>
      </c>
      <c r="M2338" s="1">
        <v>4</v>
      </c>
      <c r="N2338" s="1">
        <v>4</v>
      </c>
      <c r="O2338" s="18">
        <v>94</v>
      </c>
    </row>
    <row r="2339" spans="3:15" ht="25.2" x14ac:dyDescent="0.25">
      <c r="C2339" s="106"/>
      <c r="D2339" s="101"/>
      <c r="E2339" s="11" t="s">
        <v>51</v>
      </c>
      <c r="F2339" s="8"/>
      <c r="G2339" s="14">
        <v>46</v>
      </c>
      <c r="H2339" s="27">
        <v>3</v>
      </c>
      <c r="I2339" s="5">
        <v>5</v>
      </c>
      <c r="J2339" s="5">
        <v>8</v>
      </c>
      <c r="K2339" s="5">
        <v>13</v>
      </c>
      <c r="L2339" s="5">
        <v>12</v>
      </c>
      <c r="M2339" s="5">
        <v>1</v>
      </c>
      <c r="N2339" s="5">
        <v>4</v>
      </c>
      <c r="O2339" s="28">
        <v>41</v>
      </c>
    </row>
    <row r="2340" spans="3:15" x14ac:dyDescent="0.25">
      <c r="C2340" s="106"/>
      <c r="D2340" s="101"/>
      <c r="E2340" s="11" t="s">
        <v>52</v>
      </c>
      <c r="F2340" s="8"/>
      <c r="G2340" s="14">
        <v>20</v>
      </c>
      <c r="H2340" s="27">
        <v>0</v>
      </c>
      <c r="I2340" s="5">
        <v>2</v>
      </c>
      <c r="J2340" s="5">
        <v>4</v>
      </c>
      <c r="K2340" s="5">
        <v>7</v>
      </c>
      <c r="L2340" s="5">
        <v>4</v>
      </c>
      <c r="M2340" s="5">
        <v>2</v>
      </c>
      <c r="N2340" s="5">
        <v>1</v>
      </c>
      <c r="O2340" s="28">
        <v>17</v>
      </c>
    </row>
    <row r="2341" spans="3:15" x14ac:dyDescent="0.25">
      <c r="C2341" s="106"/>
      <c r="D2341" s="101"/>
      <c r="E2341" s="11" t="s">
        <v>53</v>
      </c>
      <c r="F2341" s="8"/>
      <c r="G2341" s="14">
        <v>19</v>
      </c>
      <c r="H2341" s="27">
        <v>0</v>
      </c>
      <c r="I2341" s="5">
        <v>4</v>
      </c>
      <c r="J2341" s="5">
        <v>4</v>
      </c>
      <c r="K2341" s="5">
        <v>7</v>
      </c>
      <c r="L2341" s="5">
        <v>3</v>
      </c>
      <c r="M2341" s="5">
        <v>1</v>
      </c>
      <c r="N2341" s="5">
        <v>0</v>
      </c>
      <c r="O2341" s="28">
        <v>18</v>
      </c>
    </row>
    <row r="2342" spans="3:15" x14ac:dyDescent="0.25">
      <c r="C2342" s="106"/>
      <c r="D2342" s="101"/>
      <c r="E2342" s="11" t="s">
        <v>38</v>
      </c>
      <c r="F2342" s="8"/>
      <c r="G2342" s="14">
        <v>32</v>
      </c>
      <c r="H2342" s="27">
        <v>2</v>
      </c>
      <c r="I2342" s="5">
        <v>1</v>
      </c>
      <c r="J2342" s="5">
        <v>7</v>
      </c>
      <c r="K2342" s="5">
        <v>12</v>
      </c>
      <c r="L2342" s="5">
        <v>7</v>
      </c>
      <c r="M2342" s="5">
        <v>0</v>
      </c>
      <c r="N2342" s="5">
        <v>3</v>
      </c>
      <c r="O2342" s="28">
        <v>29</v>
      </c>
    </row>
    <row r="2343" spans="3:15" x14ac:dyDescent="0.25">
      <c r="C2343" s="106"/>
      <c r="D2343" s="101"/>
      <c r="E2343" s="11" t="s">
        <v>54</v>
      </c>
      <c r="F2343" s="8"/>
      <c r="G2343" s="7">
        <v>1276</v>
      </c>
      <c r="H2343" s="15">
        <v>49</v>
      </c>
      <c r="I2343" s="1">
        <v>134</v>
      </c>
      <c r="J2343" s="1">
        <v>275</v>
      </c>
      <c r="K2343" s="1">
        <v>500</v>
      </c>
      <c r="L2343" s="1">
        <v>234</v>
      </c>
      <c r="M2343" s="1">
        <v>40</v>
      </c>
      <c r="N2343" s="1">
        <v>44</v>
      </c>
      <c r="O2343" s="18">
        <v>1192</v>
      </c>
    </row>
    <row r="2344" spans="3:15" x14ac:dyDescent="0.25">
      <c r="C2344" s="106"/>
      <c r="D2344" s="101"/>
      <c r="E2344" s="11" t="s">
        <v>55</v>
      </c>
      <c r="F2344" s="8"/>
      <c r="G2344" s="7">
        <v>177</v>
      </c>
      <c r="H2344" s="15">
        <v>6</v>
      </c>
      <c r="I2344" s="1">
        <v>25</v>
      </c>
      <c r="J2344" s="1">
        <v>29</v>
      </c>
      <c r="K2344" s="1">
        <v>66</v>
      </c>
      <c r="L2344" s="1">
        <v>35</v>
      </c>
      <c r="M2344" s="1">
        <v>6</v>
      </c>
      <c r="N2344" s="1">
        <v>10</v>
      </c>
      <c r="O2344" s="18">
        <v>161</v>
      </c>
    </row>
    <row r="2345" spans="3:15" ht="25.2" x14ac:dyDescent="0.25">
      <c r="C2345" s="102" t="s">
        <v>56</v>
      </c>
      <c r="D2345" s="100" t="s">
        <v>21</v>
      </c>
      <c r="E2345" s="10" t="s">
        <v>57</v>
      </c>
      <c r="F2345" s="9"/>
      <c r="G2345" s="13">
        <v>393</v>
      </c>
      <c r="H2345" s="22">
        <v>5</v>
      </c>
      <c r="I2345" s="3">
        <v>62</v>
      </c>
      <c r="J2345" s="3">
        <v>83</v>
      </c>
      <c r="K2345" s="3">
        <v>153</v>
      </c>
      <c r="L2345" s="3">
        <v>64</v>
      </c>
      <c r="M2345" s="3">
        <v>12</v>
      </c>
      <c r="N2345" s="3">
        <v>14</v>
      </c>
      <c r="O2345" s="24">
        <v>367</v>
      </c>
    </row>
    <row r="2346" spans="3:15" ht="25.2" x14ac:dyDescent="0.25">
      <c r="C2346" s="106"/>
      <c r="D2346" s="101"/>
      <c r="E2346" s="11" t="s">
        <v>58</v>
      </c>
      <c r="F2346" s="8"/>
      <c r="G2346" s="7">
        <v>615</v>
      </c>
      <c r="H2346" s="15">
        <v>12</v>
      </c>
      <c r="I2346" s="1">
        <v>42</v>
      </c>
      <c r="J2346" s="1">
        <v>138</v>
      </c>
      <c r="K2346" s="1">
        <v>238</v>
      </c>
      <c r="L2346" s="1">
        <v>132</v>
      </c>
      <c r="M2346" s="1">
        <v>25</v>
      </c>
      <c r="N2346" s="1">
        <v>28</v>
      </c>
      <c r="O2346" s="18">
        <v>562</v>
      </c>
    </row>
    <row r="2347" spans="3:15" ht="25.2" x14ac:dyDescent="0.25">
      <c r="C2347" s="106"/>
      <c r="D2347" s="101"/>
      <c r="E2347" s="11" t="s">
        <v>59</v>
      </c>
      <c r="F2347" s="8"/>
      <c r="G2347" s="7">
        <v>364</v>
      </c>
      <c r="H2347" s="15">
        <v>30</v>
      </c>
      <c r="I2347" s="1">
        <v>50</v>
      </c>
      <c r="J2347" s="1">
        <v>55</v>
      </c>
      <c r="K2347" s="1">
        <v>147</v>
      </c>
      <c r="L2347" s="1">
        <v>62</v>
      </c>
      <c r="M2347" s="1">
        <v>7</v>
      </c>
      <c r="N2347" s="1">
        <v>13</v>
      </c>
      <c r="O2347" s="18">
        <v>344</v>
      </c>
    </row>
    <row r="2348" spans="3:15" x14ac:dyDescent="0.25">
      <c r="C2348" s="106"/>
      <c r="D2348" s="101"/>
      <c r="E2348" s="11" t="s">
        <v>60</v>
      </c>
      <c r="F2348" s="8"/>
      <c r="G2348" s="7">
        <v>152</v>
      </c>
      <c r="H2348" s="15">
        <v>10</v>
      </c>
      <c r="I2348" s="1">
        <v>12</v>
      </c>
      <c r="J2348" s="1">
        <v>43</v>
      </c>
      <c r="K2348" s="1">
        <v>54</v>
      </c>
      <c r="L2348" s="1">
        <v>25</v>
      </c>
      <c r="M2348" s="1">
        <v>5</v>
      </c>
      <c r="N2348" s="1">
        <v>3</v>
      </c>
      <c r="O2348" s="18">
        <v>144</v>
      </c>
    </row>
    <row r="2349" spans="3:15" x14ac:dyDescent="0.25">
      <c r="C2349" s="102" t="s">
        <v>61</v>
      </c>
      <c r="D2349" s="100" t="s">
        <v>21</v>
      </c>
      <c r="E2349" s="10" t="s">
        <v>62</v>
      </c>
      <c r="F2349" s="9"/>
      <c r="G2349" s="13">
        <v>197</v>
      </c>
      <c r="H2349" s="22">
        <v>6</v>
      </c>
      <c r="I2349" s="3">
        <v>22</v>
      </c>
      <c r="J2349" s="3">
        <v>37</v>
      </c>
      <c r="K2349" s="3">
        <v>82</v>
      </c>
      <c r="L2349" s="3">
        <v>40</v>
      </c>
      <c r="M2349" s="3">
        <v>3</v>
      </c>
      <c r="N2349" s="3">
        <v>7</v>
      </c>
      <c r="O2349" s="24">
        <v>187</v>
      </c>
    </row>
    <row r="2350" spans="3:15" x14ac:dyDescent="0.25">
      <c r="C2350" s="103"/>
      <c r="D2350" s="101"/>
      <c r="E2350" s="11" t="s">
        <v>63</v>
      </c>
      <c r="F2350" s="8"/>
      <c r="G2350" s="7">
        <v>460</v>
      </c>
      <c r="H2350" s="15">
        <v>17</v>
      </c>
      <c r="I2350" s="1">
        <v>51</v>
      </c>
      <c r="J2350" s="1">
        <v>98</v>
      </c>
      <c r="K2350" s="1">
        <v>177</v>
      </c>
      <c r="L2350" s="1">
        <v>91</v>
      </c>
      <c r="M2350" s="1">
        <v>9</v>
      </c>
      <c r="N2350" s="1">
        <v>17</v>
      </c>
      <c r="O2350" s="18">
        <v>434</v>
      </c>
    </row>
    <row r="2351" spans="3:15" ht="25.2" x14ac:dyDescent="0.25">
      <c r="C2351" s="103"/>
      <c r="D2351" s="101"/>
      <c r="E2351" s="11" t="s">
        <v>64</v>
      </c>
      <c r="F2351" s="8"/>
      <c r="G2351" s="7">
        <v>286</v>
      </c>
      <c r="H2351" s="15">
        <v>11</v>
      </c>
      <c r="I2351" s="1">
        <v>27</v>
      </c>
      <c r="J2351" s="1">
        <v>62</v>
      </c>
      <c r="K2351" s="1">
        <v>112</v>
      </c>
      <c r="L2351" s="1">
        <v>56</v>
      </c>
      <c r="M2351" s="1">
        <v>9</v>
      </c>
      <c r="N2351" s="1">
        <v>9</v>
      </c>
      <c r="O2351" s="18">
        <v>268</v>
      </c>
    </row>
    <row r="2352" spans="3:15" x14ac:dyDescent="0.25">
      <c r="C2352" s="103"/>
      <c r="D2352" s="101"/>
      <c r="E2352" s="11" t="s">
        <v>65</v>
      </c>
      <c r="F2352" s="8"/>
      <c r="G2352" s="7">
        <v>249</v>
      </c>
      <c r="H2352" s="15">
        <v>4</v>
      </c>
      <c r="I2352" s="1">
        <v>29</v>
      </c>
      <c r="J2352" s="1">
        <v>47</v>
      </c>
      <c r="K2352" s="1">
        <v>100</v>
      </c>
      <c r="L2352" s="1">
        <v>48</v>
      </c>
      <c r="M2352" s="1">
        <v>8</v>
      </c>
      <c r="N2352" s="1">
        <v>13</v>
      </c>
      <c r="O2352" s="18">
        <v>228</v>
      </c>
    </row>
    <row r="2353" spans="2:16" x14ac:dyDescent="0.25">
      <c r="C2353" s="103"/>
      <c r="D2353" s="101"/>
      <c r="E2353" s="11" t="s">
        <v>66</v>
      </c>
      <c r="F2353" s="8"/>
      <c r="G2353" s="7">
        <v>145</v>
      </c>
      <c r="H2353" s="15">
        <v>3</v>
      </c>
      <c r="I2353" s="1">
        <v>20</v>
      </c>
      <c r="J2353" s="1">
        <v>27</v>
      </c>
      <c r="K2353" s="1">
        <v>62</v>
      </c>
      <c r="L2353" s="1">
        <v>19</v>
      </c>
      <c r="M2353" s="1">
        <v>8</v>
      </c>
      <c r="N2353" s="1">
        <v>6</v>
      </c>
      <c r="O2353" s="18">
        <v>131</v>
      </c>
    </row>
    <row r="2354" spans="2:16" x14ac:dyDescent="0.25">
      <c r="C2354" s="107"/>
      <c r="D2354" s="104"/>
      <c r="E2354" s="44" t="s">
        <v>67</v>
      </c>
      <c r="F2354" s="45"/>
      <c r="G2354" s="56">
        <v>187</v>
      </c>
      <c r="H2354" s="64">
        <v>16</v>
      </c>
      <c r="I2354" s="34">
        <v>17</v>
      </c>
      <c r="J2354" s="34">
        <v>48</v>
      </c>
      <c r="K2354" s="34">
        <v>59</v>
      </c>
      <c r="L2354" s="34">
        <v>29</v>
      </c>
      <c r="M2354" s="34">
        <v>12</v>
      </c>
      <c r="N2354" s="34">
        <v>6</v>
      </c>
      <c r="O2354" s="69">
        <v>169</v>
      </c>
    </row>
    <row r="2356" spans="2:16" x14ac:dyDescent="0.25">
      <c r="B2356" s="42" t="str">
        <f xml:space="preserve"> HYPERLINK("#'目次'!B34", "[28]")</f>
        <v>[28]</v>
      </c>
      <c r="C2356" s="37" t="s">
        <v>363</v>
      </c>
    </row>
    <row r="2357" spans="2:16" x14ac:dyDescent="0.25">
      <c r="C2357" s="37" t="s">
        <v>364</v>
      </c>
    </row>
    <row r="2359" spans="2:16" x14ac:dyDescent="0.25">
      <c r="C2359" s="37" t="s">
        <v>14</v>
      </c>
    </row>
    <row r="2360" spans="2:16" ht="37.799999999999997" x14ac:dyDescent="0.25">
      <c r="C2360" s="96"/>
      <c r="D2360" s="97"/>
      <c r="E2360" s="97"/>
      <c r="F2360" s="97"/>
      <c r="G2360" s="52" t="s">
        <v>15</v>
      </c>
      <c r="H2360" s="48" t="s">
        <v>365</v>
      </c>
      <c r="I2360" s="20" t="s">
        <v>366</v>
      </c>
      <c r="J2360" s="20" t="s">
        <v>367</v>
      </c>
      <c r="K2360" s="20" t="s">
        <v>368</v>
      </c>
      <c r="L2360" s="20" t="s">
        <v>369</v>
      </c>
      <c r="M2360" s="20" t="s">
        <v>370</v>
      </c>
      <c r="N2360" s="20" t="s">
        <v>371</v>
      </c>
      <c r="O2360" s="20" t="s">
        <v>372</v>
      </c>
      <c r="P2360" s="51" t="s">
        <v>38</v>
      </c>
    </row>
    <row r="2361" spans="2:16" x14ac:dyDescent="0.25">
      <c r="C2361" s="98"/>
      <c r="D2361" s="99"/>
      <c r="E2361" s="99"/>
      <c r="F2361" s="99"/>
      <c r="G2361" s="47"/>
      <c r="H2361" s="55"/>
      <c r="I2361" s="21"/>
      <c r="J2361" s="21"/>
      <c r="K2361" s="21"/>
      <c r="L2361" s="21"/>
      <c r="M2361" s="21"/>
      <c r="N2361" s="21"/>
      <c r="O2361" s="21"/>
      <c r="P2361" s="54"/>
    </row>
    <row r="2362" spans="2:16" x14ac:dyDescent="0.25">
      <c r="C2362" s="43"/>
      <c r="D2362" s="49"/>
      <c r="E2362" s="53" t="s">
        <v>15</v>
      </c>
      <c r="F2362" s="46"/>
      <c r="G2362" s="50">
        <v>1417</v>
      </c>
      <c r="H2362" s="30">
        <v>79</v>
      </c>
      <c r="I2362" s="30">
        <v>28</v>
      </c>
      <c r="J2362" s="30">
        <v>43</v>
      </c>
      <c r="K2362" s="30">
        <v>165</v>
      </c>
      <c r="L2362" s="30">
        <v>291</v>
      </c>
      <c r="M2362" s="30">
        <v>226</v>
      </c>
      <c r="N2362" s="30">
        <v>116</v>
      </c>
      <c r="O2362" s="30">
        <v>460</v>
      </c>
      <c r="P2362" s="68">
        <v>9</v>
      </c>
    </row>
    <row r="2363" spans="2:16" x14ac:dyDescent="0.25">
      <c r="C2363" s="105" t="s">
        <v>20</v>
      </c>
      <c r="D2363" s="100" t="s">
        <v>21</v>
      </c>
      <c r="E2363" s="10" t="s">
        <v>22</v>
      </c>
      <c r="F2363" s="9"/>
      <c r="G2363" s="13">
        <v>739</v>
      </c>
      <c r="H2363" s="22">
        <v>21</v>
      </c>
      <c r="I2363" s="3">
        <v>4</v>
      </c>
      <c r="J2363" s="3">
        <v>10</v>
      </c>
      <c r="K2363" s="3">
        <v>54</v>
      </c>
      <c r="L2363" s="3">
        <v>164</v>
      </c>
      <c r="M2363" s="3">
        <v>145</v>
      </c>
      <c r="N2363" s="3">
        <v>79</v>
      </c>
      <c r="O2363" s="3">
        <v>258</v>
      </c>
      <c r="P2363" s="24">
        <v>4</v>
      </c>
    </row>
    <row r="2364" spans="2:16" x14ac:dyDescent="0.25">
      <c r="C2364" s="106"/>
      <c r="D2364" s="101"/>
      <c r="E2364" s="11" t="s">
        <v>23</v>
      </c>
      <c r="F2364" s="8"/>
      <c r="G2364" s="7">
        <v>678</v>
      </c>
      <c r="H2364" s="15">
        <v>58</v>
      </c>
      <c r="I2364" s="1">
        <v>24</v>
      </c>
      <c r="J2364" s="1">
        <v>33</v>
      </c>
      <c r="K2364" s="1">
        <v>111</v>
      </c>
      <c r="L2364" s="1">
        <v>127</v>
      </c>
      <c r="M2364" s="1">
        <v>81</v>
      </c>
      <c r="N2364" s="1">
        <v>37</v>
      </c>
      <c r="O2364" s="1">
        <v>202</v>
      </c>
      <c r="P2364" s="18">
        <v>5</v>
      </c>
    </row>
    <row r="2365" spans="2:16" x14ac:dyDescent="0.25">
      <c r="C2365" s="102" t="s">
        <v>24</v>
      </c>
      <c r="D2365" s="102" t="s">
        <v>25</v>
      </c>
      <c r="E2365" s="10" t="s">
        <v>26</v>
      </c>
      <c r="F2365" s="9"/>
      <c r="G2365" s="13">
        <v>254</v>
      </c>
      <c r="H2365" s="22">
        <v>12</v>
      </c>
      <c r="I2365" s="3">
        <v>9</v>
      </c>
      <c r="J2365" s="3">
        <v>4</v>
      </c>
      <c r="K2365" s="3">
        <v>26</v>
      </c>
      <c r="L2365" s="3">
        <v>31</v>
      </c>
      <c r="M2365" s="3">
        <v>0</v>
      </c>
      <c r="N2365" s="3">
        <v>0</v>
      </c>
      <c r="O2365" s="3">
        <v>171</v>
      </c>
      <c r="P2365" s="24">
        <v>1</v>
      </c>
    </row>
    <row r="2366" spans="2:16" x14ac:dyDescent="0.25">
      <c r="C2366" s="106"/>
      <c r="D2366" s="103"/>
      <c r="E2366" s="11" t="s">
        <v>27</v>
      </c>
      <c r="F2366" s="8"/>
      <c r="G2366" s="7">
        <v>284</v>
      </c>
      <c r="H2366" s="15">
        <v>17</v>
      </c>
      <c r="I2366" s="1">
        <v>5</v>
      </c>
      <c r="J2366" s="1">
        <v>7</v>
      </c>
      <c r="K2366" s="1">
        <v>32</v>
      </c>
      <c r="L2366" s="1">
        <v>57</v>
      </c>
      <c r="M2366" s="1">
        <v>41</v>
      </c>
      <c r="N2366" s="1">
        <v>0</v>
      </c>
      <c r="O2366" s="1">
        <v>121</v>
      </c>
      <c r="P2366" s="18">
        <v>4</v>
      </c>
    </row>
    <row r="2367" spans="2:16" x14ac:dyDescent="0.25">
      <c r="C2367" s="106"/>
      <c r="D2367" s="103"/>
      <c r="E2367" s="11" t="s">
        <v>28</v>
      </c>
      <c r="F2367" s="8"/>
      <c r="G2367" s="7">
        <v>304</v>
      </c>
      <c r="H2367" s="15">
        <v>16</v>
      </c>
      <c r="I2367" s="1">
        <v>1</v>
      </c>
      <c r="J2367" s="1">
        <v>11</v>
      </c>
      <c r="K2367" s="1">
        <v>31</v>
      </c>
      <c r="L2367" s="1">
        <v>57</v>
      </c>
      <c r="M2367" s="1">
        <v>78</v>
      </c>
      <c r="N2367" s="1">
        <v>17</v>
      </c>
      <c r="O2367" s="1">
        <v>92</v>
      </c>
      <c r="P2367" s="18">
        <v>1</v>
      </c>
    </row>
    <row r="2368" spans="2:16" x14ac:dyDescent="0.25">
      <c r="C2368" s="106"/>
      <c r="D2368" s="103"/>
      <c r="E2368" s="11" t="s">
        <v>29</v>
      </c>
      <c r="F2368" s="8"/>
      <c r="G2368" s="7">
        <v>309</v>
      </c>
      <c r="H2368" s="15">
        <v>18</v>
      </c>
      <c r="I2368" s="1">
        <v>11</v>
      </c>
      <c r="J2368" s="1">
        <v>12</v>
      </c>
      <c r="K2368" s="1">
        <v>38</v>
      </c>
      <c r="L2368" s="1">
        <v>73</v>
      </c>
      <c r="M2368" s="1">
        <v>55</v>
      </c>
      <c r="N2368" s="1">
        <v>42</v>
      </c>
      <c r="O2368" s="1">
        <v>58</v>
      </c>
      <c r="P2368" s="18">
        <v>2</v>
      </c>
    </row>
    <row r="2369" spans="3:16" x14ac:dyDescent="0.25">
      <c r="C2369" s="106"/>
      <c r="D2369" s="103"/>
      <c r="E2369" s="11" t="s">
        <v>30</v>
      </c>
      <c r="F2369" s="8"/>
      <c r="G2369" s="7">
        <v>266</v>
      </c>
      <c r="H2369" s="15">
        <v>16</v>
      </c>
      <c r="I2369" s="1">
        <v>2</v>
      </c>
      <c r="J2369" s="1">
        <v>9</v>
      </c>
      <c r="K2369" s="1">
        <v>38</v>
      </c>
      <c r="L2369" s="1">
        <v>73</v>
      </c>
      <c r="M2369" s="1">
        <v>52</v>
      </c>
      <c r="N2369" s="1">
        <v>57</v>
      </c>
      <c r="O2369" s="1">
        <v>18</v>
      </c>
      <c r="P2369" s="18">
        <v>1</v>
      </c>
    </row>
    <row r="2370" spans="3:16" x14ac:dyDescent="0.25">
      <c r="C2370" s="106"/>
      <c r="D2370" s="103"/>
      <c r="E2370" s="11" t="s">
        <v>31</v>
      </c>
      <c r="F2370" s="8"/>
      <c r="G2370" s="7">
        <v>1163</v>
      </c>
      <c r="H2370" s="15">
        <v>67</v>
      </c>
      <c r="I2370" s="1">
        <v>19</v>
      </c>
      <c r="J2370" s="1">
        <v>39</v>
      </c>
      <c r="K2370" s="1">
        <v>139</v>
      </c>
      <c r="L2370" s="1">
        <v>260</v>
      </c>
      <c r="M2370" s="1">
        <v>226</v>
      </c>
      <c r="N2370" s="1">
        <v>116</v>
      </c>
      <c r="O2370" s="1">
        <v>289</v>
      </c>
      <c r="P2370" s="18">
        <v>8</v>
      </c>
    </row>
    <row r="2371" spans="3:16" x14ac:dyDescent="0.25">
      <c r="C2371" s="106"/>
      <c r="D2371" s="103"/>
      <c r="E2371" s="11" t="s">
        <v>32</v>
      </c>
      <c r="F2371" s="8"/>
      <c r="G2371" s="7">
        <v>575</v>
      </c>
      <c r="H2371" s="15">
        <v>34</v>
      </c>
      <c r="I2371" s="1">
        <v>13</v>
      </c>
      <c r="J2371" s="1">
        <v>21</v>
      </c>
      <c r="K2371" s="1">
        <v>76</v>
      </c>
      <c r="L2371" s="1">
        <v>146</v>
      </c>
      <c r="M2371" s="1">
        <v>107</v>
      </c>
      <c r="N2371" s="1">
        <v>99</v>
      </c>
      <c r="O2371" s="1">
        <v>76</v>
      </c>
      <c r="P2371" s="18">
        <v>3</v>
      </c>
    </row>
    <row r="2372" spans="3:16" x14ac:dyDescent="0.25">
      <c r="C2372" s="106"/>
      <c r="D2372" s="102" t="s">
        <v>22</v>
      </c>
      <c r="E2372" s="10" t="s">
        <v>26</v>
      </c>
      <c r="F2372" s="9"/>
      <c r="G2372" s="13">
        <v>134</v>
      </c>
      <c r="H2372" s="22">
        <v>4</v>
      </c>
      <c r="I2372" s="3">
        <v>2</v>
      </c>
      <c r="J2372" s="3">
        <v>2</v>
      </c>
      <c r="K2372" s="3">
        <v>12</v>
      </c>
      <c r="L2372" s="3">
        <v>16</v>
      </c>
      <c r="M2372" s="3">
        <v>0</v>
      </c>
      <c r="N2372" s="3">
        <v>0</v>
      </c>
      <c r="O2372" s="3">
        <v>97</v>
      </c>
      <c r="P2372" s="24">
        <v>1</v>
      </c>
    </row>
    <row r="2373" spans="3:16" x14ac:dyDescent="0.25">
      <c r="C2373" s="106"/>
      <c r="D2373" s="103"/>
      <c r="E2373" s="11" t="s">
        <v>27</v>
      </c>
      <c r="F2373" s="8"/>
      <c r="G2373" s="7">
        <v>149</v>
      </c>
      <c r="H2373" s="15">
        <v>2</v>
      </c>
      <c r="I2373" s="1">
        <v>1</v>
      </c>
      <c r="J2373" s="1">
        <v>3</v>
      </c>
      <c r="K2373" s="1">
        <v>13</v>
      </c>
      <c r="L2373" s="1">
        <v>30</v>
      </c>
      <c r="M2373" s="1">
        <v>29</v>
      </c>
      <c r="N2373" s="1">
        <v>0</v>
      </c>
      <c r="O2373" s="1">
        <v>71</v>
      </c>
      <c r="P2373" s="18">
        <v>0</v>
      </c>
    </row>
    <row r="2374" spans="3:16" x14ac:dyDescent="0.25">
      <c r="C2374" s="106"/>
      <c r="D2374" s="103"/>
      <c r="E2374" s="11" t="s">
        <v>28</v>
      </c>
      <c r="F2374" s="8"/>
      <c r="G2374" s="7">
        <v>155</v>
      </c>
      <c r="H2374" s="15">
        <v>4</v>
      </c>
      <c r="I2374" s="1">
        <v>0</v>
      </c>
      <c r="J2374" s="1">
        <v>2</v>
      </c>
      <c r="K2374" s="1">
        <v>10</v>
      </c>
      <c r="L2374" s="1">
        <v>33</v>
      </c>
      <c r="M2374" s="1">
        <v>48</v>
      </c>
      <c r="N2374" s="1">
        <v>11</v>
      </c>
      <c r="O2374" s="1">
        <v>47</v>
      </c>
      <c r="P2374" s="18">
        <v>0</v>
      </c>
    </row>
    <row r="2375" spans="3:16" x14ac:dyDescent="0.25">
      <c r="C2375" s="106"/>
      <c r="D2375" s="103"/>
      <c r="E2375" s="11" t="s">
        <v>29</v>
      </c>
      <c r="F2375" s="8"/>
      <c r="G2375" s="7">
        <v>164</v>
      </c>
      <c r="H2375" s="15">
        <v>8</v>
      </c>
      <c r="I2375" s="1">
        <v>1</v>
      </c>
      <c r="J2375" s="1">
        <v>2</v>
      </c>
      <c r="K2375" s="1">
        <v>12</v>
      </c>
      <c r="L2375" s="1">
        <v>45</v>
      </c>
      <c r="M2375" s="1">
        <v>35</v>
      </c>
      <c r="N2375" s="1">
        <v>28</v>
      </c>
      <c r="O2375" s="1">
        <v>31</v>
      </c>
      <c r="P2375" s="18">
        <v>2</v>
      </c>
    </row>
    <row r="2376" spans="3:16" x14ac:dyDescent="0.25">
      <c r="C2376" s="106"/>
      <c r="D2376" s="103"/>
      <c r="E2376" s="11" t="s">
        <v>30</v>
      </c>
      <c r="F2376" s="8"/>
      <c r="G2376" s="7">
        <v>137</v>
      </c>
      <c r="H2376" s="15">
        <v>3</v>
      </c>
      <c r="I2376" s="1">
        <v>0</v>
      </c>
      <c r="J2376" s="1">
        <v>1</v>
      </c>
      <c r="K2376" s="1">
        <v>7</v>
      </c>
      <c r="L2376" s="1">
        <v>40</v>
      </c>
      <c r="M2376" s="1">
        <v>33</v>
      </c>
      <c r="N2376" s="1">
        <v>40</v>
      </c>
      <c r="O2376" s="1">
        <v>12</v>
      </c>
      <c r="P2376" s="18">
        <v>1</v>
      </c>
    </row>
    <row r="2377" spans="3:16" x14ac:dyDescent="0.25">
      <c r="C2377" s="106"/>
      <c r="D2377" s="103"/>
      <c r="E2377" s="11" t="s">
        <v>31</v>
      </c>
      <c r="F2377" s="8"/>
      <c r="G2377" s="7">
        <v>605</v>
      </c>
      <c r="H2377" s="15">
        <v>17</v>
      </c>
      <c r="I2377" s="1">
        <v>2</v>
      </c>
      <c r="J2377" s="1">
        <v>8</v>
      </c>
      <c r="K2377" s="1">
        <v>42</v>
      </c>
      <c r="L2377" s="1">
        <v>148</v>
      </c>
      <c r="M2377" s="1">
        <v>145</v>
      </c>
      <c r="N2377" s="1">
        <v>79</v>
      </c>
      <c r="O2377" s="1">
        <v>161</v>
      </c>
      <c r="P2377" s="18">
        <v>3</v>
      </c>
    </row>
    <row r="2378" spans="3:16" x14ac:dyDescent="0.25">
      <c r="C2378" s="106"/>
      <c r="D2378" s="103"/>
      <c r="E2378" s="11" t="s">
        <v>32</v>
      </c>
      <c r="F2378" s="8"/>
      <c r="G2378" s="7">
        <v>301</v>
      </c>
      <c r="H2378" s="15">
        <v>11</v>
      </c>
      <c r="I2378" s="1">
        <v>1</v>
      </c>
      <c r="J2378" s="1">
        <v>3</v>
      </c>
      <c r="K2378" s="1">
        <v>19</v>
      </c>
      <c r="L2378" s="1">
        <v>85</v>
      </c>
      <c r="M2378" s="1">
        <v>68</v>
      </c>
      <c r="N2378" s="1">
        <v>68</v>
      </c>
      <c r="O2378" s="1">
        <v>43</v>
      </c>
      <c r="P2378" s="18">
        <v>3</v>
      </c>
    </row>
    <row r="2379" spans="3:16" x14ac:dyDescent="0.25">
      <c r="C2379" s="106"/>
      <c r="D2379" s="102" t="s">
        <v>23</v>
      </c>
      <c r="E2379" s="10" t="s">
        <v>26</v>
      </c>
      <c r="F2379" s="9"/>
      <c r="G2379" s="13">
        <v>120</v>
      </c>
      <c r="H2379" s="22">
        <v>8</v>
      </c>
      <c r="I2379" s="3">
        <v>7</v>
      </c>
      <c r="J2379" s="3">
        <v>2</v>
      </c>
      <c r="K2379" s="3">
        <v>14</v>
      </c>
      <c r="L2379" s="3">
        <v>15</v>
      </c>
      <c r="M2379" s="3">
        <v>0</v>
      </c>
      <c r="N2379" s="3">
        <v>0</v>
      </c>
      <c r="O2379" s="3">
        <v>74</v>
      </c>
      <c r="P2379" s="24">
        <v>0</v>
      </c>
    </row>
    <row r="2380" spans="3:16" x14ac:dyDescent="0.25">
      <c r="C2380" s="106"/>
      <c r="D2380" s="103"/>
      <c r="E2380" s="11" t="s">
        <v>27</v>
      </c>
      <c r="F2380" s="8"/>
      <c r="G2380" s="7">
        <v>135</v>
      </c>
      <c r="H2380" s="15">
        <v>15</v>
      </c>
      <c r="I2380" s="1">
        <v>4</v>
      </c>
      <c r="J2380" s="1">
        <v>4</v>
      </c>
      <c r="K2380" s="1">
        <v>19</v>
      </c>
      <c r="L2380" s="1">
        <v>27</v>
      </c>
      <c r="M2380" s="1">
        <v>12</v>
      </c>
      <c r="N2380" s="1">
        <v>0</v>
      </c>
      <c r="O2380" s="1">
        <v>50</v>
      </c>
      <c r="P2380" s="18">
        <v>4</v>
      </c>
    </row>
    <row r="2381" spans="3:16" x14ac:dyDescent="0.25">
      <c r="C2381" s="106"/>
      <c r="D2381" s="103"/>
      <c r="E2381" s="11" t="s">
        <v>28</v>
      </c>
      <c r="F2381" s="8"/>
      <c r="G2381" s="7">
        <v>149</v>
      </c>
      <c r="H2381" s="15">
        <v>12</v>
      </c>
      <c r="I2381" s="1">
        <v>1</v>
      </c>
      <c r="J2381" s="1">
        <v>9</v>
      </c>
      <c r="K2381" s="1">
        <v>21</v>
      </c>
      <c r="L2381" s="1">
        <v>24</v>
      </c>
      <c r="M2381" s="1">
        <v>30</v>
      </c>
      <c r="N2381" s="1">
        <v>6</v>
      </c>
      <c r="O2381" s="1">
        <v>45</v>
      </c>
      <c r="P2381" s="18">
        <v>1</v>
      </c>
    </row>
    <row r="2382" spans="3:16" x14ac:dyDescent="0.25">
      <c r="C2382" s="106"/>
      <c r="D2382" s="103"/>
      <c r="E2382" s="11" t="s">
        <v>29</v>
      </c>
      <c r="F2382" s="8"/>
      <c r="G2382" s="7">
        <v>145</v>
      </c>
      <c r="H2382" s="15">
        <v>10</v>
      </c>
      <c r="I2382" s="1">
        <v>10</v>
      </c>
      <c r="J2382" s="1">
        <v>10</v>
      </c>
      <c r="K2382" s="1">
        <v>26</v>
      </c>
      <c r="L2382" s="1">
        <v>28</v>
      </c>
      <c r="M2382" s="1">
        <v>20</v>
      </c>
      <c r="N2382" s="1">
        <v>14</v>
      </c>
      <c r="O2382" s="1">
        <v>27</v>
      </c>
      <c r="P2382" s="18">
        <v>0</v>
      </c>
    </row>
    <row r="2383" spans="3:16" x14ac:dyDescent="0.25">
      <c r="C2383" s="106"/>
      <c r="D2383" s="103"/>
      <c r="E2383" s="11" t="s">
        <v>30</v>
      </c>
      <c r="F2383" s="8"/>
      <c r="G2383" s="7">
        <v>129</v>
      </c>
      <c r="H2383" s="15">
        <v>13</v>
      </c>
      <c r="I2383" s="1">
        <v>2</v>
      </c>
      <c r="J2383" s="1">
        <v>8</v>
      </c>
      <c r="K2383" s="1">
        <v>31</v>
      </c>
      <c r="L2383" s="1">
        <v>33</v>
      </c>
      <c r="M2383" s="1">
        <v>19</v>
      </c>
      <c r="N2383" s="1">
        <v>17</v>
      </c>
      <c r="O2383" s="1">
        <v>6</v>
      </c>
      <c r="P2383" s="18">
        <v>0</v>
      </c>
    </row>
    <row r="2384" spans="3:16" x14ac:dyDescent="0.25">
      <c r="C2384" s="106"/>
      <c r="D2384" s="103"/>
      <c r="E2384" s="11" t="s">
        <v>31</v>
      </c>
      <c r="F2384" s="8"/>
      <c r="G2384" s="7">
        <v>558</v>
      </c>
      <c r="H2384" s="15">
        <v>50</v>
      </c>
      <c r="I2384" s="1">
        <v>17</v>
      </c>
      <c r="J2384" s="1">
        <v>31</v>
      </c>
      <c r="K2384" s="1">
        <v>97</v>
      </c>
      <c r="L2384" s="1">
        <v>112</v>
      </c>
      <c r="M2384" s="1">
        <v>81</v>
      </c>
      <c r="N2384" s="1">
        <v>37</v>
      </c>
      <c r="O2384" s="1">
        <v>128</v>
      </c>
      <c r="P2384" s="18">
        <v>5</v>
      </c>
    </row>
    <row r="2385" spans="3:16" x14ac:dyDescent="0.25">
      <c r="C2385" s="106"/>
      <c r="D2385" s="103"/>
      <c r="E2385" s="11" t="s">
        <v>32</v>
      </c>
      <c r="F2385" s="8"/>
      <c r="G2385" s="7">
        <v>274</v>
      </c>
      <c r="H2385" s="15">
        <v>23</v>
      </c>
      <c r="I2385" s="1">
        <v>12</v>
      </c>
      <c r="J2385" s="1">
        <v>18</v>
      </c>
      <c r="K2385" s="1">
        <v>57</v>
      </c>
      <c r="L2385" s="1">
        <v>61</v>
      </c>
      <c r="M2385" s="1">
        <v>39</v>
      </c>
      <c r="N2385" s="1">
        <v>31</v>
      </c>
      <c r="O2385" s="1">
        <v>33</v>
      </c>
      <c r="P2385" s="18">
        <v>0</v>
      </c>
    </row>
    <row r="2386" spans="3:16" ht="25.2" x14ac:dyDescent="0.25">
      <c r="C2386" s="102" t="s">
        <v>33</v>
      </c>
      <c r="D2386" s="102" t="s">
        <v>25</v>
      </c>
      <c r="E2386" s="10" t="s">
        <v>34</v>
      </c>
      <c r="F2386" s="9"/>
      <c r="G2386" s="13">
        <v>69</v>
      </c>
      <c r="H2386" s="22">
        <v>3</v>
      </c>
      <c r="I2386" s="3">
        <v>0</v>
      </c>
      <c r="J2386" s="3">
        <v>4</v>
      </c>
      <c r="K2386" s="3">
        <v>14</v>
      </c>
      <c r="L2386" s="3">
        <v>18</v>
      </c>
      <c r="M2386" s="3">
        <v>9</v>
      </c>
      <c r="N2386" s="3">
        <v>2</v>
      </c>
      <c r="O2386" s="3">
        <v>19</v>
      </c>
      <c r="P2386" s="24">
        <v>0</v>
      </c>
    </row>
    <row r="2387" spans="3:16" ht="25.2" x14ac:dyDescent="0.25">
      <c r="C2387" s="106"/>
      <c r="D2387" s="103"/>
      <c r="E2387" s="11" t="s">
        <v>35</v>
      </c>
      <c r="F2387" s="8"/>
      <c r="G2387" s="7">
        <v>985</v>
      </c>
      <c r="H2387" s="15">
        <v>60</v>
      </c>
      <c r="I2387" s="1">
        <v>21</v>
      </c>
      <c r="J2387" s="1">
        <v>18</v>
      </c>
      <c r="K2387" s="1">
        <v>96</v>
      </c>
      <c r="L2387" s="1">
        <v>198</v>
      </c>
      <c r="M2387" s="1">
        <v>164</v>
      </c>
      <c r="N2387" s="1">
        <v>76</v>
      </c>
      <c r="O2387" s="1">
        <v>346</v>
      </c>
      <c r="P2387" s="18">
        <v>6</v>
      </c>
    </row>
    <row r="2388" spans="3:16" ht="25.2" x14ac:dyDescent="0.25">
      <c r="C2388" s="106"/>
      <c r="D2388" s="103"/>
      <c r="E2388" s="11" t="s">
        <v>36</v>
      </c>
      <c r="F2388" s="8"/>
      <c r="G2388" s="7">
        <v>115</v>
      </c>
      <c r="H2388" s="15">
        <v>1</v>
      </c>
      <c r="I2388" s="1">
        <v>1</v>
      </c>
      <c r="J2388" s="1">
        <v>5</v>
      </c>
      <c r="K2388" s="1">
        <v>16</v>
      </c>
      <c r="L2388" s="1">
        <v>16</v>
      </c>
      <c r="M2388" s="1">
        <v>19</v>
      </c>
      <c r="N2388" s="1">
        <v>6</v>
      </c>
      <c r="O2388" s="1">
        <v>49</v>
      </c>
      <c r="P2388" s="18">
        <v>2</v>
      </c>
    </row>
    <row r="2389" spans="3:16" ht="25.2" x14ac:dyDescent="0.25">
      <c r="C2389" s="106"/>
      <c r="D2389" s="103"/>
      <c r="E2389" s="11" t="s">
        <v>37</v>
      </c>
      <c r="F2389" s="8"/>
      <c r="G2389" s="7">
        <v>217</v>
      </c>
      <c r="H2389" s="15">
        <v>15</v>
      </c>
      <c r="I2389" s="1">
        <v>5</v>
      </c>
      <c r="J2389" s="1">
        <v>13</v>
      </c>
      <c r="K2389" s="1">
        <v>32</v>
      </c>
      <c r="L2389" s="1">
        <v>52</v>
      </c>
      <c r="M2389" s="1">
        <v>32</v>
      </c>
      <c r="N2389" s="1">
        <v>30</v>
      </c>
      <c r="O2389" s="1">
        <v>37</v>
      </c>
      <c r="P2389" s="18">
        <v>1</v>
      </c>
    </row>
    <row r="2390" spans="3:16" x14ac:dyDescent="0.25">
      <c r="C2390" s="106"/>
      <c r="D2390" s="103"/>
      <c r="E2390" s="11" t="s">
        <v>38</v>
      </c>
      <c r="F2390" s="8"/>
      <c r="G2390" s="14">
        <v>31</v>
      </c>
      <c r="H2390" s="27">
        <v>0</v>
      </c>
      <c r="I2390" s="5">
        <v>1</v>
      </c>
      <c r="J2390" s="5">
        <v>3</v>
      </c>
      <c r="K2390" s="5">
        <v>7</v>
      </c>
      <c r="L2390" s="5">
        <v>7</v>
      </c>
      <c r="M2390" s="5">
        <v>2</v>
      </c>
      <c r="N2390" s="5">
        <v>2</v>
      </c>
      <c r="O2390" s="5">
        <v>9</v>
      </c>
      <c r="P2390" s="28">
        <v>0</v>
      </c>
    </row>
    <row r="2391" spans="3:16" ht="25.2" x14ac:dyDescent="0.25">
      <c r="C2391" s="106"/>
      <c r="D2391" s="102" t="s">
        <v>22</v>
      </c>
      <c r="E2391" s="10" t="s">
        <v>34</v>
      </c>
      <c r="F2391" s="9"/>
      <c r="G2391" s="41">
        <v>48</v>
      </c>
      <c r="H2391" s="58">
        <v>3</v>
      </c>
      <c r="I2391" s="26">
        <v>0</v>
      </c>
      <c r="J2391" s="26">
        <v>3</v>
      </c>
      <c r="K2391" s="26">
        <v>10</v>
      </c>
      <c r="L2391" s="26">
        <v>14</v>
      </c>
      <c r="M2391" s="26">
        <v>6</v>
      </c>
      <c r="N2391" s="26">
        <v>2</v>
      </c>
      <c r="O2391" s="26">
        <v>10</v>
      </c>
      <c r="P2391" s="60">
        <v>0</v>
      </c>
    </row>
    <row r="2392" spans="3:16" ht="25.2" x14ac:dyDescent="0.25">
      <c r="C2392" s="106"/>
      <c r="D2392" s="103"/>
      <c r="E2392" s="11" t="s">
        <v>35</v>
      </c>
      <c r="F2392" s="8"/>
      <c r="G2392" s="7">
        <v>572</v>
      </c>
      <c r="H2392" s="15">
        <v>18</v>
      </c>
      <c r="I2392" s="1">
        <v>3</v>
      </c>
      <c r="J2392" s="1">
        <v>3</v>
      </c>
      <c r="K2392" s="1">
        <v>34</v>
      </c>
      <c r="L2392" s="1">
        <v>120</v>
      </c>
      <c r="M2392" s="1">
        <v>114</v>
      </c>
      <c r="N2392" s="1">
        <v>62</v>
      </c>
      <c r="O2392" s="1">
        <v>215</v>
      </c>
      <c r="P2392" s="18">
        <v>3</v>
      </c>
    </row>
    <row r="2393" spans="3:16" ht="25.2" x14ac:dyDescent="0.25">
      <c r="C2393" s="106"/>
      <c r="D2393" s="103"/>
      <c r="E2393" s="11" t="s">
        <v>36</v>
      </c>
      <c r="F2393" s="8"/>
      <c r="G2393" s="7">
        <v>50</v>
      </c>
      <c r="H2393" s="15">
        <v>0</v>
      </c>
      <c r="I2393" s="1">
        <v>0</v>
      </c>
      <c r="J2393" s="1">
        <v>2</v>
      </c>
      <c r="K2393" s="1">
        <v>6</v>
      </c>
      <c r="L2393" s="1">
        <v>8</v>
      </c>
      <c r="M2393" s="1">
        <v>10</v>
      </c>
      <c r="N2393" s="1">
        <v>5</v>
      </c>
      <c r="O2393" s="1">
        <v>18</v>
      </c>
      <c r="P2393" s="18">
        <v>1</v>
      </c>
    </row>
    <row r="2394" spans="3:16" ht="25.2" x14ac:dyDescent="0.25">
      <c r="C2394" s="106"/>
      <c r="D2394" s="103"/>
      <c r="E2394" s="11" t="s">
        <v>37</v>
      </c>
      <c r="F2394" s="8"/>
      <c r="G2394" s="7">
        <v>50</v>
      </c>
      <c r="H2394" s="15">
        <v>0</v>
      </c>
      <c r="I2394" s="1">
        <v>1</v>
      </c>
      <c r="J2394" s="1">
        <v>0</v>
      </c>
      <c r="K2394" s="1">
        <v>2</v>
      </c>
      <c r="L2394" s="1">
        <v>17</v>
      </c>
      <c r="M2394" s="1">
        <v>13</v>
      </c>
      <c r="N2394" s="1">
        <v>8</v>
      </c>
      <c r="O2394" s="1">
        <v>9</v>
      </c>
      <c r="P2394" s="18">
        <v>0</v>
      </c>
    </row>
    <row r="2395" spans="3:16" x14ac:dyDescent="0.25">
      <c r="C2395" s="106"/>
      <c r="D2395" s="103"/>
      <c r="E2395" s="11" t="s">
        <v>38</v>
      </c>
      <c r="F2395" s="8"/>
      <c r="G2395" s="14">
        <v>19</v>
      </c>
      <c r="H2395" s="27">
        <v>0</v>
      </c>
      <c r="I2395" s="5">
        <v>0</v>
      </c>
      <c r="J2395" s="5">
        <v>2</v>
      </c>
      <c r="K2395" s="5">
        <v>2</v>
      </c>
      <c r="L2395" s="5">
        <v>5</v>
      </c>
      <c r="M2395" s="5">
        <v>2</v>
      </c>
      <c r="N2395" s="5">
        <v>2</v>
      </c>
      <c r="O2395" s="5">
        <v>6</v>
      </c>
      <c r="P2395" s="28">
        <v>0</v>
      </c>
    </row>
    <row r="2396" spans="3:16" ht="25.2" x14ac:dyDescent="0.25">
      <c r="C2396" s="106"/>
      <c r="D2396" s="102" t="s">
        <v>23</v>
      </c>
      <c r="E2396" s="10" t="s">
        <v>34</v>
      </c>
      <c r="F2396" s="9"/>
      <c r="G2396" s="41">
        <v>21</v>
      </c>
      <c r="H2396" s="58">
        <v>0</v>
      </c>
      <c r="I2396" s="26">
        <v>0</v>
      </c>
      <c r="J2396" s="26">
        <v>1</v>
      </c>
      <c r="K2396" s="26">
        <v>4</v>
      </c>
      <c r="L2396" s="26">
        <v>4</v>
      </c>
      <c r="M2396" s="26">
        <v>3</v>
      </c>
      <c r="N2396" s="26">
        <v>0</v>
      </c>
      <c r="O2396" s="26">
        <v>9</v>
      </c>
      <c r="P2396" s="60">
        <v>0</v>
      </c>
    </row>
    <row r="2397" spans="3:16" ht="25.2" x14ac:dyDescent="0.25">
      <c r="C2397" s="106"/>
      <c r="D2397" s="103"/>
      <c r="E2397" s="11" t="s">
        <v>35</v>
      </c>
      <c r="F2397" s="8"/>
      <c r="G2397" s="7">
        <v>413</v>
      </c>
      <c r="H2397" s="15">
        <v>42</v>
      </c>
      <c r="I2397" s="1">
        <v>18</v>
      </c>
      <c r="J2397" s="1">
        <v>15</v>
      </c>
      <c r="K2397" s="1">
        <v>62</v>
      </c>
      <c r="L2397" s="1">
        <v>78</v>
      </c>
      <c r="M2397" s="1">
        <v>50</v>
      </c>
      <c r="N2397" s="1">
        <v>14</v>
      </c>
      <c r="O2397" s="1">
        <v>131</v>
      </c>
      <c r="P2397" s="18">
        <v>3</v>
      </c>
    </row>
    <row r="2398" spans="3:16" ht="25.2" x14ac:dyDescent="0.25">
      <c r="C2398" s="106"/>
      <c r="D2398" s="103"/>
      <c r="E2398" s="11" t="s">
        <v>36</v>
      </c>
      <c r="F2398" s="8"/>
      <c r="G2398" s="7">
        <v>65</v>
      </c>
      <c r="H2398" s="15">
        <v>1</v>
      </c>
      <c r="I2398" s="1">
        <v>1</v>
      </c>
      <c r="J2398" s="1">
        <v>3</v>
      </c>
      <c r="K2398" s="1">
        <v>10</v>
      </c>
      <c r="L2398" s="1">
        <v>8</v>
      </c>
      <c r="M2398" s="1">
        <v>9</v>
      </c>
      <c r="N2398" s="1">
        <v>1</v>
      </c>
      <c r="O2398" s="1">
        <v>31</v>
      </c>
      <c r="P2398" s="18">
        <v>1</v>
      </c>
    </row>
    <row r="2399" spans="3:16" ht="25.2" x14ac:dyDescent="0.25">
      <c r="C2399" s="106"/>
      <c r="D2399" s="103"/>
      <c r="E2399" s="11" t="s">
        <v>37</v>
      </c>
      <c r="F2399" s="8"/>
      <c r="G2399" s="7">
        <v>167</v>
      </c>
      <c r="H2399" s="15">
        <v>15</v>
      </c>
      <c r="I2399" s="1">
        <v>4</v>
      </c>
      <c r="J2399" s="1">
        <v>13</v>
      </c>
      <c r="K2399" s="1">
        <v>30</v>
      </c>
      <c r="L2399" s="1">
        <v>35</v>
      </c>
      <c r="M2399" s="1">
        <v>19</v>
      </c>
      <c r="N2399" s="1">
        <v>22</v>
      </c>
      <c r="O2399" s="1">
        <v>28</v>
      </c>
      <c r="P2399" s="18">
        <v>1</v>
      </c>
    </row>
    <row r="2400" spans="3:16" x14ac:dyDescent="0.25">
      <c r="C2400" s="106"/>
      <c r="D2400" s="103"/>
      <c r="E2400" s="11" t="s">
        <v>38</v>
      </c>
      <c r="F2400" s="8"/>
      <c r="G2400" s="14">
        <v>12</v>
      </c>
      <c r="H2400" s="27">
        <v>0</v>
      </c>
      <c r="I2400" s="5">
        <v>1</v>
      </c>
      <c r="J2400" s="5">
        <v>1</v>
      </c>
      <c r="K2400" s="5">
        <v>5</v>
      </c>
      <c r="L2400" s="5">
        <v>2</v>
      </c>
      <c r="M2400" s="5">
        <v>0</v>
      </c>
      <c r="N2400" s="5">
        <v>0</v>
      </c>
      <c r="O2400" s="5">
        <v>3</v>
      </c>
      <c r="P2400" s="28">
        <v>0</v>
      </c>
    </row>
    <row r="2401" spans="3:16" ht="25.2" x14ac:dyDescent="0.25">
      <c r="C2401" s="102" t="s">
        <v>39</v>
      </c>
      <c r="D2401" s="102" t="s">
        <v>25</v>
      </c>
      <c r="E2401" s="10" t="s">
        <v>40</v>
      </c>
      <c r="F2401" s="9"/>
      <c r="G2401" s="13">
        <v>234</v>
      </c>
      <c r="H2401" s="22">
        <v>11</v>
      </c>
      <c r="I2401" s="3">
        <v>5</v>
      </c>
      <c r="J2401" s="3">
        <v>8</v>
      </c>
      <c r="K2401" s="3">
        <v>32</v>
      </c>
      <c r="L2401" s="3">
        <v>48</v>
      </c>
      <c r="M2401" s="3">
        <v>43</v>
      </c>
      <c r="N2401" s="3">
        <v>20</v>
      </c>
      <c r="O2401" s="3">
        <v>65</v>
      </c>
      <c r="P2401" s="24">
        <v>2</v>
      </c>
    </row>
    <row r="2402" spans="3:16" ht="25.2" x14ac:dyDescent="0.25">
      <c r="C2402" s="106"/>
      <c r="D2402" s="103"/>
      <c r="E2402" s="11" t="s">
        <v>41</v>
      </c>
      <c r="F2402" s="8"/>
      <c r="G2402" s="7">
        <v>861</v>
      </c>
      <c r="H2402" s="15">
        <v>53</v>
      </c>
      <c r="I2402" s="1">
        <v>18</v>
      </c>
      <c r="J2402" s="1">
        <v>18</v>
      </c>
      <c r="K2402" s="1">
        <v>86</v>
      </c>
      <c r="L2402" s="1">
        <v>170</v>
      </c>
      <c r="M2402" s="1">
        <v>143</v>
      </c>
      <c r="N2402" s="1">
        <v>58</v>
      </c>
      <c r="O2402" s="1">
        <v>309</v>
      </c>
      <c r="P2402" s="18">
        <v>6</v>
      </c>
    </row>
    <row r="2403" spans="3:16" x14ac:dyDescent="0.25">
      <c r="C2403" s="106"/>
      <c r="D2403" s="103"/>
      <c r="E2403" s="11" t="s">
        <v>42</v>
      </c>
      <c r="F2403" s="8"/>
      <c r="G2403" s="7">
        <v>61</v>
      </c>
      <c r="H2403" s="15">
        <v>2</v>
      </c>
      <c r="I2403" s="1">
        <v>1</v>
      </c>
      <c r="J2403" s="1">
        <v>0</v>
      </c>
      <c r="K2403" s="1">
        <v>8</v>
      </c>
      <c r="L2403" s="1">
        <v>11</v>
      </c>
      <c r="M2403" s="1">
        <v>2</v>
      </c>
      <c r="N2403" s="1">
        <v>2</v>
      </c>
      <c r="O2403" s="1">
        <v>35</v>
      </c>
      <c r="P2403" s="18">
        <v>0</v>
      </c>
    </row>
    <row r="2404" spans="3:16" x14ac:dyDescent="0.25">
      <c r="C2404" s="106"/>
      <c r="D2404" s="103"/>
      <c r="E2404" s="11" t="s">
        <v>43</v>
      </c>
      <c r="F2404" s="8"/>
      <c r="G2404" s="7">
        <v>428</v>
      </c>
      <c r="H2404" s="15">
        <v>24</v>
      </c>
      <c r="I2404" s="1">
        <v>7</v>
      </c>
      <c r="J2404" s="1">
        <v>15</v>
      </c>
      <c r="K2404" s="1">
        <v>47</v>
      </c>
      <c r="L2404" s="1">
        <v>78</v>
      </c>
      <c r="M2404" s="1">
        <v>67</v>
      </c>
      <c r="N2404" s="1">
        <v>38</v>
      </c>
      <c r="O2404" s="1">
        <v>150</v>
      </c>
      <c r="P2404" s="18">
        <v>2</v>
      </c>
    </row>
    <row r="2405" spans="3:16" x14ac:dyDescent="0.25">
      <c r="C2405" s="106"/>
      <c r="D2405" s="103"/>
      <c r="E2405" s="11" t="s">
        <v>44</v>
      </c>
      <c r="F2405" s="8"/>
      <c r="G2405" s="7">
        <v>88</v>
      </c>
      <c r="H2405" s="15">
        <v>5</v>
      </c>
      <c r="I2405" s="1">
        <v>1</v>
      </c>
      <c r="J2405" s="1">
        <v>5</v>
      </c>
      <c r="K2405" s="1">
        <v>16</v>
      </c>
      <c r="L2405" s="1">
        <v>18</v>
      </c>
      <c r="M2405" s="1">
        <v>15</v>
      </c>
      <c r="N2405" s="1">
        <v>6</v>
      </c>
      <c r="O2405" s="1">
        <v>22</v>
      </c>
      <c r="P2405" s="18">
        <v>0</v>
      </c>
    </row>
    <row r="2406" spans="3:16" ht="25.2" x14ac:dyDescent="0.25">
      <c r="C2406" s="106"/>
      <c r="D2406" s="103"/>
      <c r="E2406" s="11" t="s">
        <v>45</v>
      </c>
      <c r="F2406" s="8"/>
      <c r="G2406" s="14">
        <v>39</v>
      </c>
      <c r="H2406" s="27">
        <v>0</v>
      </c>
      <c r="I2406" s="5">
        <v>0</v>
      </c>
      <c r="J2406" s="5">
        <v>3</v>
      </c>
      <c r="K2406" s="5">
        <v>8</v>
      </c>
      <c r="L2406" s="5">
        <v>10</v>
      </c>
      <c r="M2406" s="5">
        <v>5</v>
      </c>
      <c r="N2406" s="5">
        <v>2</v>
      </c>
      <c r="O2406" s="5">
        <v>10</v>
      </c>
      <c r="P2406" s="28">
        <v>1</v>
      </c>
    </row>
    <row r="2407" spans="3:16" x14ac:dyDescent="0.25">
      <c r="C2407" s="106"/>
      <c r="D2407" s="103"/>
      <c r="E2407" s="11" t="s">
        <v>38</v>
      </c>
      <c r="F2407" s="8"/>
      <c r="G2407" s="7">
        <v>121</v>
      </c>
      <c r="H2407" s="15">
        <v>5</v>
      </c>
      <c r="I2407" s="1">
        <v>2</v>
      </c>
      <c r="J2407" s="1">
        <v>3</v>
      </c>
      <c r="K2407" s="1">
        <v>14</v>
      </c>
      <c r="L2407" s="1">
        <v>34</v>
      </c>
      <c r="M2407" s="1">
        <v>16</v>
      </c>
      <c r="N2407" s="1">
        <v>17</v>
      </c>
      <c r="O2407" s="1">
        <v>30</v>
      </c>
      <c r="P2407" s="18">
        <v>0</v>
      </c>
    </row>
    <row r="2408" spans="3:16" ht="25.2" x14ac:dyDescent="0.25">
      <c r="C2408" s="106"/>
      <c r="D2408" s="102" t="s">
        <v>22</v>
      </c>
      <c r="E2408" s="10" t="s">
        <v>40</v>
      </c>
      <c r="F2408" s="9"/>
      <c r="G2408" s="13">
        <v>111</v>
      </c>
      <c r="H2408" s="22">
        <v>2</v>
      </c>
      <c r="I2408" s="3">
        <v>1</v>
      </c>
      <c r="J2408" s="3">
        <v>4</v>
      </c>
      <c r="K2408" s="3">
        <v>12</v>
      </c>
      <c r="L2408" s="3">
        <v>24</v>
      </c>
      <c r="M2408" s="3">
        <v>23</v>
      </c>
      <c r="N2408" s="3">
        <v>9</v>
      </c>
      <c r="O2408" s="3">
        <v>35</v>
      </c>
      <c r="P2408" s="24">
        <v>1</v>
      </c>
    </row>
    <row r="2409" spans="3:16" ht="25.2" x14ac:dyDescent="0.25">
      <c r="C2409" s="106"/>
      <c r="D2409" s="103"/>
      <c r="E2409" s="11" t="s">
        <v>41</v>
      </c>
      <c r="F2409" s="8"/>
      <c r="G2409" s="7">
        <v>492</v>
      </c>
      <c r="H2409" s="15">
        <v>15</v>
      </c>
      <c r="I2409" s="1">
        <v>3</v>
      </c>
      <c r="J2409" s="1">
        <v>3</v>
      </c>
      <c r="K2409" s="1">
        <v>31</v>
      </c>
      <c r="L2409" s="1">
        <v>102</v>
      </c>
      <c r="M2409" s="1">
        <v>99</v>
      </c>
      <c r="N2409" s="1">
        <v>47</v>
      </c>
      <c r="O2409" s="1">
        <v>189</v>
      </c>
      <c r="P2409" s="18">
        <v>3</v>
      </c>
    </row>
    <row r="2410" spans="3:16" x14ac:dyDescent="0.25">
      <c r="C2410" s="106"/>
      <c r="D2410" s="103"/>
      <c r="E2410" s="11" t="s">
        <v>42</v>
      </c>
      <c r="F2410" s="8"/>
      <c r="G2410" s="14">
        <v>36</v>
      </c>
      <c r="H2410" s="27">
        <v>0</v>
      </c>
      <c r="I2410" s="5">
        <v>0</v>
      </c>
      <c r="J2410" s="5">
        <v>0</v>
      </c>
      <c r="K2410" s="5">
        <v>6</v>
      </c>
      <c r="L2410" s="5">
        <v>8</v>
      </c>
      <c r="M2410" s="5">
        <v>2</v>
      </c>
      <c r="N2410" s="5">
        <v>2</v>
      </c>
      <c r="O2410" s="5">
        <v>18</v>
      </c>
      <c r="P2410" s="28">
        <v>0</v>
      </c>
    </row>
    <row r="2411" spans="3:16" x14ac:dyDescent="0.25">
      <c r="C2411" s="106"/>
      <c r="D2411" s="103"/>
      <c r="E2411" s="11" t="s">
        <v>43</v>
      </c>
      <c r="F2411" s="8"/>
      <c r="G2411" s="7">
        <v>218</v>
      </c>
      <c r="H2411" s="15">
        <v>7</v>
      </c>
      <c r="I2411" s="1">
        <v>2</v>
      </c>
      <c r="J2411" s="1">
        <v>1</v>
      </c>
      <c r="K2411" s="1">
        <v>15</v>
      </c>
      <c r="L2411" s="1">
        <v>41</v>
      </c>
      <c r="M2411" s="1">
        <v>44</v>
      </c>
      <c r="N2411" s="1">
        <v>24</v>
      </c>
      <c r="O2411" s="1">
        <v>83</v>
      </c>
      <c r="P2411" s="18">
        <v>1</v>
      </c>
    </row>
    <row r="2412" spans="3:16" x14ac:dyDescent="0.25">
      <c r="C2412" s="106"/>
      <c r="D2412" s="103"/>
      <c r="E2412" s="11" t="s">
        <v>44</v>
      </c>
      <c r="F2412" s="8"/>
      <c r="G2412" s="14">
        <v>45</v>
      </c>
      <c r="H2412" s="27">
        <v>2</v>
      </c>
      <c r="I2412" s="5">
        <v>0</v>
      </c>
      <c r="J2412" s="5">
        <v>0</v>
      </c>
      <c r="K2412" s="5">
        <v>5</v>
      </c>
      <c r="L2412" s="5">
        <v>10</v>
      </c>
      <c r="M2412" s="5">
        <v>12</v>
      </c>
      <c r="N2412" s="5">
        <v>4</v>
      </c>
      <c r="O2412" s="5">
        <v>12</v>
      </c>
      <c r="P2412" s="28">
        <v>0</v>
      </c>
    </row>
    <row r="2413" spans="3:16" ht="25.2" x14ac:dyDescent="0.25">
      <c r="C2413" s="106"/>
      <c r="D2413" s="103"/>
      <c r="E2413" s="11" t="s">
        <v>45</v>
      </c>
      <c r="F2413" s="8"/>
      <c r="G2413" s="14">
        <v>18</v>
      </c>
      <c r="H2413" s="27">
        <v>0</v>
      </c>
      <c r="I2413" s="5">
        <v>0</v>
      </c>
      <c r="J2413" s="5">
        <v>2</v>
      </c>
      <c r="K2413" s="5">
        <v>2</v>
      </c>
      <c r="L2413" s="5">
        <v>6</v>
      </c>
      <c r="M2413" s="5">
        <v>3</v>
      </c>
      <c r="N2413" s="5">
        <v>0</v>
      </c>
      <c r="O2413" s="5">
        <v>5</v>
      </c>
      <c r="P2413" s="28">
        <v>0</v>
      </c>
    </row>
    <row r="2414" spans="3:16" x14ac:dyDescent="0.25">
      <c r="C2414" s="106"/>
      <c r="D2414" s="103"/>
      <c r="E2414" s="11" t="s">
        <v>38</v>
      </c>
      <c r="F2414" s="8"/>
      <c r="G2414" s="7">
        <v>72</v>
      </c>
      <c r="H2414" s="15">
        <v>3</v>
      </c>
      <c r="I2414" s="1">
        <v>0</v>
      </c>
      <c r="J2414" s="1">
        <v>1</v>
      </c>
      <c r="K2414" s="1">
        <v>3</v>
      </c>
      <c r="L2414" s="1">
        <v>21</v>
      </c>
      <c r="M2414" s="1">
        <v>12</v>
      </c>
      <c r="N2414" s="1">
        <v>14</v>
      </c>
      <c r="O2414" s="1">
        <v>18</v>
      </c>
      <c r="P2414" s="18">
        <v>0</v>
      </c>
    </row>
    <row r="2415" spans="3:16" ht="25.2" x14ac:dyDescent="0.25">
      <c r="C2415" s="106"/>
      <c r="D2415" s="102" t="s">
        <v>23</v>
      </c>
      <c r="E2415" s="10" t="s">
        <v>40</v>
      </c>
      <c r="F2415" s="9"/>
      <c r="G2415" s="13">
        <v>123</v>
      </c>
      <c r="H2415" s="22">
        <v>9</v>
      </c>
      <c r="I2415" s="3">
        <v>4</v>
      </c>
      <c r="J2415" s="3">
        <v>4</v>
      </c>
      <c r="K2415" s="3">
        <v>20</v>
      </c>
      <c r="L2415" s="3">
        <v>24</v>
      </c>
      <c r="M2415" s="3">
        <v>20</v>
      </c>
      <c r="N2415" s="3">
        <v>11</v>
      </c>
      <c r="O2415" s="3">
        <v>30</v>
      </c>
      <c r="P2415" s="24">
        <v>1</v>
      </c>
    </row>
    <row r="2416" spans="3:16" ht="25.2" x14ac:dyDescent="0.25">
      <c r="C2416" s="106"/>
      <c r="D2416" s="103"/>
      <c r="E2416" s="11" t="s">
        <v>41</v>
      </c>
      <c r="F2416" s="8"/>
      <c r="G2416" s="7">
        <v>369</v>
      </c>
      <c r="H2416" s="15">
        <v>38</v>
      </c>
      <c r="I2416" s="1">
        <v>15</v>
      </c>
      <c r="J2416" s="1">
        <v>15</v>
      </c>
      <c r="K2416" s="1">
        <v>55</v>
      </c>
      <c r="L2416" s="1">
        <v>68</v>
      </c>
      <c r="M2416" s="1">
        <v>44</v>
      </c>
      <c r="N2416" s="1">
        <v>11</v>
      </c>
      <c r="O2416" s="1">
        <v>120</v>
      </c>
      <c r="P2416" s="18">
        <v>3</v>
      </c>
    </row>
    <row r="2417" spans="3:16" x14ac:dyDescent="0.25">
      <c r="C2417" s="106"/>
      <c r="D2417" s="103"/>
      <c r="E2417" s="11" t="s">
        <v>42</v>
      </c>
      <c r="F2417" s="8"/>
      <c r="G2417" s="14">
        <v>25</v>
      </c>
      <c r="H2417" s="27">
        <v>2</v>
      </c>
      <c r="I2417" s="5">
        <v>1</v>
      </c>
      <c r="J2417" s="5">
        <v>0</v>
      </c>
      <c r="K2417" s="5">
        <v>2</v>
      </c>
      <c r="L2417" s="5">
        <v>3</v>
      </c>
      <c r="M2417" s="5">
        <v>0</v>
      </c>
      <c r="N2417" s="5">
        <v>0</v>
      </c>
      <c r="O2417" s="5">
        <v>17</v>
      </c>
      <c r="P2417" s="28">
        <v>0</v>
      </c>
    </row>
    <row r="2418" spans="3:16" x14ac:dyDescent="0.25">
      <c r="C2418" s="106"/>
      <c r="D2418" s="103"/>
      <c r="E2418" s="11" t="s">
        <v>43</v>
      </c>
      <c r="F2418" s="8"/>
      <c r="G2418" s="7">
        <v>210</v>
      </c>
      <c r="H2418" s="15">
        <v>17</v>
      </c>
      <c r="I2418" s="1">
        <v>5</v>
      </c>
      <c r="J2418" s="1">
        <v>14</v>
      </c>
      <c r="K2418" s="1">
        <v>32</v>
      </c>
      <c r="L2418" s="1">
        <v>37</v>
      </c>
      <c r="M2418" s="1">
        <v>23</v>
      </c>
      <c r="N2418" s="1">
        <v>14</v>
      </c>
      <c r="O2418" s="1">
        <v>67</v>
      </c>
      <c r="P2418" s="18">
        <v>1</v>
      </c>
    </row>
    <row r="2419" spans="3:16" x14ac:dyDescent="0.25">
      <c r="C2419" s="106"/>
      <c r="D2419" s="103"/>
      <c r="E2419" s="11" t="s">
        <v>44</v>
      </c>
      <c r="F2419" s="8"/>
      <c r="G2419" s="14">
        <v>43</v>
      </c>
      <c r="H2419" s="27">
        <v>3</v>
      </c>
      <c r="I2419" s="5">
        <v>1</v>
      </c>
      <c r="J2419" s="5">
        <v>5</v>
      </c>
      <c r="K2419" s="5">
        <v>11</v>
      </c>
      <c r="L2419" s="5">
        <v>8</v>
      </c>
      <c r="M2419" s="5">
        <v>3</v>
      </c>
      <c r="N2419" s="5">
        <v>2</v>
      </c>
      <c r="O2419" s="5">
        <v>10</v>
      </c>
      <c r="P2419" s="28">
        <v>0</v>
      </c>
    </row>
    <row r="2420" spans="3:16" ht="25.2" x14ac:dyDescent="0.25">
      <c r="C2420" s="106"/>
      <c r="D2420" s="103"/>
      <c r="E2420" s="11" t="s">
        <v>45</v>
      </c>
      <c r="F2420" s="8"/>
      <c r="G2420" s="14">
        <v>21</v>
      </c>
      <c r="H2420" s="27">
        <v>0</v>
      </c>
      <c r="I2420" s="5">
        <v>0</v>
      </c>
      <c r="J2420" s="5">
        <v>1</v>
      </c>
      <c r="K2420" s="5">
        <v>6</v>
      </c>
      <c r="L2420" s="5">
        <v>4</v>
      </c>
      <c r="M2420" s="5">
        <v>2</v>
      </c>
      <c r="N2420" s="5">
        <v>2</v>
      </c>
      <c r="O2420" s="5">
        <v>5</v>
      </c>
      <c r="P2420" s="28">
        <v>1</v>
      </c>
    </row>
    <row r="2421" spans="3:16" x14ac:dyDescent="0.25">
      <c r="C2421" s="106"/>
      <c r="D2421" s="103"/>
      <c r="E2421" s="11" t="s">
        <v>38</v>
      </c>
      <c r="F2421" s="8"/>
      <c r="G2421" s="14">
        <v>49</v>
      </c>
      <c r="H2421" s="27">
        <v>2</v>
      </c>
      <c r="I2421" s="5">
        <v>2</v>
      </c>
      <c r="J2421" s="5">
        <v>2</v>
      </c>
      <c r="K2421" s="5">
        <v>11</v>
      </c>
      <c r="L2421" s="5">
        <v>13</v>
      </c>
      <c r="M2421" s="5">
        <v>4</v>
      </c>
      <c r="N2421" s="5">
        <v>3</v>
      </c>
      <c r="O2421" s="5">
        <v>12</v>
      </c>
      <c r="P2421" s="28">
        <v>0</v>
      </c>
    </row>
    <row r="2422" spans="3:16" x14ac:dyDescent="0.25">
      <c r="C2422" s="102" t="s">
        <v>46</v>
      </c>
      <c r="D2422" s="100" t="s">
        <v>21</v>
      </c>
      <c r="E2422" s="10" t="s">
        <v>47</v>
      </c>
      <c r="F2422" s="9"/>
      <c r="G2422" s="13">
        <v>1024</v>
      </c>
      <c r="H2422" s="22">
        <v>64</v>
      </c>
      <c r="I2422" s="3">
        <v>18</v>
      </c>
      <c r="J2422" s="3">
        <v>30</v>
      </c>
      <c r="K2422" s="3">
        <v>113</v>
      </c>
      <c r="L2422" s="3">
        <v>222</v>
      </c>
      <c r="M2422" s="3">
        <v>160</v>
      </c>
      <c r="N2422" s="3">
        <v>80</v>
      </c>
      <c r="O2422" s="3">
        <v>330</v>
      </c>
      <c r="P2422" s="24">
        <v>7</v>
      </c>
    </row>
    <row r="2423" spans="3:16" ht="25.2" x14ac:dyDescent="0.25">
      <c r="C2423" s="106"/>
      <c r="D2423" s="101"/>
      <c r="E2423" s="11" t="s">
        <v>48</v>
      </c>
      <c r="F2423" s="8"/>
      <c r="G2423" s="7">
        <v>168</v>
      </c>
      <c r="H2423" s="15">
        <v>9</v>
      </c>
      <c r="I2423" s="1">
        <v>3</v>
      </c>
      <c r="J2423" s="1">
        <v>3</v>
      </c>
      <c r="K2423" s="1">
        <v>22</v>
      </c>
      <c r="L2423" s="1">
        <v>27</v>
      </c>
      <c r="M2423" s="1">
        <v>28</v>
      </c>
      <c r="N2423" s="1">
        <v>18</v>
      </c>
      <c r="O2423" s="1">
        <v>57</v>
      </c>
      <c r="P2423" s="18">
        <v>1</v>
      </c>
    </row>
    <row r="2424" spans="3:16" x14ac:dyDescent="0.25">
      <c r="C2424" s="106"/>
      <c r="D2424" s="101"/>
      <c r="E2424" s="11" t="s">
        <v>49</v>
      </c>
      <c r="F2424" s="8"/>
      <c r="G2424" s="14">
        <v>26</v>
      </c>
      <c r="H2424" s="27">
        <v>1</v>
      </c>
      <c r="I2424" s="5">
        <v>1</v>
      </c>
      <c r="J2424" s="5">
        <v>0</v>
      </c>
      <c r="K2424" s="5">
        <v>1</v>
      </c>
      <c r="L2424" s="5">
        <v>5</v>
      </c>
      <c r="M2424" s="5">
        <v>5</v>
      </c>
      <c r="N2424" s="5">
        <v>3</v>
      </c>
      <c r="O2424" s="5">
        <v>10</v>
      </c>
      <c r="P2424" s="28">
        <v>0</v>
      </c>
    </row>
    <row r="2425" spans="3:16" ht="25.2" x14ac:dyDescent="0.25">
      <c r="C2425" s="106"/>
      <c r="D2425" s="101"/>
      <c r="E2425" s="11" t="s">
        <v>50</v>
      </c>
      <c r="F2425" s="8"/>
      <c r="G2425" s="7">
        <v>94</v>
      </c>
      <c r="H2425" s="15">
        <v>1</v>
      </c>
      <c r="I2425" s="1">
        <v>3</v>
      </c>
      <c r="J2425" s="1">
        <v>5</v>
      </c>
      <c r="K2425" s="1">
        <v>9</v>
      </c>
      <c r="L2425" s="1">
        <v>16</v>
      </c>
      <c r="M2425" s="1">
        <v>21</v>
      </c>
      <c r="N2425" s="1">
        <v>5</v>
      </c>
      <c r="O2425" s="1">
        <v>33</v>
      </c>
      <c r="P2425" s="18">
        <v>1</v>
      </c>
    </row>
    <row r="2426" spans="3:16" ht="25.2" x14ac:dyDescent="0.25">
      <c r="C2426" s="106"/>
      <c r="D2426" s="101"/>
      <c r="E2426" s="11" t="s">
        <v>51</v>
      </c>
      <c r="F2426" s="8"/>
      <c r="G2426" s="14">
        <v>41</v>
      </c>
      <c r="H2426" s="27">
        <v>1</v>
      </c>
      <c r="I2426" s="5">
        <v>2</v>
      </c>
      <c r="J2426" s="5">
        <v>3</v>
      </c>
      <c r="K2426" s="5">
        <v>9</v>
      </c>
      <c r="L2426" s="5">
        <v>10</v>
      </c>
      <c r="M2426" s="5">
        <v>4</v>
      </c>
      <c r="N2426" s="5">
        <v>1</v>
      </c>
      <c r="O2426" s="5">
        <v>11</v>
      </c>
      <c r="P2426" s="28">
        <v>0</v>
      </c>
    </row>
    <row r="2427" spans="3:16" x14ac:dyDescent="0.25">
      <c r="C2427" s="106"/>
      <c r="D2427" s="101"/>
      <c r="E2427" s="11" t="s">
        <v>52</v>
      </c>
      <c r="F2427" s="8"/>
      <c r="G2427" s="14">
        <v>17</v>
      </c>
      <c r="H2427" s="27">
        <v>1</v>
      </c>
      <c r="I2427" s="5">
        <v>0</v>
      </c>
      <c r="J2427" s="5">
        <v>0</v>
      </c>
      <c r="K2427" s="5">
        <v>4</v>
      </c>
      <c r="L2427" s="5">
        <v>3</v>
      </c>
      <c r="M2427" s="5">
        <v>5</v>
      </c>
      <c r="N2427" s="5">
        <v>3</v>
      </c>
      <c r="O2427" s="5">
        <v>1</v>
      </c>
      <c r="P2427" s="28">
        <v>0</v>
      </c>
    </row>
    <row r="2428" spans="3:16" x14ac:dyDescent="0.25">
      <c r="C2428" s="106"/>
      <c r="D2428" s="101"/>
      <c r="E2428" s="11" t="s">
        <v>53</v>
      </c>
      <c r="F2428" s="8"/>
      <c r="G2428" s="14">
        <v>18</v>
      </c>
      <c r="H2428" s="27">
        <v>2</v>
      </c>
      <c r="I2428" s="5">
        <v>0</v>
      </c>
      <c r="J2428" s="5">
        <v>1</v>
      </c>
      <c r="K2428" s="5">
        <v>2</v>
      </c>
      <c r="L2428" s="5">
        <v>1</v>
      </c>
      <c r="M2428" s="5">
        <v>1</v>
      </c>
      <c r="N2428" s="5">
        <v>3</v>
      </c>
      <c r="O2428" s="5">
        <v>8</v>
      </c>
      <c r="P2428" s="28">
        <v>0</v>
      </c>
    </row>
    <row r="2429" spans="3:16" x14ac:dyDescent="0.25">
      <c r="C2429" s="106"/>
      <c r="D2429" s="101"/>
      <c r="E2429" s="11" t="s">
        <v>38</v>
      </c>
      <c r="F2429" s="8"/>
      <c r="G2429" s="14">
        <v>29</v>
      </c>
      <c r="H2429" s="27">
        <v>0</v>
      </c>
      <c r="I2429" s="5">
        <v>1</v>
      </c>
      <c r="J2429" s="5">
        <v>1</v>
      </c>
      <c r="K2429" s="5">
        <v>5</v>
      </c>
      <c r="L2429" s="5">
        <v>7</v>
      </c>
      <c r="M2429" s="5">
        <v>2</v>
      </c>
      <c r="N2429" s="5">
        <v>3</v>
      </c>
      <c r="O2429" s="5">
        <v>10</v>
      </c>
      <c r="P2429" s="28">
        <v>0</v>
      </c>
    </row>
    <row r="2430" spans="3:16" x14ac:dyDescent="0.25">
      <c r="C2430" s="106"/>
      <c r="D2430" s="101"/>
      <c r="E2430" s="11" t="s">
        <v>54</v>
      </c>
      <c r="F2430" s="8"/>
      <c r="G2430" s="7">
        <v>1192</v>
      </c>
      <c r="H2430" s="15">
        <v>73</v>
      </c>
      <c r="I2430" s="1">
        <v>21</v>
      </c>
      <c r="J2430" s="1">
        <v>33</v>
      </c>
      <c r="K2430" s="1">
        <v>135</v>
      </c>
      <c r="L2430" s="1">
        <v>249</v>
      </c>
      <c r="M2430" s="1">
        <v>188</v>
      </c>
      <c r="N2430" s="1">
        <v>98</v>
      </c>
      <c r="O2430" s="1">
        <v>387</v>
      </c>
      <c r="P2430" s="18">
        <v>8</v>
      </c>
    </row>
    <row r="2431" spans="3:16" x14ac:dyDescent="0.25">
      <c r="C2431" s="106"/>
      <c r="D2431" s="101"/>
      <c r="E2431" s="11" t="s">
        <v>55</v>
      </c>
      <c r="F2431" s="8"/>
      <c r="G2431" s="7">
        <v>161</v>
      </c>
      <c r="H2431" s="15">
        <v>3</v>
      </c>
      <c r="I2431" s="1">
        <v>6</v>
      </c>
      <c r="J2431" s="1">
        <v>8</v>
      </c>
      <c r="K2431" s="1">
        <v>19</v>
      </c>
      <c r="L2431" s="1">
        <v>31</v>
      </c>
      <c r="M2431" s="1">
        <v>30</v>
      </c>
      <c r="N2431" s="1">
        <v>9</v>
      </c>
      <c r="O2431" s="1">
        <v>54</v>
      </c>
      <c r="P2431" s="18">
        <v>1</v>
      </c>
    </row>
    <row r="2432" spans="3:16" ht="25.2" x14ac:dyDescent="0.25">
      <c r="C2432" s="102" t="s">
        <v>56</v>
      </c>
      <c r="D2432" s="100" t="s">
        <v>21</v>
      </c>
      <c r="E2432" s="10" t="s">
        <v>57</v>
      </c>
      <c r="F2432" s="9"/>
      <c r="G2432" s="13">
        <v>367</v>
      </c>
      <c r="H2432" s="22">
        <v>18</v>
      </c>
      <c r="I2432" s="3">
        <v>7</v>
      </c>
      <c r="J2432" s="3">
        <v>10</v>
      </c>
      <c r="K2432" s="3">
        <v>40</v>
      </c>
      <c r="L2432" s="3">
        <v>62</v>
      </c>
      <c r="M2432" s="3">
        <v>58</v>
      </c>
      <c r="N2432" s="3">
        <v>43</v>
      </c>
      <c r="O2432" s="3">
        <v>125</v>
      </c>
      <c r="P2432" s="24">
        <v>4</v>
      </c>
    </row>
    <row r="2433" spans="2:16" ht="25.2" x14ac:dyDescent="0.25">
      <c r="C2433" s="106"/>
      <c r="D2433" s="101"/>
      <c r="E2433" s="11" t="s">
        <v>58</v>
      </c>
      <c r="F2433" s="8"/>
      <c r="G2433" s="7">
        <v>562</v>
      </c>
      <c r="H2433" s="15">
        <v>35</v>
      </c>
      <c r="I2433" s="1">
        <v>13</v>
      </c>
      <c r="J2433" s="1">
        <v>14</v>
      </c>
      <c r="K2433" s="1">
        <v>70</v>
      </c>
      <c r="L2433" s="1">
        <v>129</v>
      </c>
      <c r="M2433" s="1">
        <v>89</v>
      </c>
      <c r="N2433" s="1">
        <v>42</v>
      </c>
      <c r="O2433" s="1">
        <v>167</v>
      </c>
      <c r="P2433" s="18">
        <v>3</v>
      </c>
    </row>
    <row r="2434" spans="2:16" ht="25.2" x14ac:dyDescent="0.25">
      <c r="C2434" s="106"/>
      <c r="D2434" s="101"/>
      <c r="E2434" s="11" t="s">
        <v>59</v>
      </c>
      <c r="F2434" s="8"/>
      <c r="G2434" s="7">
        <v>344</v>
      </c>
      <c r="H2434" s="15">
        <v>23</v>
      </c>
      <c r="I2434" s="1">
        <v>6</v>
      </c>
      <c r="J2434" s="1">
        <v>13</v>
      </c>
      <c r="K2434" s="1">
        <v>34</v>
      </c>
      <c r="L2434" s="1">
        <v>79</v>
      </c>
      <c r="M2434" s="1">
        <v>57</v>
      </c>
      <c r="N2434" s="1">
        <v>19</v>
      </c>
      <c r="O2434" s="1">
        <v>111</v>
      </c>
      <c r="P2434" s="18">
        <v>2</v>
      </c>
    </row>
    <row r="2435" spans="2:16" x14ac:dyDescent="0.25">
      <c r="C2435" s="106"/>
      <c r="D2435" s="101"/>
      <c r="E2435" s="11" t="s">
        <v>60</v>
      </c>
      <c r="F2435" s="8"/>
      <c r="G2435" s="7">
        <v>144</v>
      </c>
      <c r="H2435" s="15">
        <v>3</v>
      </c>
      <c r="I2435" s="1">
        <v>2</v>
      </c>
      <c r="J2435" s="1">
        <v>6</v>
      </c>
      <c r="K2435" s="1">
        <v>21</v>
      </c>
      <c r="L2435" s="1">
        <v>21</v>
      </c>
      <c r="M2435" s="1">
        <v>22</v>
      </c>
      <c r="N2435" s="1">
        <v>12</v>
      </c>
      <c r="O2435" s="1">
        <v>57</v>
      </c>
      <c r="P2435" s="18">
        <v>0</v>
      </c>
    </row>
    <row r="2436" spans="2:16" x14ac:dyDescent="0.25">
      <c r="C2436" s="102" t="s">
        <v>61</v>
      </c>
      <c r="D2436" s="100" t="s">
        <v>21</v>
      </c>
      <c r="E2436" s="10" t="s">
        <v>62</v>
      </c>
      <c r="F2436" s="9"/>
      <c r="G2436" s="13">
        <v>187</v>
      </c>
      <c r="H2436" s="22">
        <v>9</v>
      </c>
      <c r="I2436" s="3">
        <v>3</v>
      </c>
      <c r="J2436" s="3">
        <v>10</v>
      </c>
      <c r="K2436" s="3">
        <v>21</v>
      </c>
      <c r="L2436" s="3">
        <v>45</v>
      </c>
      <c r="M2436" s="3">
        <v>33</v>
      </c>
      <c r="N2436" s="3">
        <v>10</v>
      </c>
      <c r="O2436" s="3">
        <v>54</v>
      </c>
      <c r="P2436" s="24">
        <v>2</v>
      </c>
    </row>
    <row r="2437" spans="2:16" x14ac:dyDescent="0.25">
      <c r="C2437" s="103"/>
      <c r="D2437" s="101"/>
      <c r="E2437" s="11" t="s">
        <v>63</v>
      </c>
      <c r="F2437" s="8"/>
      <c r="G2437" s="7">
        <v>434</v>
      </c>
      <c r="H2437" s="15">
        <v>31</v>
      </c>
      <c r="I2437" s="1">
        <v>7</v>
      </c>
      <c r="J2437" s="1">
        <v>11</v>
      </c>
      <c r="K2437" s="1">
        <v>42</v>
      </c>
      <c r="L2437" s="1">
        <v>90</v>
      </c>
      <c r="M2437" s="1">
        <v>54</v>
      </c>
      <c r="N2437" s="1">
        <v>36</v>
      </c>
      <c r="O2437" s="1">
        <v>161</v>
      </c>
      <c r="P2437" s="18">
        <v>2</v>
      </c>
    </row>
    <row r="2438" spans="2:16" ht="25.2" x14ac:dyDescent="0.25">
      <c r="C2438" s="103"/>
      <c r="D2438" s="101"/>
      <c r="E2438" s="11" t="s">
        <v>64</v>
      </c>
      <c r="F2438" s="8"/>
      <c r="G2438" s="7">
        <v>268</v>
      </c>
      <c r="H2438" s="15">
        <v>12</v>
      </c>
      <c r="I2438" s="1">
        <v>3</v>
      </c>
      <c r="J2438" s="1">
        <v>6</v>
      </c>
      <c r="K2438" s="1">
        <v>44</v>
      </c>
      <c r="L2438" s="1">
        <v>61</v>
      </c>
      <c r="M2438" s="1">
        <v>48</v>
      </c>
      <c r="N2438" s="1">
        <v>20</v>
      </c>
      <c r="O2438" s="1">
        <v>74</v>
      </c>
      <c r="P2438" s="18">
        <v>0</v>
      </c>
    </row>
    <row r="2439" spans="2:16" x14ac:dyDescent="0.25">
      <c r="C2439" s="103"/>
      <c r="D2439" s="101"/>
      <c r="E2439" s="11" t="s">
        <v>65</v>
      </c>
      <c r="F2439" s="8"/>
      <c r="G2439" s="7">
        <v>228</v>
      </c>
      <c r="H2439" s="15">
        <v>12</v>
      </c>
      <c r="I2439" s="1">
        <v>8</v>
      </c>
      <c r="J2439" s="1">
        <v>8</v>
      </c>
      <c r="K2439" s="1">
        <v>24</v>
      </c>
      <c r="L2439" s="1">
        <v>38</v>
      </c>
      <c r="M2439" s="1">
        <v>44</v>
      </c>
      <c r="N2439" s="1">
        <v>26</v>
      </c>
      <c r="O2439" s="1">
        <v>65</v>
      </c>
      <c r="P2439" s="18">
        <v>3</v>
      </c>
    </row>
    <row r="2440" spans="2:16" x14ac:dyDescent="0.25">
      <c r="C2440" s="103"/>
      <c r="D2440" s="101"/>
      <c r="E2440" s="11" t="s">
        <v>66</v>
      </c>
      <c r="F2440" s="8"/>
      <c r="G2440" s="7">
        <v>131</v>
      </c>
      <c r="H2440" s="15">
        <v>8</v>
      </c>
      <c r="I2440" s="1">
        <v>3</v>
      </c>
      <c r="J2440" s="1">
        <v>1</v>
      </c>
      <c r="K2440" s="1">
        <v>16</v>
      </c>
      <c r="L2440" s="1">
        <v>22</v>
      </c>
      <c r="M2440" s="1">
        <v>21</v>
      </c>
      <c r="N2440" s="1">
        <v>8</v>
      </c>
      <c r="O2440" s="1">
        <v>52</v>
      </c>
      <c r="P2440" s="18">
        <v>0</v>
      </c>
    </row>
    <row r="2441" spans="2:16" x14ac:dyDescent="0.25">
      <c r="C2441" s="107"/>
      <c r="D2441" s="104"/>
      <c r="E2441" s="44" t="s">
        <v>67</v>
      </c>
      <c r="F2441" s="45"/>
      <c r="G2441" s="56">
        <v>169</v>
      </c>
      <c r="H2441" s="64">
        <v>7</v>
      </c>
      <c r="I2441" s="34">
        <v>4</v>
      </c>
      <c r="J2441" s="34">
        <v>7</v>
      </c>
      <c r="K2441" s="34">
        <v>18</v>
      </c>
      <c r="L2441" s="34">
        <v>35</v>
      </c>
      <c r="M2441" s="34">
        <v>26</v>
      </c>
      <c r="N2441" s="34">
        <v>16</v>
      </c>
      <c r="O2441" s="34">
        <v>54</v>
      </c>
      <c r="P2441" s="69">
        <v>2</v>
      </c>
    </row>
    <row r="2443" spans="2:16" x14ac:dyDescent="0.25">
      <c r="B2443" s="42" t="str">
        <f xml:space="preserve"> HYPERLINK("#'目次'!B35", "[29]")</f>
        <v>[29]</v>
      </c>
      <c r="C2443" s="37" t="s">
        <v>376</v>
      </c>
    </row>
    <row r="2446" spans="2:16" x14ac:dyDescent="0.25">
      <c r="C2446" s="37" t="s">
        <v>14</v>
      </c>
    </row>
    <row r="2447" spans="2:16" ht="50.4" x14ac:dyDescent="0.25">
      <c r="C2447" s="96"/>
      <c r="D2447" s="97"/>
      <c r="E2447" s="97"/>
      <c r="F2447" s="97"/>
      <c r="G2447" s="52" t="s">
        <v>15</v>
      </c>
      <c r="H2447" s="48" t="s">
        <v>377</v>
      </c>
      <c r="I2447" s="20" t="s">
        <v>378</v>
      </c>
      <c r="J2447" s="51" t="s">
        <v>38</v>
      </c>
    </row>
    <row r="2448" spans="2:16" x14ac:dyDescent="0.25">
      <c r="C2448" s="98"/>
      <c r="D2448" s="99"/>
      <c r="E2448" s="99"/>
      <c r="F2448" s="99"/>
      <c r="G2448" s="47"/>
      <c r="H2448" s="55"/>
      <c r="I2448" s="21"/>
      <c r="J2448" s="54"/>
    </row>
    <row r="2449" spans="3:10" x14ac:dyDescent="0.25">
      <c r="C2449" s="43"/>
      <c r="D2449" s="49"/>
      <c r="E2449" s="53" t="s">
        <v>15</v>
      </c>
      <c r="F2449" s="46"/>
      <c r="G2449" s="50">
        <v>1524</v>
      </c>
      <c r="H2449" s="30">
        <v>703</v>
      </c>
      <c r="I2449" s="30">
        <v>677</v>
      </c>
      <c r="J2449" s="68">
        <v>144</v>
      </c>
    </row>
    <row r="2450" spans="3:10" x14ac:dyDescent="0.25">
      <c r="C2450" s="105" t="s">
        <v>20</v>
      </c>
      <c r="D2450" s="100" t="s">
        <v>21</v>
      </c>
      <c r="E2450" s="10" t="s">
        <v>22</v>
      </c>
      <c r="F2450" s="9"/>
      <c r="G2450" s="13">
        <v>780</v>
      </c>
      <c r="H2450" s="22">
        <v>411</v>
      </c>
      <c r="I2450" s="3">
        <v>316</v>
      </c>
      <c r="J2450" s="24">
        <v>53</v>
      </c>
    </row>
    <row r="2451" spans="3:10" x14ac:dyDescent="0.25">
      <c r="C2451" s="106"/>
      <c r="D2451" s="101"/>
      <c r="E2451" s="11" t="s">
        <v>23</v>
      </c>
      <c r="F2451" s="8"/>
      <c r="G2451" s="7">
        <v>744</v>
      </c>
      <c r="H2451" s="15">
        <v>292</v>
      </c>
      <c r="I2451" s="1">
        <v>361</v>
      </c>
      <c r="J2451" s="18">
        <v>91</v>
      </c>
    </row>
    <row r="2452" spans="3:10" x14ac:dyDescent="0.25">
      <c r="C2452" s="102" t="s">
        <v>24</v>
      </c>
      <c r="D2452" s="102" t="s">
        <v>25</v>
      </c>
      <c r="E2452" s="10" t="s">
        <v>26</v>
      </c>
      <c r="F2452" s="9"/>
      <c r="G2452" s="13">
        <v>257</v>
      </c>
      <c r="H2452" s="22">
        <v>209</v>
      </c>
      <c r="I2452" s="3">
        <v>46</v>
      </c>
      <c r="J2452" s="24">
        <v>2</v>
      </c>
    </row>
    <row r="2453" spans="3:10" x14ac:dyDescent="0.25">
      <c r="C2453" s="106"/>
      <c r="D2453" s="103"/>
      <c r="E2453" s="11" t="s">
        <v>27</v>
      </c>
      <c r="F2453" s="8"/>
      <c r="G2453" s="7">
        <v>297</v>
      </c>
      <c r="H2453" s="15">
        <v>186</v>
      </c>
      <c r="I2453" s="1">
        <v>103</v>
      </c>
      <c r="J2453" s="18">
        <v>8</v>
      </c>
    </row>
    <row r="2454" spans="3:10" x14ac:dyDescent="0.25">
      <c r="C2454" s="106"/>
      <c r="D2454" s="103"/>
      <c r="E2454" s="11" t="s">
        <v>28</v>
      </c>
      <c r="F2454" s="8"/>
      <c r="G2454" s="7">
        <v>316</v>
      </c>
      <c r="H2454" s="15">
        <v>146</v>
      </c>
      <c r="I2454" s="1">
        <v>146</v>
      </c>
      <c r="J2454" s="18">
        <v>24</v>
      </c>
    </row>
    <row r="2455" spans="3:10" x14ac:dyDescent="0.25">
      <c r="C2455" s="106"/>
      <c r="D2455" s="103"/>
      <c r="E2455" s="11" t="s">
        <v>29</v>
      </c>
      <c r="F2455" s="8"/>
      <c r="G2455" s="7">
        <v>335</v>
      </c>
      <c r="H2455" s="15">
        <v>116</v>
      </c>
      <c r="I2455" s="1">
        <v>180</v>
      </c>
      <c r="J2455" s="18">
        <v>39</v>
      </c>
    </row>
    <row r="2456" spans="3:10" x14ac:dyDescent="0.25">
      <c r="C2456" s="106"/>
      <c r="D2456" s="103"/>
      <c r="E2456" s="11" t="s">
        <v>30</v>
      </c>
      <c r="F2456" s="8"/>
      <c r="G2456" s="7">
        <v>319</v>
      </c>
      <c r="H2456" s="15">
        <v>46</v>
      </c>
      <c r="I2456" s="1">
        <v>202</v>
      </c>
      <c r="J2456" s="18">
        <v>71</v>
      </c>
    </row>
    <row r="2457" spans="3:10" x14ac:dyDescent="0.25">
      <c r="C2457" s="106"/>
      <c r="D2457" s="103"/>
      <c r="E2457" s="11" t="s">
        <v>31</v>
      </c>
      <c r="F2457" s="8"/>
      <c r="G2457" s="7">
        <v>1267</v>
      </c>
      <c r="H2457" s="15">
        <v>494</v>
      </c>
      <c r="I2457" s="1">
        <v>631</v>
      </c>
      <c r="J2457" s="18">
        <v>142</v>
      </c>
    </row>
    <row r="2458" spans="3:10" x14ac:dyDescent="0.25">
      <c r="C2458" s="106"/>
      <c r="D2458" s="103"/>
      <c r="E2458" s="11" t="s">
        <v>32</v>
      </c>
      <c r="F2458" s="8"/>
      <c r="G2458" s="7">
        <v>654</v>
      </c>
      <c r="H2458" s="15">
        <v>162</v>
      </c>
      <c r="I2458" s="1">
        <v>382</v>
      </c>
      <c r="J2458" s="18">
        <v>110</v>
      </c>
    </row>
    <row r="2459" spans="3:10" x14ac:dyDescent="0.25">
      <c r="C2459" s="106"/>
      <c r="D2459" s="102" t="s">
        <v>22</v>
      </c>
      <c r="E2459" s="10" t="s">
        <v>26</v>
      </c>
      <c r="F2459" s="9"/>
      <c r="G2459" s="13">
        <v>137</v>
      </c>
      <c r="H2459" s="22">
        <v>115</v>
      </c>
      <c r="I2459" s="3">
        <v>21</v>
      </c>
      <c r="J2459" s="24">
        <v>1</v>
      </c>
    </row>
    <row r="2460" spans="3:10" x14ac:dyDescent="0.25">
      <c r="C2460" s="106"/>
      <c r="D2460" s="103"/>
      <c r="E2460" s="11" t="s">
        <v>27</v>
      </c>
      <c r="F2460" s="8"/>
      <c r="G2460" s="7">
        <v>157</v>
      </c>
      <c r="H2460" s="15">
        <v>107</v>
      </c>
      <c r="I2460" s="1">
        <v>47</v>
      </c>
      <c r="J2460" s="18">
        <v>3</v>
      </c>
    </row>
    <row r="2461" spans="3:10" x14ac:dyDescent="0.25">
      <c r="C2461" s="106"/>
      <c r="D2461" s="103"/>
      <c r="E2461" s="11" t="s">
        <v>28</v>
      </c>
      <c r="F2461" s="8"/>
      <c r="G2461" s="7">
        <v>162</v>
      </c>
      <c r="H2461" s="15">
        <v>88</v>
      </c>
      <c r="I2461" s="1">
        <v>69</v>
      </c>
      <c r="J2461" s="18">
        <v>5</v>
      </c>
    </row>
    <row r="2462" spans="3:10" x14ac:dyDescent="0.25">
      <c r="C2462" s="106"/>
      <c r="D2462" s="103"/>
      <c r="E2462" s="11" t="s">
        <v>29</v>
      </c>
      <c r="F2462" s="8"/>
      <c r="G2462" s="7">
        <v>175</v>
      </c>
      <c r="H2462" s="15">
        <v>73</v>
      </c>
      <c r="I2462" s="1">
        <v>87</v>
      </c>
      <c r="J2462" s="18">
        <v>15</v>
      </c>
    </row>
    <row r="2463" spans="3:10" x14ac:dyDescent="0.25">
      <c r="C2463" s="106"/>
      <c r="D2463" s="103"/>
      <c r="E2463" s="11" t="s">
        <v>30</v>
      </c>
      <c r="F2463" s="8"/>
      <c r="G2463" s="7">
        <v>149</v>
      </c>
      <c r="H2463" s="15">
        <v>28</v>
      </c>
      <c r="I2463" s="1">
        <v>92</v>
      </c>
      <c r="J2463" s="18">
        <v>29</v>
      </c>
    </row>
    <row r="2464" spans="3:10" x14ac:dyDescent="0.25">
      <c r="C2464" s="106"/>
      <c r="D2464" s="103"/>
      <c r="E2464" s="11" t="s">
        <v>31</v>
      </c>
      <c r="F2464" s="8"/>
      <c r="G2464" s="7">
        <v>643</v>
      </c>
      <c r="H2464" s="15">
        <v>296</v>
      </c>
      <c r="I2464" s="1">
        <v>295</v>
      </c>
      <c r="J2464" s="18">
        <v>52</v>
      </c>
    </row>
    <row r="2465" spans="3:10" x14ac:dyDescent="0.25">
      <c r="C2465" s="106"/>
      <c r="D2465" s="103"/>
      <c r="E2465" s="11" t="s">
        <v>32</v>
      </c>
      <c r="F2465" s="8"/>
      <c r="G2465" s="7">
        <v>324</v>
      </c>
      <c r="H2465" s="15">
        <v>101</v>
      </c>
      <c r="I2465" s="1">
        <v>179</v>
      </c>
      <c r="J2465" s="18">
        <v>44</v>
      </c>
    </row>
    <row r="2466" spans="3:10" x14ac:dyDescent="0.25">
      <c r="C2466" s="106"/>
      <c r="D2466" s="102" t="s">
        <v>23</v>
      </c>
      <c r="E2466" s="10" t="s">
        <v>26</v>
      </c>
      <c r="F2466" s="9"/>
      <c r="G2466" s="13">
        <v>120</v>
      </c>
      <c r="H2466" s="22">
        <v>94</v>
      </c>
      <c r="I2466" s="3">
        <v>25</v>
      </c>
      <c r="J2466" s="24">
        <v>1</v>
      </c>
    </row>
    <row r="2467" spans="3:10" x14ac:dyDescent="0.25">
      <c r="C2467" s="106"/>
      <c r="D2467" s="103"/>
      <c r="E2467" s="11" t="s">
        <v>27</v>
      </c>
      <c r="F2467" s="8"/>
      <c r="G2467" s="7">
        <v>140</v>
      </c>
      <c r="H2467" s="15">
        <v>79</v>
      </c>
      <c r="I2467" s="1">
        <v>56</v>
      </c>
      <c r="J2467" s="18">
        <v>5</v>
      </c>
    </row>
    <row r="2468" spans="3:10" x14ac:dyDescent="0.25">
      <c r="C2468" s="106"/>
      <c r="D2468" s="103"/>
      <c r="E2468" s="11" t="s">
        <v>28</v>
      </c>
      <c r="F2468" s="8"/>
      <c r="G2468" s="7">
        <v>154</v>
      </c>
      <c r="H2468" s="15">
        <v>58</v>
      </c>
      <c r="I2468" s="1">
        <v>77</v>
      </c>
      <c r="J2468" s="18">
        <v>19</v>
      </c>
    </row>
    <row r="2469" spans="3:10" x14ac:dyDescent="0.25">
      <c r="C2469" s="106"/>
      <c r="D2469" s="103"/>
      <c r="E2469" s="11" t="s">
        <v>29</v>
      </c>
      <c r="F2469" s="8"/>
      <c r="G2469" s="7">
        <v>160</v>
      </c>
      <c r="H2469" s="15">
        <v>43</v>
      </c>
      <c r="I2469" s="1">
        <v>93</v>
      </c>
      <c r="J2469" s="18">
        <v>24</v>
      </c>
    </row>
    <row r="2470" spans="3:10" x14ac:dyDescent="0.25">
      <c r="C2470" s="106"/>
      <c r="D2470" s="103"/>
      <c r="E2470" s="11" t="s">
        <v>30</v>
      </c>
      <c r="F2470" s="8"/>
      <c r="G2470" s="7">
        <v>170</v>
      </c>
      <c r="H2470" s="15">
        <v>18</v>
      </c>
      <c r="I2470" s="1">
        <v>110</v>
      </c>
      <c r="J2470" s="18">
        <v>42</v>
      </c>
    </row>
    <row r="2471" spans="3:10" x14ac:dyDescent="0.25">
      <c r="C2471" s="106"/>
      <c r="D2471" s="103"/>
      <c r="E2471" s="11" t="s">
        <v>31</v>
      </c>
      <c r="F2471" s="8"/>
      <c r="G2471" s="7">
        <v>624</v>
      </c>
      <c r="H2471" s="15">
        <v>198</v>
      </c>
      <c r="I2471" s="1">
        <v>336</v>
      </c>
      <c r="J2471" s="18">
        <v>90</v>
      </c>
    </row>
    <row r="2472" spans="3:10" x14ac:dyDescent="0.25">
      <c r="C2472" s="106"/>
      <c r="D2472" s="103"/>
      <c r="E2472" s="11" t="s">
        <v>32</v>
      </c>
      <c r="F2472" s="8"/>
      <c r="G2472" s="7">
        <v>330</v>
      </c>
      <c r="H2472" s="15">
        <v>61</v>
      </c>
      <c r="I2472" s="1">
        <v>203</v>
      </c>
      <c r="J2472" s="18">
        <v>66</v>
      </c>
    </row>
    <row r="2473" spans="3:10" ht="25.2" x14ac:dyDescent="0.25">
      <c r="C2473" s="102" t="s">
        <v>33</v>
      </c>
      <c r="D2473" s="102" t="s">
        <v>25</v>
      </c>
      <c r="E2473" s="10" t="s">
        <v>34</v>
      </c>
      <c r="F2473" s="9"/>
      <c r="G2473" s="13">
        <v>75</v>
      </c>
      <c r="H2473" s="22">
        <v>41</v>
      </c>
      <c r="I2473" s="3">
        <v>32</v>
      </c>
      <c r="J2473" s="24">
        <v>2</v>
      </c>
    </row>
    <row r="2474" spans="3:10" ht="25.2" x14ac:dyDescent="0.25">
      <c r="C2474" s="106"/>
      <c r="D2474" s="103"/>
      <c r="E2474" s="11" t="s">
        <v>35</v>
      </c>
      <c r="F2474" s="8"/>
      <c r="G2474" s="7">
        <v>1042</v>
      </c>
      <c r="H2474" s="15">
        <v>509</v>
      </c>
      <c r="I2474" s="1">
        <v>452</v>
      </c>
      <c r="J2474" s="18">
        <v>81</v>
      </c>
    </row>
    <row r="2475" spans="3:10" ht="25.2" x14ac:dyDescent="0.25">
      <c r="C2475" s="106"/>
      <c r="D2475" s="103"/>
      <c r="E2475" s="11" t="s">
        <v>36</v>
      </c>
      <c r="F2475" s="8"/>
      <c r="G2475" s="7">
        <v>122</v>
      </c>
      <c r="H2475" s="15">
        <v>76</v>
      </c>
      <c r="I2475" s="1">
        <v>36</v>
      </c>
      <c r="J2475" s="18">
        <v>10</v>
      </c>
    </row>
    <row r="2476" spans="3:10" ht="25.2" x14ac:dyDescent="0.25">
      <c r="C2476" s="106"/>
      <c r="D2476" s="103"/>
      <c r="E2476" s="11" t="s">
        <v>37</v>
      </c>
      <c r="F2476" s="8"/>
      <c r="G2476" s="7">
        <v>251</v>
      </c>
      <c r="H2476" s="15">
        <v>62</v>
      </c>
      <c r="I2476" s="1">
        <v>145</v>
      </c>
      <c r="J2476" s="18">
        <v>44</v>
      </c>
    </row>
    <row r="2477" spans="3:10" x14ac:dyDescent="0.25">
      <c r="C2477" s="106"/>
      <c r="D2477" s="103"/>
      <c r="E2477" s="11" t="s">
        <v>38</v>
      </c>
      <c r="F2477" s="8"/>
      <c r="G2477" s="14">
        <v>34</v>
      </c>
      <c r="H2477" s="27">
        <v>15</v>
      </c>
      <c r="I2477" s="5">
        <v>12</v>
      </c>
      <c r="J2477" s="28">
        <v>7</v>
      </c>
    </row>
    <row r="2478" spans="3:10" ht="25.2" x14ac:dyDescent="0.25">
      <c r="C2478" s="106"/>
      <c r="D2478" s="102" t="s">
        <v>22</v>
      </c>
      <c r="E2478" s="10" t="s">
        <v>34</v>
      </c>
      <c r="F2478" s="9"/>
      <c r="G2478" s="13">
        <v>53</v>
      </c>
      <c r="H2478" s="22">
        <v>30</v>
      </c>
      <c r="I2478" s="3">
        <v>22</v>
      </c>
      <c r="J2478" s="24">
        <v>1</v>
      </c>
    </row>
    <row r="2479" spans="3:10" ht="25.2" x14ac:dyDescent="0.25">
      <c r="C2479" s="106"/>
      <c r="D2479" s="103"/>
      <c r="E2479" s="11" t="s">
        <v>35</v>
      </c>
      <c r="F2479" s="8"/>
      <c r="G2479" s="7">
        <v>595</v>
      </c>
      <c r="H2479" s="15">
        <v>320</v>
      </c>
      <c r="I2479" s="1">
        <v>235</v>
      </c>
      <c r="J2479" s="18">
        <v>40</v>
      </c>
    </row>
    <row r="2480" spans="3:10" ht="25.2" x14ac:dyDescent="0.25">
      <c r="C2480" s="106"/>
      <c r="D2480" s="103"/>
      <c r="E2480" s="11" t="s">
        <v>36</v>
      </c>
      <c r="F2480" s="8"/>
      <c r="G2480" s="7">
        <v>56</v>
      </c>
      <c r="H2480" s="15">
        <v>33</v>
      </c>
      <c r="I2480" s="1">
        <v>20</v>
      </c>
      <c r="J2480" s="18">
        <v>3</v>
      </c>
    </row>
    <row r="2481" spans="3:10" ht="25.2" x14ac:dyDescent="0.25">
      <c r="C2481" s="106"/>
      <c r="D2481" s="103"/>
      <c r="E2481" s="11" t="s">
        <v>37</v>
      </c>
      <c r="F2481" s="8"/>
      <c r="G2481" s="7">
        <v>54</v>
      </c>
      <c r="H2481" s="15">
        <v>18</v>
      </c>
      <c r="I2481" s="1">
        <v>31</v>
      </c>
      <c r="J2481" s="18">
        <v>5</v>
      </c>
    </row>
    <row r="2482" spans="3:10" x14ac:dyDescent="0.25">
      <c r="C2482" s="106"/>
      <c r="D2482" s="103"/>
      <c r="E2482" s="11" t="s">
        <v>38</v>
      </c>
      <c r="F2482" s="8"/>
      <c r="G2482" s="14">
        <v>22</v>
      </c>
      <c r="H2482" s="27">
        <v>10</v>
      </c>
      <c r="I2482" s="5">
        <v>8</v>
      </c>
      <c r="J2482" s="28">
        <v>4</v>
      </c>
    </row>
    <row r="2483" spans="3:10" ht="25.2" x14ac:dyDescent="0.25">
      <c r="C2483" s="106"/>
      <c r="D2483" s="102" t="s">
        <v>23</v>
      </c>
      <c r="E2483" s="10" t="s">
        <v>34</v>
      </c>
      <c r="F2483" s="9"/>
      <c r="G2483" s="41">
        <v>22</v>
      </c>
      <c r="H2483" s="58">
        <v>11</v>
      </c>
      <c r="I2483" s="26">
        <v>10</v>
      </c>
      <c r="J2483" s="60">
        <v>1</v>
      </c>
    </row>
    <row r="2484" spans="3:10" ht="25.2" x14ac:dyDescent="0.25">
      <c r="C2484" s="106"/>
      <c r="D2484" s="103"/>
      <c r="E2484" s="11" t="s">
        <v>35</v>
      </c>
      <c r="F2484" s="8"/>
      <c r="G2484" s="7">
        <v>447</v>
      </c>
      <c r="H2484" s="15">
        <v>189</v>
      </c>
      <c r="I2484" s="1">
        <v>217</v>
      </c>
      <c r="J2484" s="18">
        <v>41</v>
      </c>
    </row>
    <row r="2485" spans="3:10" ht="25.2" x14ac:dyDescent="0.25">
      <c r="C2485" s="106"/>
      <c r="D2485" s="103"/>
      <c r="E2485" s="11" t="s">
        <v>36</v>
      </c>
      <c r="F2485" s="8"/>
      <c r="G2485" s="7">
        <v>66</v>
      </c>
      <c r="H2485" s="15">
        <v>43</v>
      </c>
      <c r="I2485" s="1">
        <v>16</v>
      </c>
      <c r="J2485" s="18">
        <v>7</v>
      </c>
    </row>
    <row r="2486" spans="3:10" ht="25.2" x14ac:dyDescent="0.25">
      <c r="C2486" s="106"/>
      <c r="D2486" s="103"/>
      <c r="E2486" s="11" t="s">
        <v>37</v>
      </c>
      <c r="F2486" s="8"/>
      <c r="G2486" s="7">
        <v>197</v>
      </c>
      <c r="H2486" s="15">
        <v>44</v>
      </c>
      <c r="I2486" s="1">
        <v>114</v>
      </c>
      <c r="J2486" s="18">
        <v>39</v>
      </c>
    </row>
    <row r="2487" spans="3:10" x14ac:dyDescent="0.25">
      <c r="C2487" s="106"/>
      <c r="D2487" s="103"/>
      <c r="E2487" s="11" t="s">
        <v>38</v>
      </c>
      <c r="F2487" s="8"/>
      <c r="G2487" s="14">
        <v>12</v>
      </c>
      <c r="H2487" s="27">
        <v>5</v>
      </c>
      <c r="I2487" s="5">
        <v>4</v>
      </c>
      <c r="J2487" s="28">
        <v>3</v>
      </c>
    </row>
    <row r="2488" spans="3:10" ht="25.2" x14ac:dyDescent="0.25">
      <c r="C2488" s="102" t="s">
        <v>39</v>
      </c>
      <c r="D2488" s="102" t="s">
        <v>25</v>
      </c>
      <c r="E2488" s="10" t="s">
        <v>40</v>
      </c>
      <c r="F2488" s="9"/>
      <c r="G2488" s="13">
        <v>263</v>
      </c>
      <c r="H2488" s="22">
        <v>121</v>
      </c>
      <c r="I2488" s="3">
        <v>114</v>
      </c>
      <c r="J2488" s="24">
        <v>28</v>
      </c>
    </row>
    <row r="2489" spans="3:10" ht="25.2" x14ac:dyDescent="0.25">
      <c r="C2489" s="106"/>
      <c r="D2489" s="103"/>
      <c r="E2489" s="11" t="s">
        <v>41</v>
      </c>
      <c r="F2489" s="8"/>
      <c r="G2489" s="7">
        <v>906</v>
      </c>
      <c r="H2489" s="15">
        <v>452</v>
      </c>
      <c r="I2489" s="1">
        <v>392</v>
      </c>
      <c r="J2489" s="18">
        <v>62</v>
      </c>
    </row>
    <row r="2490" spans="3:10" x14ac:dyDescent="0.25">
      <c r="C2490" s="106"/>
      <c r="D2490" s="103"/>
      <c r="E2490" s="11" t="s">
        <v>42</v>
      </c>
      <c r="F2490" s="8"/>
      <c r="G2490" s="7">
        <v>61</v>
      </c>
      <c r="H2490" s="15">
        <v>48</v>
      </c>
      <c r="I2490" s="1">
        <v>13</v>
      </c>
      <c r="J2490" s="18">
        <v>0</v>
      </c>
    </row>
    <row r="2491" spans="3:10" x14ac:dyDescent="0.25">
      <c r="C2491" s="106"/>
      <c r="D2491" s="103"/>
      <c r="E2491" s="11" t="s">
        <v>43</v>
      </c>
      <c r="F2491" s="8"/>
      <c r="G2491" s="7">
        <v>450</v>
      </c>
      <c r="H2491" s="15">
        <v>212</v>
      </c>
      <c r="I2491" s="1">
        <v>201</v>
      </c>
      <c r="J2491" s="18">
        <v>37</v>
      </c>
    </row>
    <row r="2492" spans="3:10" x14ac:dyDescent="0.25">
      <c r="C2492" s="106"/>
      <c r="D2492" s="103"/>
      <c r="E2492" s="11" t="s">
        <v>44</v>
      </c>
      <c r="F2492" s="8"/>
      <c r="G2492" s="7">
        <v>93</v>
      </c>
      <c r="H2492" s="15">
        <v>41</v>
      </c>
      <c r="I2492" s="1">
        <v>45</v>
      </c>
      <c r="J2492" s="18">
        <v>7</v>
      </c>
    </row>
    <row r="2493" spans="3:10" ht="25.2" x14ac:dyDescent="0.25">
      <c r="C2493" s="106"/>
      <c r="D2493" s="103"/>
      <c r="E2493" s="11" t="s">
        <v>45</v>
      </c>
      <c r="F2493" s="8"/>
      <c r="G2493" s="14">
        <v>41</v>
      </c>
      <c r="H2493" s="27">
        <v>18</v>
      </c>
      <c r="I2493" s="5">
        <v>21</v>
      </c>
      <c r="J2493" s="28">
        <v>2</v>
      </c>
    </row>
    <row r="2494" spans="3:10" x14ac:dyDescent="0.25">
      <c r="C2494" s="106"/>
      <c r="D2494" s="103"/>
      <c r="E2494" s="11" t="s">
        <v>38</v>
      </c>
      <c r="F2494" s="8"/>
      <c r="G2494" s="7">
        <v>141</v>
      </c>
      <c r="H2494" s="15">
        <v>46</v>
      </c>
      <c r="I2494" s="1">
        <v>63</v>
      </c>
      <c r="J2494" s="18">
        <v>32</v>
      </c>
    </row>
    <row r="2495" spans="3:10" ht="25.2" x14ac:dyDescent="0.25">
      <c r="C2495" s="106"/>
      <c r="D2495" s="102" t="s">
        <v>22</v>
      </c>
      <c r="E2495" s="10" t="s">
        <v>40</v>
      </c>
      <c r="F2495" s="9"/>
      <c r="G2495" s="13">
        <v>123</v>
      </c>
      <c r="H2495" s="22">
        <v>71</v>
      </c>
      <c r="I2495" s="3">
        <v>46</v>
      </c>
      <c r="J2495" s="24">
        <v>6</v>
      </c>
    </row>
    <row r="2496" spans="3:10" ht="25.2" x14ac:dyDescent="0.25">
      <c r="C2496" s="106"/>
      <c r="D2496" s="103"/>
      <c r="E2496" s="11" t="s">
        <v>41</v>
      </c>
      <c r="F2496" s="8"/>
      <c r="G2496" s="7">
        <v>511</v>
      </c>
      <c r="H2496" s="15">
        <v>281</v>
      </c>
      <c r="I2496" s="1">
        <v>200</v>
      </c>
      <c r="J2496" s="18">
        <v>30</v>
      </c>
    </row>
    <row r="2497" spans="3:10" x14ac:dyDescent="0.25">
      <c r="C2497" s="106"/>
      <c r="D2497" s="103"/>
      <c r="E2497" s="11" t="s">
        <v>42</v>
      </c>
      <c r="F2497" s="8"/>
      <c r="G2497" s="14">
        <v>36</v>
      </c>
      <c r="H2497" s="27">
        <v>30</v>
      </c>
      <c r="I2497" s="5">
        <v>6</v>
      </c>
      <c r="J2497" s="28">
        <v>0</v>
      </c>
    </row>
    <row r="2498" spans="3:10" x14ac:dyDescent="0.25">
      <c r="C2498" s="106"/>
      <c r="D2498" s="103"/>
      <c r="E2498" s="11" t="s">
        <v>43</v>
      </c>
      <c r="F2498" s="8"/>
      <c r="G2498" s="7">
        <v>224</v>
      </c>
      <c r="H2498" s="15">
        <v>120</v>
      </c>
      <c r="I2498" s="1">
        <v>92</v>
      </c>
      <c r="J2498" s="18">
        <v>12</v>
      </c>
    </row>
    <row r="2499" spans="3:10" x14ac:dyDescent="0.25">
      <c r="C2499" s="106"/>
      <c r="D2499" s="103"/>
      <c r="E2499" s="11" t="s">
        <v>44</v>
      </c>
      <c r="F2499" s="8"/>
      <c r="G2499" s="14">
        <v>46</v>
      </c>
      <c r="H2499" s="27">
        <v>22</v>
      </c>
      <c r="I2499" s="5">
        <v>23</v>
      </c>
      <c r="J2499" s="28">
        <v>1</v>
      </c>
    </row>
    <row r="2500" spans="3:10" ht="25.2" x14ac:dyDescent="0.25">
      <c r="C2500" s="106"/>
      <c r="D2500" s="103"/>
      <c r="E2500" s="11" t="s">
        <v>45</v>
      </c>
      <c r="F2500" s="8"/>
      <c r="G2500" s="14">
        <v>18</v>
      </c>
      <c r="H2500" s="27">
        <v>10</v>
      </c>
      <c r="I2500" s="5">
        <v>6</v>
      </c>
      <c r="J2500" s="28">
        <v>2</v>
      </c>
    </row>
    <row r="2501" spans="3:10" x14ac:dyDescent="0.25">
      <c r="C2501" s="106"/>
      <c r="D2501" s="103"/>
      <c r="E2501" s="11" t="s">
        <v>38</v>
      </c>
      <c r="F2501" s="8"/>
      <c r="G2501" s="7">
        <v>80</v>
      </c>
      <c r="H2501" s="15">
        <v>28</v>
      </c>
      <c r="I2501" s="1">
        <v>39</v>
      </c>
      <c r="J2501" s="18">
        <v>13</v>
      </c>
    </row>
    <row r="2502" spans="3:10" ht="25.2" x14ac:dyDescent="0.25">
      <c r="C2502" s="106"/>
      <c r="D2502" s="102" t="s">
        <v>23</v>
      </c>
      <c r="E2502" s="10" t="s">
        <v>40</v>
      </c>
      <c r="F2502" s="9"/>
      <c r="G2502" s="13">
        <v>140</v>
      </c>
      <c r="H2502" s="22">
        <v>50</v>
      </c>
      <c r="I2502" s="3">
        <v>68</v>
      </c>
      <c r="J2502" s="24">
        <v>22</v>
      </c>
    </row>
    <row r="2503" spans="3:10" ht="25.2" x14ac:dyDescent="0.25">
      <c r="C2503" s="106"/>
      <c r="D2503" s="103"/>
      <c r="E2503" s="11" t="s">
        <v>41</v>
      </c>
      <c r="F2503" s="8"/>
      <c r="G2503" s="7">
        <v>395</v>
      </c>
      <c r="H2503" s="15">
        <v>171</v>
      </c>
      <c r="I2503" s="1">
        <v>192</v>
      </c>
      <c r="J2503" s="18">
        <v>32</v>
      </c>
    </row>
    <row r="2504" spans="3:10" x14ac:dyDescent="0.25">
      <c r="C2504" s="106"/>
      <c r="D2504" s="103"/>
      <c r="E2504" s="11" t="s">
        <v>42</v>
      </c>
      <c r="F2504" s="8"/>
      <c r="G2504" s="14">
        <v>25</v>
      </c>
      <c r="H2504" s="27">
        <v>18</v>
      </c>
      <c r="I2504" s="5">
        <v>7</v>
      </c>
      <c r="J2504" s="28">
        <v>0</v>
      </c>
    </row>
    <row r="2505" spans="3:10" x14ac:dyDescent="0.25">
      <c r="C2505" s="106"/>
      <c r="D2505" s="103"/>
      <c r="E2505" s="11" t="s">
        <v>43</v>
      </c>
      <c r="F2505" s="8"/>
      <c r="G2505" s="7">
        <v>226</v>
      </c>
      <c r="H2505" s="15">
        <v>92</v>
      </c>
      <c r="I2505" s="1">
        <v>109</v>
      </c>
      <c r="J2505" s="18">
        <v>25</v>
      </c>
    </row>
    <row r="2506" spans="3:10" x14ac:dyDescent="0.25">
      <c r="C2506" s="106"/>
      <c r="D2506" s="103"/>
      <c r="E2506" s="11" t="s">
        <v>44</v>
      </c>
      <c r="F2506" s="8"/>
      <c r="G2506" s="14">
        <v>47</v>
      </c>
      <c r="H2506" s="27">
        <v>19</v>
      </c>
      <c r="I2506" s="5">
        <v>22</v>
      </c>
      <c r="J2506" s="28">
        <v>6</v>
      </c>
    </row>
    <row r="2507" spans="3:10" ht="25.2" x14ac:dyDescent="0.25">
      <c r="C2507" s="106"/>
      <c r="D2507" s="103"/>
      <c r="E2507" s="11" t="s">
        <v>45</v>
      </c>
      <c r="F2507" s="8"/>
      <c r="G2507" s="14">
        <v>23</v>
      </c>
      <c r="H2507" s="27">
        <v>8</v>
      </c>
      <c r="I2507" s="5">
        <v>15</v>
      </c>
      <c r="J2507" s="28">
        <v>0</v>
      </c>
    </row>
    <row r="2508" spans="3:10" x14ac:dyDescent="0.25">
      <c r="C2508" s="106"/>
      <c r="D2508" s="103"/>
      <c r="E2508" s="11" t="s">
        <v>38</v>
      </c>
      <c r="F2508" s="8"/>
      <c r="G2508" s="7">
        <v>61</v>
      </c>
      <c r="H2508" s="15">
        <v>18</v>
      </c>
      <c r="I2508" s="1">
        <v>24</v>
      </c>
      <c r="J2508" s="18">
        <v>19</v>
      </c>
    </row>
    <row r="2509" spans="3:10" x14ac:dyDescent="0.25">
      <c r="C2509" s="102" t="s">
        <v>46</v>
      </c>
      <c r="D2509" s="100" t="s">
        <v>21</v>
      </c>
      <c r="E2509" s="10" t="s">
        <v>47</v>
      </c>
      <c r="F2509" s="9"/>
      <c r="G2509" s="13">
        <v>1103</v>
      </c>
      <c r="H2509" s="22">
        <v>493</v>
      </c>
      <c r="I2509" s="3">
        <v>504</v>
      </c>
      <c r="J2509" s="24">
        <v>106</v>
      </c>
    </row>
    <row r="2510" spans="3:10" ht="25.2" x14ac:dyDescent="0.25">
      <c r="C2510" s="106"/>
      <c r="D2510" s="101"/>
      <c r="E2510" s="11" t="s">
        <v>48</v>
      </c>
      <c r="F2510" s="8"/>
      <c r="G2510" s="7">
        <v>173</v>
      </c>
      <c r="H2510" s="15">
        <v>85</v>
      </c>
      <c r="I2510" s="1">
        <v>73</v>
      </c>
      <c r="J2510" s="18">
        <v>15</v>
      </c>
    </row>
    <row r="2511" spans="3:10" x14ac:dyDescent="0.25">
      <c r="C2511" s="106"/>
      <c r="D2511" s="101"/>
      <c r="E2511" s="11" t="s">
        <v>49</v>
      </c>
      <c r="F2511" s="8"/>
      <c r="G2511" s="14">
        <v>29</v>
      </c>
      <c r="H2511" s="27">
        <v>17</v>
      </c>
      <c r="I2511" s="5">
        <v>8</v>
      </c>
      <c r="J2511" s="28">
        <v>4</v>
      </c>
    </row>
    <row r="2512" spans="3:10" ht="25.2" x14ac:dyDescent="0.25">
      <c r="C2512" s="106"/>
      <c r="D2512" s="101"/>
      <c r="E2512" s="11" t="s">
        <v>50</v>
      </c>
      <c r="F2512" s="8"/>
      <c r="G2512" s="7">
        <v>102</v>
      </c>
      <c r="H2512" s="15">
        <v>58</v>
      </c>
      <c r="I2512" s="1">
        <v>35</v>
      </c>
      <c r="J2512" s="18">
        <v>9</v>
      </c>
    </row>
    <row r="2513" spans="3:10" ht="25.2" x14ac:dyDescent="0.25">
      <c r="C2513" s="106"/>
      <c r="D2513" s="101"/>
      <c r="E2513" s="11" t="s">
        <v>51</v>
      </c>
      <c r="F2513" s="8"/>
      <c r="G2513" s="14">
        <v>46</v>
      </c>
      <c r="H2513" s="27">
        <v>19</v>
      </c>
      <c r="I2513" s="5">
        <v>23</v>
      </c>
      <c r="J2513" s="28">
        <v>4</v>
      </c>
    </row>
    <row r="2514" spans="3:10" x14ac:dyDescent="0.25">
      <c r="C2514" s="106"/>
      <c r="D2514" s="101"/>
      <c r="E2514" s="11" t="s">
        <v>52</v>
      </c>
      <c r="F2514" s="8"/>
      <c r="G2514" s="14">
        <v>20</v>
      </c>
      <c r="H2514" s="27">
        <v>3</v>
      </c>
      <c r="I2514" s="5">
        <v>16</v>
      </c>
      <c r="J2514" s="28">
        <v>1</v>
      </c>
    </row>
    <row r="2515" spans="3:10" x14ac:dyDescent="0.25">
      <c r="C2515" s="106"/>
      <c r="D2515" s="101"/>
      <c r="E2515" s="11" t="s">
        <v>53</v>
      </c>
      <c r="F2515" s="8"/>
      <c r="G2515" s="14">
        <v>19</v>
      </c>
      <c r="H2515" s="27">
        <v>14</v>
      </c>
      <c r="I2515" s="5">
        <v>5</v>
      </c>
      <c r="J2515" s="28">
        <v>0</v>
      </c>
    </row>
    <row r="2516" spans="3:10" x14ac:dyDescent="0.25">
      <c r="C2516" s="106"/>
      <c r="D2516" s="101"/>
      <c r="E2516" s="11" t="s">
        <v>38</v>
      </c>
      <c r="F2516" s="8"/>
      <c r="G2516" s="14">
        <v>32</v>
      </c>
      <c r="H2516" s="27">
        <v>14</v>
      </c>
      <c r="I2516" s="5">
        <v>13</v>
      </c>
      <c r="J2516" s="28">
        <v>5</v>
      </c>
    </row>
    <row r="2517" spans="3:10" x14ac:dyDescent="0.25">
      <c r="C2517" s="106"/>
      <c r="D2517" s="101"/>
      <c r="E2517" s="11" t="s">
        <v>54</v>
      </c>
      <c r="F2517" s="8"/>
      <c r="G2517" s="7">
        <v>1276</v>
      </c>
      <c r="H2517" s="15">
        <v>578</v>
      </c>
      <c r="I2517" s="1">
        <v>577</v>
      </c>
      <c r="J2517" s="18">
        <v>121</v>
      </c>
    </row>
    <row r="2518" spans="3:10" x14ac:dyDescent="0.25">
      <c r="C2518" s="106"/>
      <c r="D2518" s="101"/>
      <c r="E2518" s="11" t="s">
        <v>55</v>
      </c>
      <c r="F2518" s="8"/>
      <c r="G2518" s="7">
        <v>177</v>
      </c>
      <c r="H2518" s="15">
        <v>94</v>
      </c>
      <c r="I2518" s="1">
        <v>66</v>
      </c>
      <c r="J2518" s="18">
        <v>17</v>
      </c>
    </row>
    <row r="2519" spans="3:10" ht="25.2" x14ac:dyDescent="0.25">
      <c r="C2519" s="102" t="s">
        <v>56</v>
      </c>
      <c r="D2519" s="100" t="s">
        <v>21</v>
      </c>
      <c r="E2519" s="10" t="s">
        <v>57</v>
      </c>
      <c r="F2519" s="9"/>
      <c r="G2519" s="13">
        <v>393</v>
      </c>
      <c r="H2519" s="22">
        <v>200</v>
      </c>
      <c r="I2519" s="3">
        <v>161</v>
      </c>
      <c r="J2519" s="24">
        <v>32</v>
      </c>
    </row>
    <row r="2520" spans="3:10" ht="25.2" x14ac:dyDescent="0.25">
      <c r="C2520" s="106"/>
      <c r="D2520" s="101"/>
      <c r="E2520" s="11" t="s">
        <v>58</v>
      </c>
      <c r="F2520" s="8"/>
      <c r="G2520" s="7">
        <v>615</v>
      </c>
      <c r="H2520" s="15">
        <v>265</v>
      </c>
      <c r="I2520" s="1">
        <v>289</v>
      </c>
      <c r="J2520" s="18">
        <v>61</v>
      </c>
    </row>
    <row r="2521" spans="3:10" ht="25.2" x14ac:dyDescent="0.25">
      <c r="C2521" s="106"/>
      <c r="D2521" s="101"/>
      <c r="E2521" s="11" t="s">
        <v>59</v>
      </c>
      <c r="F2521" s="8"/>
      <c r="G2521" s="7">
        <v>364</v>
      </c>
      <c r="H2521" s="15">
        <v>159</v>
      </c>
      <c r="I2521" s="1">
        <v>169</v>
      </c>
      <c r="J2521" s="18">
        <v>36</v>
      </c>
    </row>
    <row r="2522" spans="3:10" x14ac:dyDescent="0.25">
      <c r="C2522" s="106"/>
      <c r="D2522" s="101"/>
      <c r="E2522" s="11" t="s">
        <v>60</v>
      </c>
      <c r="F2522" s="8"/>
      <c r="G2522" s="7">
        <v>152</v>
      </c>
      <c r="H2522" s="15">
        <v>79</v>
      </c>
      <c r="I2522" s="1">
        <v>58</v>
      </c>
      <c r="J2522" s="18">
        <v>15</v>
      </c>
    </row>
    <row r="2523" spans="3:10" x14ac:dyDescent="0.25">
      <c r="C2523" s="102" t="s">
        <v>61</v>
      </c>
      <c r="D2523" s="100" t="s">
        <v>21</v>
      </c>
      <c r="E2523" s="10" t="s">
        <v>62</v>
      </c>
      <c r="F2523" s="9"/>
      <c r="G2523" s="13">
        <v>197</v>
      </c>
      <c r="H2523" s="22">
        <v>88</v>
      </c>
      <c r="I2523" s="3">
        <v>91</v>
      </c>
      <c r="J2523" s="24">
        <v>18</v>
      </c>
    </row>
    <row r="2524" spans="3:10" x14ac:dyDescent="0.25">
      <c r="C2524" s="103"/>
      <c r="D2524" s="101"/>
      <c r="E2524" s="11" t="s">
        <v>63</v>
      </c>
      <c r="F2524" s="8"/>
      <c r="G2524" s="7">
        <v>460</v>
      </c>
      <c r="H2524" s="15">
        <v>237</v>
      </c>
      <c r="I2524" s="1">
        <v>178</v>
      </c>
      <c r="J2524" s="18">
        <v>45</v>
      </c>
    </row>
    <row r="2525" spans="3:10" ht="25.2" x14ac:dyDescent="0.25">
      <c r="C2525" s="103"/>
      <c r="D2525" s="101"/>
      <c r="E2525" s="11" t="s">
        <v>64</v>
      </c>
      <c r="F2525" s="8"/>
      <c r="G2525" s="7">
        <v>286</v>
      </c>
      <c r="H2525" s="15">
        <v>116</v>
      </c>
      <c r="I2525" s="1">
        <v>147</v>
      </c>
      <c r="J2525" s="18">
        <v>23</v>
      </c>
    </row>
    <row r="2526" spans="3:10" x14ac:dyDescent="0.25">
      <c r="C2526" s="103"/>
      <c r="D2526" s="101"/>
      <c r="E2526" s="11" t="s">
        <v>65</v>
      </c>
      <c r="F2526" s="8"/>
      <c r="G2526" s="7">
        <v>249</v>
      </c>
      <c r="H2526" s="15">
        <v>108</v>
      </c>
      <c r="I2526" s="1">
        <v>113</v>
      </c>
      <c r="J2526" s="18">
        <v>28</v>
      </c>
    </row>
    <row r="2527" spans="3:10" x14ac:dyDescent="0.25">
      <c r="C2527" s="103"/>
      <c r="D2527" s="101"/>
      <c r="E2527" s="11" t="s">
        <v>66</v>
      </c>
      <c r="F2527" s="8"/>
      <c r="G2527" s="7">
        <v>145</v>
      </c>
      <c r="H2527" s="15">
        <v>72</v>
      </c>
      <c r="I2527" s="1">
        <v>62</v>
      </c>
      <c r="J2527" s="18">
        <v>11</v>
      </c>
    </row>
    <row r="2528" spans="3:10" x14ac:dyDescent="0.25">
      <c r="C2528" s="107"/>
      <c r="D2528" s="104"/>
      <c r="E2528" s="44" t="s">
        <v>67</v>
      </c>
      <c r="F2528" s="45"/>
      <c r="G2528" s="56">
        <v>187</v>
      </c>
      <c r="H2528" s="64">
        <v>82</v>
      </c>
      <c r="I2528" s="34">
        <v>86</v>
      </c>
      <c r="J2528" s="69">
        <v>19</v>
      </c>
    </row>
    <row r="2530" spans="2:14" x14ac:dyDescent="0.25">
      <c r="B2530" s="42" t="str">
        <f xml:space="preserve"> HYPERLINK("#'目次'!B36", "[30]")</f>
        <v>[30]</v>
      </c>
      <c r="C2530" s="37" t="s">
        <v>381</v>
      </c>
    </row>
    <row r="2531" spans="2:14" x14ac:dyDescent="0.25">
      <c r="C2531" s="37" t="s">
        <v>382</v>
      </c>
    </row>
    <row r="2533" spans="2:14" x14ac:dyDescent="0.25">
      <c r="C2533" s="37" t="s">
        <v>14</v>
      </c>
    </row>
    <row r="2534" spans="2:14" ht="50.4" x14ac:dyDescent="0.25">
      <c r="C2534" s="96"/>
      <c r="D2534" s="97"/>
      <c r="E2534" s="97"/>
      <c r="F2534" s="97"/>
      <c r="G2534" s="52" t="s">
        <v>15</v>
      </c>
      <c r="H2534" s="48" t="s">
        <v>383</v>
      </c>
      <c r="I2534" s="20" t="s">
        <v>384</v>
      </c>
      <c r="J2534" s="20" t="s">
        <v>385</v>
      </c>
      <c r="K2534" s="20" t="s">
        <v>386</v>
      </c>
      <c r="L2534" s="20" t="s">
        <v>387</v>
      </c>
      <c r="M2534" s="20" t="s">
        <v>53</v>
      </c>
      <c r="N2534" s="51" t="s">
        <v>38</v>
      </c>
    </row>
    <row r="2535" spans="2:14" x14ac:dyDescent="0.25">
      <c r="C2535" s="98"/>
      <c r="D2535" s="99"/>
      <c r="E2535" s="99"/>
      <c r="F2535" s="99"/>
      <c r="G2535" s="47"/>
      <c r="H2535" s="55"/>
      <c r="I2535" s="21"/>
      <c r="J2535" s="21"/>
      <c r="K2535" s="21"/>
      <c r="L2535" s="21"/>
      <c r="M2535" s="21"/>
      <c r="N2535" s="54"/>
    </row>
    <row r="2536" spans="2:14" x14ac:dyDescent="0.25">
      <c r="C2536" s="43"/>
      <c r="D2536" s="49"/>
      <c r="E2536" s="53" t="s">
        <v>15</v>
      </c>
      <c r="F2536" s="46"/>
      <c r="G2536" s="50">
        <v>703</v>
      </c>
      <c r="H2536" s="30">
        <v>378</v>
      </c>
      <c r="I2536" s="30">
        <v>80</v>
      </c>
      <c r="J2536" s="30">
        <v>37</v>
      </c>
      <c r="K2536" s="30">
        <v>151</v>
      </c>
      <c r="L2536" s="30">
        <v>39</v>
      </c>
      <c r="M2536" s="30">
        <v>18</v>
      </c>
      <c r="N2536" s="68">
        <v>0</v>
      </c>
    </row>
    <row r="2537" spans="2:14" x14ac:dyDescent="0.25">
      <c r="C2537" s="105" t="s">
        <v>20</v>
      </c>
      <c r="D2537" s="100" t="s">
        <v>21</v>
      </c>
      <c r="E2537" s="10" t="s">
        <v>22</v>
      </c>
      <c r="F2537" s="9"/>
      <c r="G2537" s="13">
        <v>411</v>
      </c>
      <c r="H2537" s="22">
        <v>224</v>
      </c>
      <c r="I2537" s="3">
        <v>50</v>
      </c>
      <c r="J2537" s="3">
        <v>17</v>
      </c>
      <c r="K2537" s="3">
        <v>85</v>
      </c>
      <c r="L2537" s="3">
        <v>26</v>
      </c>
      <c r="M2537" s="3">
        <v>9</v>
      </c>
      <c r="N2537" s="24">
        <v>0</v>
      </c>
    </row>
    <row r="2538" spans="2:14" x14ac:dyDescent="0.25">
      <c r="C2538" s="106"/>
      <c r="D2538" s="101"/>
      <c r="E2538" s="11" t="s">
        <v>23</v>
      </c>
      <c r="F2538" s="8"/>
      <c r="G2538" s="7">
        <v>292</v>
      </c>
      <c r="H2538" s="15">
        <v>154</v>
      </c>
      <c r="I2538" s="1">
        <v>30</v>
      </c>
      <c r="J2538" s="1">
        <v>20</v>
      </c>
      <c r="K2538" s="1">
        <v>66</v>
      </c>
      <c r="L2538" s="1">
        <v>13</v>
      </c>
      <c r="M2538" s="1">
        <v>9</v>
      </c>
      <c r="N2538" s="18">
        <v>0</v>
      </c>
    </row>
    <row r="2539" spans="2:14" x14ac:dyDescent="0.25">
      <c r="C2539" s="102" t="s">
        <v>24</v>
      </c>
      <c r="D2539" s="102" t="s">
        <v>25</v>
      </c>
      <c r="E2539" s="10" t="s">
        <v>26</v>
      </c>
      <c r="F2539" s="9"/>
      <c r="G2539" s="13">
        <v>209</v>
      </c>
      <c r="H2539" s="22">
        <v>140</v>
      </c>
      <c r="I2539" s="3">
        <v>18</v>
      </c>
      <c r="J2539" s="3">
        <v>7</v>
      </c>
      <c r="K2539" s="3">
        <v>27</v>
      </c>
      <c r="L2539" s="3">
        <v>11</v>
      </c>
      <c r="M2539" s="3">
        <v>6</v>
      </c>
      <c r="N2539" s="24">
        <v>0</v>
      </c>
    </row>
    <row r="2540" spans="2:14" x14ac:dyDescent="0.25">
      <c r="C2540" s="106"/>
      <c r="D2540" s="103"/>
      <c r="E2540" s="11" t="s">
        <v>27</v>
      </c>
      <c r="F2540" s="8"/>
      <c r="G2540" s="7">
        <v>186</v>
      </c>
      <c r="H2540" s="15">
        <v>100</v>
      </c>
      <c r="I2540" s="1">
        <v>19</v>
      </c>
      <c r="J2540" s="1">
        <v>6</v>
      </c>
      <c r="K2540" s="1">
        <v>49</v>
      </c>
      <c r="L2540" s="1">
        <v>9</v>
      </c>
      <c r="M2540" s="1">
        <v>3</v>
      </c>
      <c r="N2540" s="18">
        <v>0</v>
      </c>
    </row>
    <row r="2541" spans="2:14" x14ac:dyDescent="0.25">
      <c r="C2541" s="106"/>
      <c r="D2541" s="103"/>
      <c r="E2541" s="11" t="s">
        <v>28</v>
      </c>
      <c r="F2541" s="8"/>
      <c r="G2541" s="7">
        <v>146</v>
      </c>
      <c r="H2541" s="15">
        <v>70</v>
      </c>
      <c r="I2541" s="1">
        <v>22</v>
      </c>
      <c r="J2541" s="1">
        <v>11</v>
      </c>
      <c r="K2541" s="1">
        <v>35</v>
      </c>
      <c r="L2541" s="1">
        <v>4</v>
      </c>
      <c r="M2541" s="1">
        <v>4</v>
      </c>
      <c r="N2541" s="18">
        <v>0</v>
      </c>
    </row>
    <row r="2542" spans="2:14" x14ac:dyDescent="0.25">
      <c r="C2542" s="106"/>
      <c r="D2542" s="103"/>
      <c r="E2542" s="11" t="s">
        <v>29</v>
      </c>
      <c r="F2542" s="8"/>
      <c r="G2542" s="7">
        <v>116</v>
      </c>
      <c r="H2542" s="15">
        <v>48</v>
      </c>
      <c r="I2542" s="1">
        <v>16</v>
      </c>
      <c r="J2542" s="1">
        <v>11</v>
      </c>
      <c r="K2542" s="1">
        <v>26</v>
      </c>
      <c r="L2542" s="1">
        <v>11</v>
      </c>
      <c r="M2542" s="1">
        <v>4</v>
      </c>
      <c r="N2542" s="18">
        <v>0</v>
      </c>
    </row>
    <row r="2543" spans="2:14" x14ac:dyDescent="0.25">
      <c r="C2543" s="106"/>
      <c r="D2543" s="103"/>
      <c r="E2543" s="11" t="s">
        <v>30</v>
      </c>
      <c r="F2543" s="8"/>
      <c r="G2543" s="14">
        <v>46</v>
      </c>
      <c r="H2543" s="27">
        <v>20</v>
      </c>
      <c r="I2543" s="5">
        <v>5</v>
      </c>
      <c r="J2543" s="5">
        <v>2</v>
      </c>
      <c r="K2543" s="5">
        <v>14</v>
      </c>
      <c r="L2543" s="5">
        <v>4</v>
      </c>
      <c r="M2543" s="5">
        <v>1</v>
      </c>
      <c r="N2543" s="28">
        <v>0</v>
      </c>
    </row>
    <row r="2544" spans="2:14" x14ac:dyDescent="0.25">
      <c r="C2544" s="106"/>
      <c r="D2544" s="103"/>
      <c r="E2544" s="11" t="s">
        <v>31</v>
      </c>
      <c r="F2544" s="8"/>
      <c r="G2544" s="7">
        <v>494</v>
      </c>
      <c r="H2544" s="15">
        <v>238</v>
      </c>
      <c r="I2544" s="1">
        <v>62</v>
      </c>
      <c r="J2544" s="1">
        <v>30</v>
      </c>
      <c r="K2544" s="1">
        <v>124</v>
      </c>
      <c r="L2544" s="1">
        <v>28</v>
      </c>
      <c r="M2544" s="1">
        <v>12</v>
      </c>
      <c r="N2544" s="18">
        <v>0</v>
      </c>
    </row>
    <row r="2545" spans="3:14" x14ac:dyDescent="0.25">
      <c r="C2545" s="106"/>
      <c r="D2545" s="103"/>
      <c r="E2545" s="11" t="s">
        <v>32</v>
      </c>
      <c r="F2545" s="8"/>
      <c r="G2545" s="7">
        <v>162</v>
      </c>
      <c r="H2545" s="15">
        <v>68</v>
      </c>
      <c r="I2545" s="1">
        <v>21</v>
      </c>
      <c r="J2545" s="1">
        <v>13</v>
      </c>
      <c r="K2545" s="1">
        <v>40</v>
      </c>
      <c r="L2545" s="1">
        <v>15</v>
      </c>
      <c r="M2545" s="1">
        <v>5</v>
      </c>
      <c r="N2545" s="18">
        <v>0</v>
      </c>
    </row>
    <row r="2546" spans="3:14" x14ac:dyDescent="0.25">
      <c r="C2546" s="106"/>
      <c r="D2546" s="102" t="s">
        <v>22</v>
      </c>
      <c r="E2546" s="10" t="s">
        <v>26</v>
      </c>
      <c r="F2546" s="9"/>
      <c r="G2546" s="13">
        <v>115</v>
      </c>
      <c r="H2546" s="22">
        <v>80</v>
      </c>
      <c r="I2546" s="3">
        <v>10</v>
      </c>
      <c r="J2546" s="3">
        <v>1</v>
      </c>
      <c r="K2546" s="3">
        <v>11</v>
      </c>
      <c r="L2546" s="3">
        <v>9</v>
      </c>
      <c r="M2546" s="3">
        <v>4</v>
      </c>
      <c r="N2546" s="24">
        <v>0</v>
      </c>
    </row>
    <row r="2547" spans="3:14" x14ac:dyDescent="0.25">
      <c r="C2547" s="106"/>
      <c r="D2547" s="103"/>
      <c r="E2547" s="11" t="s">
        <v>27</v>
      </c>
      <c r="F2547" s="8"/>
      <c r="G2547" s="7">
        <v>107</v>
      </c>
      <c r="H2547" s="15">
        <v>64</v>
      </c>
      <c r="I2547" s="1">
        <v>8</v>
      </c>
      <c r="J2547" s="1">
        <v>2</v>
      </c>
      <c r="K2547" s="1">
        <v>27</v>
      </c>
      <c r="L2547" s="1">
        <v>6</v>
      </c>
      <c r="M2547" s="1">
        <v>0</v>
      </c>
      <c r="N2547" s="18">
        <v>0</v>
      </c>
    </row>
    <row r="2548" spans="3:14" x14ac:dyDescent="0.25">
      <c r="C2548" s="106"/>
      <c r="D2548" s="103"/>
      <c r="E2548" s="11" t="s">
        <v>28</v>
      </c>
      <c r="F2548" s="8"/>
      <c r="G2548" s="7">
        <v>88</v>
      </c>
      <c r="H2548" s="15">
        <v>42</v>
      </c>
      <c r="I2548" s="1">
        <v>15</v>
      </c>
      <c r="J2548" s="1">
        <v>6</v>
      </c>
      <c r="K2548" s="1">
        <v>20</v>
      </c>
      <c r="L2548" s="1">
        <v>3</v>
      </c>
      <c r="M2548" s="1">
        <v>2</v>
      </c>
      <c r="N2548" s="18">
        <v>0</v>
      </c>
    </row>
    <row r="2549" spans="3:14" x14ac:dyDescent="0.25">
      <c r="C2549" s="106"/>
      <c r="D2549" s="103"/>
      <c r="E2549" s="11" t="s">
        <v>29</v>
      </c>
      <c r="F2549" s="8"/>
      <c r="G2549" s="7">
        <v>73</v>
      </c>
      <c r="H2549" s="15">
        <v>29</v>
      </c>
      <c r="I2549" s="1">
        <v>13</v>
      </c>
      <c r="J2549" s="1">
        <v>6</v>
      </c>
      <c r="K2549" s="1">
        <v>18</v>
      </c>
      <c r="L2549" s="1">
        <v>5</v>
      </c>
      <c r="M2549" s="1">
        <v>2</v>
      </c>
      <c r="N2549" s="18">
        <v>0</v>
      </c>
    </row>
    <row r="2550" spans="3:14" x14ac:dyDescent="0.25">
      <c r="C2550" s="106"/>
      <c r="D2550" s="103"/>
      <c r="E2550" s="11" t="s">
        <v>30</v>
      </c>
      <c r="F2550" s="8"/>
      <c r="G2550" s="14">
        <v>28</v>
      </c>
      <c r="H2550" s="27">
        <v>9</v>
      </c>
      <c r="I2550" s="5">
        <v>4</v>
      </c>
      <c r="J2550" s="5">
        <v>2</v>
      </c>
      <c r="K2550" s="5">
        <v>9</v>
      </c>
      <c r="L2550" s="5">
        <v>3</v>
      </c>
      <c r="M2550" s="5">
        <v>1</v>
      </c>
      <c r="N2550" s="28">
        <v>0</v>
      </c>
    </row>
    <row r="2551" spans="3:14" x14ac:dyDescent="0.25">
      <c r="C2551" s="106"/>
      <c r="D2551" s="103"/>
      <c r="E2551" s="11" t="s">
        <v>31</v>
      </c>
      <c r="F2551" s="8"/>
      <c r="G2551" s="7">
        <v>296</v>
      </c>
      <c r="H2551" s="15">
        <v>144</v>
      </c>
      <c r="I2551" s="1">
        <v>40</v>
      </c>
      <c r="J2551" s="1">
        <v>16</v>
      </c>
      <c r="K2551" s="1">
        <v>74</v>
      </c>
      <c r="L2551" s="1">
        <v>17</v>
      </c>
      <c r="M2551" s="1">
        <v>5</v>
      </c>
      <c r="N2551" s="18">
        <v>0</v>
      </c>
    </row>
    <row r="2552" spans="3:14" x14ac:dyDescent="0.25">
      <c r="C2552" s="106"/>
      <c r="D2552" s="103"/>
      <c r="E2552" s="11" t="s">
        <v>32</v>
      </c>
      <c r="F2552" s="8"/>
      <c r="G2552" s="7">
        <v>101</v>
      </c>
      <c r="H2552" s="15">
        <v>38</v>
      </c>
      <c r="I2552" s="1">
        <v>17</v>
      </c>
      <c r="J2552" s="1">
        <v>8</v>
      </c>
      <c r="K2552" s="1">
        <v>27</v>
      </c>
      <c r="L2552" s="1">
        <v>8</v>
      </c>
      <c r="M2552" s="1">
        <v>3</v>
      </c>
      <c r="N2552" s="18">
        <v>0</v>
      </c>
    </row>
    <row r="2553" spans="3:14" x14ac:dyDescent="0.25">
      <c r="C2553" s="106"/>
      <c r="D2553" s="102" t="s">
        <v>23</v>
      </c>
      <c r="E2553" s="10" t="s">
        <v>26</v>
      </c>
      <c r="F2553" s="9"/>
      <c r="G2553" s="13">
        <v>94</v>
      </c>
      <c r="H2553" s="22">
        <v>60</v>
      </c>
      <c r="I2553" s="3">
        <v>8</v>
      </c>
      <c r="J2553" s="3">
        <v>6</v>
      </c>
      <c r="K2553" s="3">
        <v>16</v>
      </c>
      <c r="L2553" s="3">
        <v>2</v>
      </c>
      <c r="M2553" s="3">
        <v>2</v>
      </c>
      <c r="N2553" s="24">
        <v>0</v>
      </c>
    </row>
    <row r="2554" spans="3:14" x14ac:dyDescent="0.25">
      <c r="C2554" s="106"/>
      <c r="D2554" s="103"/>
      <c r="E2554" s="11" t="s">
        <v>27</v>
      </c>
      <c r="F2554" s="8"/>
      <c r="G2554" s="7">
        <v>79</v>
      </c>
      <c r="H2554" s="15">
        <v>36</v>
      </c>
      <c r="I2554" s="1">
        <v>11</v>
      </c>
      <c r="J2554" s="1">
        <v>4</v>
      </c>
      <c r="K2554" s="1">
        <v>22</v>
      </c>
      <c r="L2554" s="1">
        <v>3</v>
      </c>
      <c r="M2554" s="1">
        <v>3</v>
      </c>
      <c r="N2554" s="18">
        <v>0</v>
      </c>
    </row>
    <row r="2555" spans="3:14" x14ac:dyDescent="0.25">
      <c r="C2555" s="106"/>
      <c r="D2555" s="103"/>
      <c r="E2555" s="11" t="s">
        <v>28</v>
      </c>
      <c r="F2555" s="8"/>
      <c r="G2555" s="7">
        <v>58</v>
      </c>
      <c r="H2555" s="15">
        <v>28</v>
      </c>
      <c r="I2555" s="1">
        <v>7</v>
      </c>
      <c r="J2555" s="1">
        <v>5</v>
      </c>
      <c r="K2555" s="1">
        <v>15</v>
      </c>
      <c r="L2555" s="1">
        <v>1</v>
      </c>
      <c r="M2555" s="1">
        <v>2</v>
      </c>
      <c r="N2555" s="18">
        <v>0</v>
      </c>
    </row>
    <row r="2556" spans="3:14" x14ac:dyDescent="0.25">
      <c r="C2556" s="106"/>
      <c r="D2556" s="103"/>
      <c r="E2556" s="11" t="s">
        <v>29</v>
      </c>
      <c r="F2556" s="8"/>
      <c r="G2556" s="14">
        <v>43</v>
      </c>
      <c r="H2556" s="27">
        <v>19</v>
      </c>
      <c r="I2556" s="5">
        <v>3</v>
      </c>
      <c r="J2556" s="5">
        <v>5</v>
      </c>
      <c r="K2556" s="5">
        <v>8</v>
      </c>
      <c r="L2556" s="5">
        <v>6</v>
      </c>
      <c r="M2556" s="5">
        <v>2</v>
      </c>
      <c r="N2556" s="28">
        <v>0</v>
      </c>
    </row>
    <row r="2557" spans="3:14" x14ac:dyDescent="0.25">
      <c r="C2557" s="106"/>
      <c r="D2557" s="103"/>
      <c r="E2557" s="11" t="s">
        <v>30</v>
      </c>
      <c r="F2557" s="8"/>
      <c r="G2557" s="14">
        <v>18</v>
      </c>
      <c r="H2557" s="27">
        <v>11</v>
      </c>
      <c r="I2557" s="5">
        <v>1</v>
      </c>
      <c r="J2557" s="5">
        <v>0</v>
      </c>
      <c r="K2557" s="5">
        <v>5</v>
      </c>
      <c r="L2557" s="5">
        <v>1</v>
      </c>
      <c r="M2557" s="5">
        <v>0</v>
      </c>
      <c r="N2557" s="28">
        <v>0</v>
      </c>
    </row>
    <row r="2558" spans="3:14" x14ac:dyDescent="0.25">
      <c r="C2558" s="106"/>
      <c r="D2558" s="103"/>
      <c r="E2558" s="11" t="s">
        <v>31</v>
      </c>
      <c r="F2558" s="8"/>
      <c r="G2558" s="7">
        <v>198</v>
      </c>
      <c r="H2558" s="15">
        <v>94</v>
      </c>
      <c r="I2558" s="1">
        <v>22</v>
      </c>
      <c r="J2558" s="1">
        <v>14</v>
      </c>
      <c r="K2558" s="1">
        <v>50</v>
      </c>
      <c r="L2558" s="1">
        <v>11</v>
      </c>
      <c r="M2558" s="1">
        <v>7</v>
      </c>
      <c r="N2558" s="18">
        <v>0</v>
      </c>
    </row>
    <row r="2559" spans="3:14" x14ac:dyDescent="0.25">
      <c r="C2559" s="106"/>
      <c r="D2559" s="103"/>
      <c r="E2559" s="11" t="s">
        <v>32</v>
      </c>
      <c r="F2559" s="8"/>
      <c r="G2559" s="7">
        <v>61</v>
      </c>
      <c r="H2559" s="15">
        <v>30</v>
      </c>
      <c r="I2559" s="1">
        <v>4</v>
      </c>
      <c r="J2559" s="1">
        <v>5</v>
      </c>
      <c r="K2559" s="1">
        <v>13</v>
      </c>
      <c r="L2559" s="1">
        <v>7</v>
      </c>
      <c r="M2559" s="1">
        <v>2</v>
      </c>
      <c r="N2559" s="18">
        <v>0</v>
      </c>
    </row>
    <row r="2560" spans="3:14" ht="25.2" x14ac:dyDescent="0.25">
      <c r="C2560" s="102" t="s">
        <v>33</v>
      </c>
      <c r="D2560" s="102" t="s">
        <v>25</v>
      </c>
      <c r="E2560" s="10" t="s">
        <v>34</v>
      </c>
      <c r="F2560" s="9"/>
      <c r="G2560" s="41">
        <v>41</v>
      </c>
      <c r="H2560" s="58">
        <v>26</v>
      </c>
      <c r="I2560" s="26">
        <v>2</v>
      </c>
      <c r="J2560" s="26">
        <v>3</v>
      </c>
      <c r="K2560" s="26">
        <v>5</v>
      </c>
      <c r="L2560" s="26">
        <v>1</v>
      </c>
      <c r="M2560" s="26">
        <v>4</v>
      </c>
      <c r="N2560" s="60">
        <v>0</v>
      </c>
    </row>
    <row r="2561" spans="3:14" ht="25.2" x14ac:dyDescent="0.25">
      <c r="C2561" s="106"/>
      <c r="D2561" s="103"/>
      <c r="E2561" s="11" t="s">
        <v>35</v>
      </c>
      <c r="F2561" s="8"/>
      <c r="G2561" s="7">
        <v>509</v>
      </c>
      <c r="H2561" s="15">
        <v>255</v>
      </c>
      <c r="I2561" s="1">
        <v>65</v>
      </c>
      <c r="J2561" s="1">
        <v>27</v>
      </c>
      <c r="K2561" s="1">
        <v>120</v>
      </c>
      <c r="L2561" s="1">
        <v>33</v>
      </c>
      <c r="M2561" s="1">
        <v>9</v>
      </c>
      <c r="N2561" s="18">
        <v>0</v>
      </c>
    </row>
    <row r="2562" spans="3:14" ht="25.2" x14ac:dyDescent="0.25">
      <c r="C2562" s="106"/>
      <c r="D2562" s="103"/>
      <c r="E2562" s="11" t="s">
        <v>36</v>
      </c>
      <c r="F2562" s="8"/>
      <c r="G2562" s="7">
        <v>76</v>
      </c>
      <c r="H2562" s="15">
        <v>54</v>
      </c>
      <c r="I2562" s="1">
        <v>6</v>
      </c>
      <c r="J2562" s="1">
        <v>4</v>
      </c>
      <c r="K2562" s="1">
        <v>9</v>
      </c>
      <c r="L2562" s="1">
        <v>1</v>
      </c>
      <c r="M2562" s="1">
        <v>2</v>
      </c>
      <c r="N2562" s="18">
        <v>0</v>
      </c>
    </row>
    <row r="2563" spans="3:14" ht="25.2" x14ac:dyDescent="0.25">
      <c r="C2563" s="106"/>
      <c r="D2563" s="103"/>
      <c r="E2563" s="11" t="s">
        <v>37</v>
      </c>
      <c r="F2563" s="8"/>
      <c r="G2563" s="7">
        <v>62</v>
      </c>
      <c r="H2563" s="15">
        <v>32</v>
      </c>
      <c r="I2563" s="1">
        <v>5</v>
      </c>
      <c r="J2563" s="1">
        <v>3</v>
      </c>
      <c r="K2563" s="1">
        <v>15</v>
      </c>
      <c r="L2563" s="1">
        <v>4</v>
      </c>
      <c r="M2563" s="1">
        <v>3</v>
      </c>
      <c r="N2563" s="18">
        <v>0</v>
      </c>
    </row>
    <row r="2564" spans="3:14" x14ac:dyDescent="0.25">
      <c r="C2564" s="106"/>
      <c r="D2564" s="103"/>
      <c r="E2564" s="11" t="s">
        <v>38</v>
      </c>
      <c r="F2564" s="8"/>
      <c r="G2564" s="14">
        <v>15</v>
      </c>
      <c r="H2564" s="27">
        <v>11</v>
      </c>
      <c r="I2564" s="5">
        <v>2</v>
      </c>
      <c r="J2564" s="5">
        <v>0</v>
      </c>
      <c r="K2564" s="5">
        <v>2</v>
      </c>
      <c r="L2564" s="5">
        <v>0</v>
      </c>
      <c r="M2564" s="5">
        <v>0</v>
      </c>
      <c r="N2564" s="28">
        <v>0</v>
      </c>
    </row>
    <row r="2565" spans="3:14" ht="25.2" x14ac:dyDescent="0.25">
      <c r="C2565" s="106"/>
      <c r="D2565" s="102" t="s">
        <v>22</v>
      </c>
      <c r="E2565" s="10" t="s">
        <v>34</v>
      </c>
      <c r="F2565" s="9"/>
      <c r="G2565" s="41">
        <v>30</v>
      </c>
      <c r="H2565" s="58">
        <v>22</v>
      </c>
      <c r="I2565" s="26">
        <v>1</v>
      </c>
      <c r="J2565" s="26">
        <v>1</v>
      </c>
      <c r="K2565" s="26">
        <v>2</v>
      </c>
      <c r="L2565" s="26">
        <v>0</v>
      </c>
      <c r="M2565" s="26">
        <v>4</v>
      </c>
      <c r="N2565" s="60">
        <v>0</v>
      </c>
    </row>
    <row r="2566" spans="3:14" ht="25.2" x14ac:dyDescent="0.25">
      <c r="C2566" s="106"/>
      <c r="D2566" s="103"/>
      <c r="E2566" s="11" t="s">
        <v>35</v>
      </c>
      <c r="F2566" s="8"/>
      <c r="G2566" s="7">
        <v>320</v>
      </c>
      <c r="H2566" s="15">
        <v>168</v>
      </c>
      <c r="I2566" s="1">
        <v>41</v>
      </c>
      <c r="J2566" s="1">
        <v>12</v>
      </c>
      <c r="K2566" s="1">
        <v>70</v>
      </c>
      <c r="L2566" s="1">
        <v>24</v>
      </c>
      <c r="M2566" s="1">
        <v>5</v>
      </c>
      <c r="N2566" s="18">
        <v>0</v>
      </c>
    </row>
    <row r="2567" spans="3:14" ht="25.2" x14ac:dyDescent="0.25">
      <c r="C2567" s="106"/>
      <c r="D2567" s="103"/>
      <c r="E2567" s="11" t="s">
        <v>36</v>
      </c>
      <c r="F2567" s="8"/>
      <c r="G2567" s="14">
        <v>33</v>
      </c>
      <c r="H2567" s="27">
        <v>19</v>
      </c>
      <c r="I2567" s="5">
        <v>4</v>
      </c>
      <c r="J2567" s="5">
        <v>3</v>
      </c>
      <c r="K2567" s="5">
        <v>7</v>
      </c>
      <c r="L2567" s="5">
        <v>0</v>
      </c>
      <c r="M2567" s="5">
        <v>0</v>
      </c>
      <c r="N2567" s="28">
        <v>0</v>
      </c>
    </row>
    <row r="2568" spans="3:14" ht="25.2" x14ac:dyDescent="0.25">
      <c r="C2568" s="106"/>
      <c r="D2568" s="103"/>
      <c r="E2568" s="11" t="s">
        <v>37</v>
      </c>
      <c r="F2568" s="8"/>
      <c r="G2568" s="14">
        <v>18</v>
      </c>
      <c r="H2568" s="27">
        <v>8</v>
      </c>
      <c r="I2568" s="5">
        <v>2</v>
      </c>
      <c r="J2568" s="5">
        <v>1</v>
      </c>
      <c r="K2568" s="5">
        <v>5</v>
      </c>
      <c r="L2568" s="5">
        <v>2</v>
      </c>
      <c r="M2568" s="5">
        <v>0</v>
      </c>
      <c r="N2568" s="28">
        <v>0</v>
      </c>
    </row>
    <row r="2569" spans="3:14" x14ac:dyDescent="0.25">
      <c r="C2569" s="106"/>
      <c r="D2569" s="103"/>
      <c r="E2569" s="11" t="s">
        <v>38</v>
      </c>
      <c r="F2569" s="8"/>
      <c r="G2569" s="14">
        <v>10</v>
      </c>
      <c r="H2569" s="27">
        <v>7</v>
      </c>
      <c r="I2569" s="5">
        <v>2</v>
      </c>
      <c r="J2569" s="5">
        <v>0</v>
      </c>
      <c r="K2569" s="5">
        <v>1</v>
      </c>
      <c r="L2569" s="5">
        <v>0</v>
      </c>
      <c r="M2569" s="5">
        <v>0</v>
      </c>
      <c r="N2569" s="28">
        <v>0</v>
      </c>
    </row>
    <row r="2570" spans="3:14" ht="25.2" x14ac:dyDescent="0.25">
      <c r="C2570" s="106"/>
      <c r="D2570" s="102" t="s">
        <v>23</v>
      </c>
      <c r="E2570" s="10" t="s">
        <v>34</v>
      </c>
      <c r="F2570" s="9"/>
      <c r="G2570" s="41">
        <v>11</v>
      </c>
      <c r="H2570" s="58">
        <v>4</v>
      </c>
      <c r="I2570" s="26">
        <v>1</v>
      </c>
      <c r="J2570" s="26">
        <v>2</v>
      </c>
      <c r="K2570" s="26">
        <v>3</v>
      </c>
      <c r="L2570" s="26">
        <v>1</v>
      </c>
      <c r="M2570" s="26">
        <v>0</v>
      </c>
      <c r="N2570" s="60">
        <v>0</v>
      </c>
    </row>
    <row r="2571" spans="3:14" ht="25.2" x14ac:dyDescent="0.25">
      <c r="C2571" s="106"/>
      <c r="D2571" s="103"/>
      <c r="E2571" s="11" t="s">
        <v>35</v>
      </c>
      <c r="F2571" s="8"/>
      <c r="G2571" s="7">
        <v>189</v>
      </c>
      <c r="H2571" s="15">
        <v>87</v>
      </c>
      <c r="I2571" s="1">
        <v>24</v>
      </c>
      <c r="J2571" s="1">
        <v>15</v>
      </c>
      <c r="K2571" s="1">
        <v>50</v>
      </c>
      <c r="L2571" s="1">
        <v>9</v>
      </c>
      <c r="M2571" s="1">
        <v>4</v>
      </c>
      <c r="N2571" s="18">
        <v>0</v>
      </c>
    </row>
    <row r="2572" spans="3:14" ht="25.2" x14ac:dyDescent="0.25">
      <c r="C2572" s="106"/>
      <c r="D2572" s="103"/>
      <c r="E2572" s="11" t="s">
        <v>36</v>
      </c>
      <c r="F2572" s="8"/>
      <c r="G2572" s="14">
        <v>43</v>
      </c>
      <c r="H2572" s="27">
        <v>35</v>
      </c>
      <c r="I2572" s="5">
        <v>2</v>
      </c>
      <c r="J2572" s="5">
        <v>1</v>
      </c>
      <c r="K2572" s="5">
        <v>2</v>
      </c>
      <c r="L2572" s="5">
        <v>1</v>
      </c>
      <c r="M2572" s="5">
        <v>2</v>
      </c>
      <c r="N2572" s="28">
        <v>0</v>
      </c>
    </row>
    <row r="2573" spans="3:14" ht="25.2" x14ac:dyDescent="0.25">
      <c r="C2573" s="106"/>
      <c r="D2573" s="103"/>
      <c r="E2573" s="11" t="s">
        <v>37</v>
      </c>
      <c r="F2573" s="8"/>
      <c r="G2573" s="14">
        <v>44</v>
      </c>
      <c r="H2573" s="27">
        <v>24</v>
      </c>
      <c r="I2573" s="5">
        <v>3</v>
      </c>
      <c r="J2573" s="5">
        <v>2</v>
      </c>
      <c r="K2573" s="5">
        <v>10</v>
      </c>
      <c r="L2573" s="5">
        <v>2</v>
      </c>
      <c r="M2573" s="5">
        <v>3</v>
      </c>
      <c r="N2573" s="28">
        <v>0</v>
      </c>
    </row>
    <row r="2574" spans="3:14" x14ac:dyDescent="0.25">
      <c r="C2574" s="106"/>
      <c r="D2574" s="103"/>
      <c r="E2574" s="11" t="s">
        <v>38</v>
      </c>
      <c r="F2574" s="8"/>
      <c r="G2574" s="14">
        <v>5</v>
      </c>
      <c r="H2574" s="27">
        <v>4</v>
      </c>
      <c r="I2574" s="5">
        <v>0</v>
      </c>
      <c r="J2574" s="5">
        <v>0</v>
      </c>
      <c r="K2574" s="5">
        <v>1</v>
      </c>
      <c r="L2574" s="5">
        <v>0</v>
      </c>
      <c r="M2574" s="5">
        <v>0</v>
      </c>
      <c r="N2574" s="28">
        <v>0</v>
      </c>
    </row>
    <row r="2575" spans="3:14" ht="25.2" x14ac:dyDescent="0.25">
      <c r="C2575" s="102" t="s">
        <v>39</v>
      </c>
      <c r="D2575" s="102" t="s">
        <v>25</v>
      </c>
      <c r="E2575" s="10" t="s">
        <v>40</v>
      </c>
      <c r="F2575" s="9"/>
      <c r="G2575" s="13">
        <v>121</v>
      </c>
      <c r="H2575" s="22">
        <v>70</v>
      </c>
      <c r="I2575" s="3">
        <v>14</v>
      </c>
      <c r="J2575" s="3">
        <v>8</v>
      </c>
      <c r="K2575" s="3">
        <v>20</v>
      </c>
      <c r="L2575" s="3">
        <v>4</v>
      </c>
      <c r="M2575" s="3">
        <v>5</v>
      </c>
      <c r="N2575" s="24">
        <v>0</v>
      </c>
    </row>
    <row r="2576" spans="3:14" ht="25.2" x14ac:dyDescent="0.25">
      <c r="C2576" s="106"/>
      <c r="D2576" s="103"/>
      <c r="E2576" s="11" t="s">
        <v>41</v>
      </c>
      <c r="F2576" s="8"/>
      <c r="G2576" s="7">
        <v>452</v>
      </c>
      <c r="H2576" s="15">
        <v>227</v>
      </c>
      <c r="I2576" s="1">
        <v>55</v>
      </c>
      <c r="J2576" s="1">
        <v>22</v>
      </c>
      <c r="K2576" s="1">
        <v>110</v>
      </c>
      <c r="L2576" s="1">
        <v>30</v>
      </c>
      <c r="M2576" s="1">
        <v>8</v>
      </c>
      <c r="N2576" s="18">
        <v>0</v>
      </c>
    </row>
    <row r="2577" spans="3:14" x14ac:dyDescent="0.25">
      <c r="C2577" s="106"/>
      <c r="D2577" s="103"/>
      <c r="E2577" s="11" t="s">
        <v>42</v>
      </c>
      <c r="F2577" s="8"/>
      <c r="G2577" s="14">
        <v>48</v>
      </c>
      <c r="H2577" s="27">
        <v>29</v>
      </c>
      <c r="I2577" s="5">
        <v>4</v>
      </c>
      <c r="J2577" s="5">
        <v>1</v>
      </c>
      <c r="K2577" s="5">
        <v>9</v>
      </c>
      <c r="L2577" s="5">
        <v>1</v>
      </c>
      <c r="M2577" s="5">
        <v>4</v>
      </c>
      <c r="N2577" s="28">
        <v>0</v>
      </c>
    </row>
    <row r="2578" spans="3:14" x14ac:dyDescent="0.25">
      <c r="C2578" s="106"/>
      <c r="D2578" s="103"/>
      <c r="E2578" s="11" t="s">
        <v>43</v>
      </c>
      <c r="F2578" s="8"/>
      <c r="G2578" s="7">
        <v>212</v>
      </c>
      <c r="H2578" s="15">
        <v>118</v>
      </c>
      <c r="I2578" s="1">
        <v>28</v>
      </c>
      <c r="J2578" s="1">
        <v>9</v>
      </c>
      <c r="K2578" s="1">
        <v>41</v>
      </c>
      <c r="L2578" s="1">
        <v>12</v>
      </c>
      <c r="M2578" s="1">
        <v>4</v>
      </c>
      <c r="N2578" s="18">
        <v>0</v>
      </c>
    </row>
    <row r="2579" spans="3:14" x14ac:dyDescent="0.25">
      <c r="C2579" s="106"/>
      <c r="D2579" s="103"/>
      <c r="E2579" s="11" t="s">
        <v>44</v>
      </c>
      <c r="F2579" s="8"/>
      <c r="G2579" s="14">
        <v>41</v>
      </c>
      <c r="H2579" s="27">
        <v>17</v>
      </c>
      <c r="I2579" s="5">
        <v>11</v>
      </c>
      <c r="J2579" s="5">
        <v>4</v>
      </c>
      <c r="K2579" s="5">
        <v>8</v>
      </c>
      <c r="L2579" s="5">
        <v>1</v>
      </c>
      <c r="M2579" s="5">
        <v>0</v>
      </c>
      <c r="N2579" s="28">
        <v>0</v>
      </c>
    </row>
    <row r="2580" spans="3:14" ht="25.2" x14ac:dyDescent="0.25">
      <c r="C2580" s="106"/>
      <c r="D2580" s="103"/>
      <c r="E2580" s="11" t="s">
        <v>45</v>
      </c>
      <c r="F2580" s="8"/>
      <c r="G2580" s="14">
        <v>18</v>
      </c>
      <c r="H2580" s="27">
        <v>13</v>
      </c>
      <c r="I2580" s="5">
        <v>1</v>
      </c>
      <c r="J2580" s="5">
        <v>1</v>
      </c>
      <c r="K2580" s="5">
        <v>3</v>
      </c>
      <c r="L2580" s="5">
        <v>0</v>
      </c>
      <c r="M2580" s="5">
        <v>0</v>
      </c>
      <c r="N2580" s="28">
        <v>0</v>
      </c>
    </row>
    <row r="2581" spans="3:14" x14ac:dyDescent="0.25">
      <c r="C2581" s="106"/>
      <c r="D2581" s="103"/>
      <c r="E2581" s="11" t="s">
        <v>38</v>
      </c>
      <c r="F2581" s="8"/>
      <c r="G2581" s="14">
        <v>46</v>
      </c>
      <c r="H2581" s="27">
        <v>28</v>
      </c>
      <c r="I2581" s="5">
        <v>5</v>
      </c>
      <c r="J2581" s="5">
        <v>2</v>
      </c>
      <c r="K2581" s="5">
        <v>9</v>
      </c>
      <c r="L2581" s="5">
        <v>2</v>
      </c>
      <c r="M2581" s="5">
        <v>0</v>
      </c>
      <c r="N2581" s="28">
        <v>0</v>
      </c>
    </row>
    <row r="2582" spans="3:14" ht="25.2" x14ac:dyDescent="0.25">
      <c r="C2582" s="106"/>
      <c r="D2582" s="102" t="s">
        <v>22</v>
      </c>
      <c r="E2582" s="10" t="s">
        <v>40</v>
      </c>
      <c r="F2582" s="9"/>
      <c r="G2582" s="13">
        <v>71</v>
      </c>
      <c r="H2582" s="22">
        <v>43</v>
      </c>
      <c r="I2582" s="3">
        <v>8</v>
      </c>
      <c r="J2582" s="3">
        <v>5</v>
      </c>
      <c r="K2582" s="3">
        <v>12</v>
      </c>
      <c r="L2582" s="3">
        <v>1</v>
      </c>
      <c r="M2582" s="3">
        <v>2</v>
      </c>
      <c r="N2582" s="24">
        <v>0</v>
      </c>
    </row>
    <row r="2583" spans="3:14" ht="25.2" x14ac:dyDescent="0.25">
      <c r="C2583" s="106"/>
      <c r="D2583" s="103"/>
      <c r="E2583" s="11" t="s">
        <v>41</v>
      </c>
      <c r="F2583" s="8"/>
      <c r="G2583" s="7">
        <v>281</v>
      </c>
      <c r="H2583" s="15">
        <v>148</v>
      </c>
      <c r="I2583" s="1">
        <v>35</v>
      </c>
      <c r="J2583" s="1">
        <v>8</v>
      </c>
      <c r="K2583" s="1">
        <v>65</v>
      </c>
      <c r="L2583" s="1">
        <v>21</v>
      </c>
      <c r="M2583" s="1">
        <v>4</v>
      </c>
      <c r="N2583" s="18">
        <v>0</v>
      </c>
    </row>
    <row r="2584" spans="3:14" x14ac:dyDescent="0.25">
      <c r="C2584" s="106"/>
      <c r="D2584" s="103"/>
      <c r="E2584" s="11" t="s">
        <v>42</v>
      </c>
      <c r="F2584" s="8"/>
      <c r="G2584" s="14">
        <v>30</v>
      </c>
      <c r="H2584" s="27">
        <v>16</v>
      </c>
      <c r="I2584" s="5">
        <v>3</v>
      </c>
      <c r="J2584" s="5">
        <v>1</v>
      </c>
      <c r="K2584" s="5">
        <v>6</v>
      </c>
      <c r="L2584" s="5">
        <v>1</v>
      </c>
      <c r="M2584" s="5">
        <v>3</v>
      </c>
      <c r="N2584" s="28">
        <v>0</v>
      </c>
    </row>
    <row r="2585" spans="3:14" x14ac:dyDescent="0.25">
      <c r="C2585" s="106"/>
      <c r="D2585" s="103"/>
      <c r="E2585" s="11" t="s">
        <v>43</v>
      </c>
      <c r="F2585" s="8"/>
      <c r="G2585" s="7">
        <v>120</v>
      </c>
      <c r="H2585" s="15">
        <v>65</v>
      </c>
      <c r="I2585" s="1">
        <v>15</v>
      </c>
      <c r="J2585" s="1">
        <v>4</v>
      </c>
      <c r="K2585" s="1">
        <v>25</v>
      </c>
      <c r="L2585" s="1">
        <v>9</v>
      </c>
      <c r="M2585" s="1">
        <v>2</v>
      </c>
      <c r="N2585" s="18">
        <v>0</v>
      </c>
    </row>
    <row r="2586" spans="3:14" x14ac:dyDescent="0.25">
      <c r="C2586" s="106"/>
      <c r="D2586" s="103"/>
      <c r="E2586" s="11" t="s">
        <v>44</v>
      </c>
      <c r="F2586" s="8"/>
      <c r="G2586" s="14">
        <v>22</v>
      </c>
      <c r="H2586" s="27">
        <v>7</v>
      </c>
      <c r="I2586" s="5">
        <v>6</v>
      </c>
      <c r="J2586" s="5">
        <v>3</v>
      </c>
      <c r="K2586" s="5">
        <v>5</v>
      </c>
      <c r="L2586" s="5">
        <v>1</v>
      </c>
      <c r="M2586" s="5">
        <v>0</v>
      </c>
      <c r="N2586" s="28">
        <v>0</v>
      </c>
    </row>
    <row r="2587" spans="3:14" ht="25.2" x14ac:dyDescent="0.25">
      <c r="C2587" s="106"/>
      <c r="D2587" s="103"/>
      <c r="E2587" s="11" t="s">
        <v>45</v>
      </c>
      <c r="F2587" s="8"/>
      <c r="G2587" s="14">
        <v>10</v>
      </c>
      <c r="H2587" s="27">
        <v>8</v>
      </c>
      <c r="I2587" s="5">
        <v>1</v>
      </c>
      <c r="J2587" s="5">
        <v>0</v>
      </c>
      <c r="K2587" s="5">
        <v>1</v>
      </c>
      <c r="L2587" s="5">
        <v>0</v>
      </c>
      <c r="M2587" s="5">
        <v>0</v>
      </c>
      <c r="N2587" s="28">
        <v>0</v>
      </c>
    </row>
    <row r="2588" spans="3:14" x14ac:dyDescent="0.25">
      <c r="C2588" s="106"/>
      <c r="D2588" s="103"/>
      <c r="E2588" s="11" t="s">
        <v>38</v>
      </c>
      <c r="F2588" s="8"/>
      <c r="G2588" s="14">
        <v>28</v>
      </c>
      <c r="H2588" s="27">
        <v>16</v>
      </c>
      <c r="I2588" s="5">
        <v>4</v>
      </c>
      <c r="J2588" s="5">
        <v>2</v>
      </c>
      <c r="K2588" s="5">
        <v>4</v>
      </c>
      <c r="L2588" s="5">
        <v>2</v>
      </c>
      <c r="M2588" s="5">
        <v>0</v>
      </c>
      <c r="N2588" s="28">
        <v>0</v>
      </c>
    </row>
    <row r="2589" spans="3:14" ht="25.2" x14ac:dyDescent="0.25">
      <c r="C2589" s="106"/>
      <c r="D2589" s="102" t="s">
        <v>23</v>
      </c>
      <c r="E2589" s="10" t="s">
        <v>40</v>
      </c>
      <c r="F2589" s="9"/>
      <c r="G2589" s="13">
        <v>50</v>
      </c>
      <c r="H2589" s="22">
        <v>27</v>
      </c>
      <c r="I2589" s="3">
        <v>6</v>
      </c>
      <c r="J2589" s="3">
        <v>3</v>
      </c>
      <c r="K2589" s="3">
        <v>8</v>
      </c>
      <c r="L2589" s="3">
        <v>3</v>
      </c>
      <c r="M2589" s="3">
        <v>3</v>
      </c>
      <c r="N2589" s="24">
        <v>0</v>
      </c>
    </row>
    <row r="2590" spans="3:14" ht="25.2" x14ac:dyDescent="0.25">
      <c r="C2590" s="106"/>
      <c r="D2590" s="103"/>
      <c r="E2590" s="11" t="s">
        <v>41</v>
      </c>
      <c r="F2590" s="8"/>
      <c r="G2590" s="7">
        <v>171</v>
      </c>
      <c r="H2590" s="15">
        <v>79</v>
      </c>
      <c r="I2590" s="1">
        <v>20</v>
      </c>
      <c r="J2590" s="1">
        <v>14</v>
      </c>
      <c r="K2590" s="1">
        <v>45</v>
      </c>
      <c r="L2590" s="1">
        <v>9</v>
      </c>
      <c r="M2590" s="1">
        <v>4</v>
      </c>
      <c r="N2590" s="18">
        <v>0</v>
      </c>
    </row>
    <row r="2591" spans="3:14" x14ac:dyDescent="0.25">
      <c r="C2591" s="106"/>
      <c r="D2591" s="103"/>
      <c r="E2591" s="11" t="s">
        <v>42</v>
      </c>
      <c r="F2591" s="8"/>
      <c r="G2591" s="14">
        <v>18</v>
      </c>
      <c r="H2591" s="27">
        <v>13</v>
      </c>
      <c r="I2591" s="5">
        <v>1</v>
      </c>
      <c r="J2591" s="5">
        <v>0</v>
      </c>
      <c r="K2591" s="5">
        <v>3</v>
      </c>
      <c r="L2591" s="5">
        <v>0</v>
      </c>
      <c r="M2591" s="5">
        <v>1</v>
      </c>
      <c r="N2591" s="28">
        <v>0</v>
      </c>
    </row>
    <row r="2592" spans="3:14" x14ac:dyDescent="0.25">
      <c r="C2592" s="106"/>
      <c r="D2592" s="103"/>
      <c r="E2592" s="11" t="s">
        <v>43</v>
      </c>
      <c r="F2592" s="8"/>
      <c r="G2592" s="7">
        <v>92</v>
      </c>
      <c r="H2592" s="15">
        <v>53</v>
      </c>
      <c r="I2592" s="1">
        <v>13</v>
      </c>
      <c r="J2592" s="1">
        <v>5</v>
      </c>
      <c r="K2592" s="1">
        <v>16</v>
      </c>
      <c r="L2592" s="1">
        <v>3</v>
      </c>
      <c r="M2592" s="1">
        <v>2</v>
      </c>
      <c r="N2592" s="18">
        <v>0</v>
      </c>
    </row>
    <row r="2593" spans="3:14" x14ac:dyDescent="0.25">
      <c r="C2593" s="106"/>
      <c r="D2593" s="103"/>
      <c r="E2593" s="11" t="s">
        <v>44</v>
      </c>
      <c r="F2593" s="8"/>
      <c r="G2593" s="14">
        <v>19</v>
      </c>
      <c r="H2593" s="27">
        <v>10</v>
      </c>
      <c r="I2593" s="5">
        <v>5</v>
      </c>
      <c r="J2593" s="5">
        <v>1</v>
      </c>
      <c r="K2593" s="5">
        <v>3</v>
      </c>
      <c r="L2593" s="5">
        <v>0</v>
      </c>
      <c r="M2593" s="5">
        <v>0</v>
      </c>
      <c r="N2593" s="28">
        <v>0</v>
      </c>
    </row>
    <row r="2594" spans="3:14" ht="25.2" x14ac:dyDescent="0.25">
      <c r="C2594" s="106"/>
      <c r="D2594" s="103"/>
      <c r="E2594" s="11" t="s">
        <v>45</v>
      </c>
      <c r="F2594" s="8"/>
      <c r="G2594" s="14">
        <v>8</v>
      </c>
      <c r="H2594" s="27">
        <v>5</v>
      </c>
      <c r="I2594" s="5">
        <v>0</v>
      </c>
      <c r="J2594" s="5">
        <v>1</v>
      </c>
      <c r="K2594" s="5">
        <v>2</v>
      </c>
      <c r="L2594" s="5">
        <v>0</v>
      </c>
      <c r="M2594" s="5">
        <v>0</v>
      </c>
      <c r="N2594" s="28">
        <v>0</v>
      </c>
    </row>
    <row r="2595" spans="3:14" x14ac:dyDescent="0.25">
      <c r="C2595" s="106"/>
      <c r="D2595" s="103"/>
      <c r="E2595" s="11" t="s">
        <v>38</v>
      </c>
      <c r="F2595" s="8"/>
      <c r="G2595" s="14">
        <v>18</v>
      </c>
      <c r="H2595" s="27">
        <v>12</v>
      </c>
      <c r="I2595" s="5">
        <v>1</v>
      </c>
      <c r="J2595" s="5">
        <v>0</v>
      </c>
      <c r="K2595" s="5">
        <v>5</v>
      </c>
      <c r="L2595" s="5">
        <v>0</v>
      </c>
      <c r="M2595" s="5">
        <v>0</v>
      </c>
      <c r="N2595" s="28">
        <v>0</v>
      </c>
    </row>
    <row r="2596" spans="3:14" x14ac:dyDescent="0.25">
      <c r="C2596" s="102" t="s">
        <v>46</v>
      </c>
      <c r="D2596" s="100" t="s">
        <v>21</v>
      </c>
      <c r="E2596" s="10" t="s">
        <v>47</v>
      </c>
      <c r="F2596" s="9"/>
      <c r="G2596" s="13">
        <v>493</v>
      </c>
      <c r="H2596" s="22">
        <v>258</v>
      </c>
      <c r="I2596" s="3">
        <v>54</v>
      </c>
      <c r="J2596" s="3">
        <v>28</v>
      </c>
      <c r="K2596" s="3">
        <v>112</v>
      </c>
      <c r="L2596" s="3">
        <v>26</v>
      </c>
      <c r="M2596" s="3">
        <v>15</v>
      </c>
      <c r="N2596" s="24">
        <v>0</v>
      </c>
    </row>
    <row r="2597" spans="3:14" ht="25.2" x14ac:dyDescent="0.25">
      <c r="C2597" s="106"/>
      <c r="D2597" s="101"/>
      <c r="E2597" s="11" t="s">
        <v>48</v>
      </c>
      <c r="F2597" s="8"/>
      <c r="G2597" s="7">
        <v>85</v>
      </c>
      <c r="H2597" s="15">
        <v>41</v>
      </c>
      <c r="I2597" s="1">
        <v>9</v>
      </c>
      <c r="J2597" s="1">
        <v>3</v>
      </c>
      <c r="K2597" s="1">
        <v>22</v>
      </c>
      <c r="L2597" s="1">
        <v>9</v>
      </c>
      <c r="M2597" s="1">
        <v>1</v>
      </c>
      <c r="N2597" s="18">
        <v>0</v>
      </c>
    </row>
    <row r="2598" spans="3:14" x14ac:dyDescent="0.25">
      <c r="C2598" s="106"/>
      <c r="D2598" s="101"/>
      <c r="E2598" s="11" t="s">
        <v>49</v>
      </c>
      <c r="F2598" s="8"/>
      <c r="G2598" s="14">
        <v>17</v>
      </c>
      <c r="H2598" s="27">
        <v>8</v>
      </c>
      <c r="I2598" s="5">
        <v>1</v>
      </c>
      <c r="J2598" s="5">
        <v>1</v>
      </c>
      <c r="K2598" s="5">
        <v>6</v>
      </c>
      <c r="L2598" s="5">
        <v>1</v>
      </c>
      <c r="M2598" s="5">
        <v>0</v>
      </c>
      <c r="N2598" s="28">
        <v>0</v>
      </c>
    </row>
    <row r="2599" spans="3:14" ht="25.2" x14ac:dyDescent="0.25">
      <c r="C2599" s="106"/>
      <c r="D2599" s="101"/>
      <c r="E2599" s="11" t="s">
        <v>50</v>
      </c>
      <c r="F2599" s="8"/>
      <c r="G2599" s="7">
        <v>58</v>
      </c>
      <c r="H2599" s="15">
        <v>37</v>
      </c>
      <c r="I2599" s="1">
        <v>7</v>
      </c>
      <c r="J2599" s="1">
        <v>4</v>
      </c>
      <c r="K2599" s="1">
        <v>8</v>
      </c>
      <c r="L2599" s="1">
        <v>2</v>
      </c>
      <c r="M2599" s="1">
        <v>0</v>
      </c>
      <c r="N2599" s="18">
        <v>0</v>
      </c>
    </row>
    <row r="2600" spans="3:14" ht="25.2" x14ac:dyDescent="0.25">
      <c r="C2600" s="106"/>
      <c r="D2600" s="101"/>
      <c r="E2600" s="11" t="s">
        <v>51</v>
      </c>
      <c r="F2600" s="8"/>
      <c r="G2600" s="14">
        <v>19</v>
      </c>
      <c r="H2600" s="27">
        <v>14</v>
      </c>
      <c r="I2600" s="5">
        <v>2</v>
      </c>
      <c r="J2600" s="5">
        <v>1</v>
      </c>
      <c r="K2600" s="5">
        <v>1</v>
      </c>
      <c r="L2600" s="5">
        <v>0</v>
      </c>
      <c r="M2600" s="5">
        <v>1</v>
      </c>
      <c r="N2600" s="28">
        <v>0</v>
      </c>
    </row>
    <row r="2601" spans="3:14" x14ac:dyDescent="0.25">
      <c r="C2601" s="106"/>
      <c r="D2601" s="101"/>
      <c r="E2601" s="11" t="s">
        <v>52</v>
      </c>
      <c r="F2601" s="8"/>
      <c r="G2601" s="14">
        <v>3</v>
      </c>
      <c r="H2601" s="27">
        <v>3</v>
      </c>
      <c r="I2601" s="5">
        <v>0</v>
      </c>
      <c r="J2601" s="5">
        <v>0</v>
      </c>
      <c r="K2601" s="5">
        <v>0</v>
      </c>
      <c r="L2601" s="5">
        <v>0</v>
      </c>
      <c r="M2601" s="5">
        <v>0</v>
      </c>
      <c r="N2601" s="28">
        <v>0</v>
      </c>
    </row>
    <row r="2602" spans="3:14" x14ac:dyDescent="0.25">
      <c r="C2602" s="106"/>
      <c r="D2602" s="101"/>
      <c r="E2602" s="11" t="s">
        <v>53</v>
      </c>
      <c r="F2602" s="8"/>
      <c r="G2602" s="14">
        <v>14</v>
      </c>
      <c r="H2602" s="27">
        <v>8</v>
      </c>
      <c r="I2602" s="5">
        <v>4</v>
      </c>
      <c r="J2602" s="5">
        <v>0</v>
      </c>
      <c r="K2602" s="5">
        <v>0</v>
      </c>
      <c r="L2602" s="5">
        <v>1</v>
      </c>
      <c r="M2602" s="5">
        <v>1</v>
      </c>
      <c r="N2602" s="28">
        <v>0</v>
      </c>
    </row>
    <row r="2603" spans="3:14" x14ac:dyDescent="0.25">
      <c r="C2603" s="106"/>
      <c r="D2603" s="101"/>
      <c r="E2603" s="11" t="s">
        <v>38</v>
      </c>
      <c r="F2603" s="8"/>
      <c r="G2603" s="14">
        <v>14</v>
      </c>
      <c r="H2603" s="27">
        <v>9</v>
      </c>
      <c r="I2603" s="5">
        <v>3</v>
      </c>
      <c r="J2603" s="5">
        <v>0</v>
      </c>
      <c r="K2603" s="5">
        <v>2</v>
      </c>
      <c r="L2603" s="5">
        <v>0</v>
      </c>
      <c r="M2603" s="5">
        <v>0</v>
      </c>
      <c r="N2603" s="28">
        <v>0</v>
      </c>
    </row>
    <row r="2604" spans="3:14" x14ac:dyDescent="0.25">
      <c r="C2604" s="106"/>
      <c r="D2604" s="101"/>
      <c r="E2604" s="11" t="s">
        <v>54</v>
      </c>
      <c r="F2604" s="8"/>
      <c r="G2604" s="7">
        <v>578</v>
      </c>
      <c r="H2604" s="15">
        <v>299</v>
      </c>
      <c r="I2604" s="1">
        <v>63</v>
      </c>
      <c r="J2604" s="1">
        <v>31</v>
      </c>
      <c r="K2604" s="1">
        <v>134</v>
      </c>
      <c r="L2604" s="1">
        <v>35</v>
      </c>
      <c r="M2604" s="1">
        <v>16</v>
      </c>
      <c r="N2604" s="18">
        <v>0</v>
      </c>
    </row>
    <row r="2605" spans="3:14" x14ac:dyDescent="0.25">
      <c r="C2605" s="106"/>
      <c r="D2605" s="101"/>
      <c r="E2605" s="11" t="s">
        <v>55</v>
      </c>
      <c r="F2605" s="8"/>
      <c r="G2605" s="7">
        <v>94</v>
      </c>
      <c r="H2605" s="15">
        <v>59</v>
      </c>
      <c r="I2605" s="1">
        <v>10</v>
      </c>
      <c r="J2605" s="1">
        <v>6</v>
      </c>
      <c r="K2605" s="1">
        <v>15</v>
      </c>
      <c r="L2605" s="1">
        <v>3</v>
      </c>
      <c r="M2605" s="1">
        <v>1</v>
      </c>
      <c r="N2605" s="18">
        <v>0</v>
      </c>
    </row>
    <row r="2606" spans="3:14" ht="25.2" x14ac:dyDescent="0.25">
      <c r="C2606" s="102" t="s">
        <v>56</v>
      </c>
      <c r="D2606" s="100" t="s">
        <v>21</v>
      </c>
      <c r="E2606" s="10" t="s">
        <v>57</v>
      </c>
      <c r="F2606" s="9"/>
      <c r="G2606" s="13">
        <v>200</v>
      </c>
      <c r="H2606" s="22">
        <v>98</v>
      </c>
      <c r="I2606" s="3">
        <v>36</v>
      </c>
      <c r="J2606" s="3">
        <v>10</v>
      </c>
      <c r="K2606" s="3">
        <v>34</v>
      </c>
      <c r="L2606" s="3">
        <v>15</v>
      </c>
      <c r="M2606" s="3">
        <v>7</v>
      </c>
      <c r="N2606" s="24">
        <v>0</v>
      </c>
    </row>
    <row r="2607" spans="3:14" ht="25.2" x14ac:dyDescent="0.25">
      <c r="C2607" s="106"/>
      <c r="D2607" s="101"/>
      <c r="E2607" s="11" t="s">
        <v>58</v>
      </c>
      <c r="F2607" s="8"/>
      <c r="G2607" s="7">
        <v>265</v>
      </c>
      <c r="H2607" s="15">
        <v>147</v>
      </c>
      <c r="I2607" s="1">
        <v>22</v>
      </c>
      <c r="J2607" s="1">
        <v>15</v>
      </c>
      <c r="K2607" s="1">
        <v>62</v>
      </c>
      <c r="L2607" s="1">
        <v>15</v>
      </c>
      <c r="M2607" s="1">
        <v>4</v>
      </c>
      <c r="N2607" s="18">
        <v>0</v>
      </c>
    </row>
    <row r="2608" spans="3:14" ht="25.2" x14ac:dyDescent="0.25">
      <c r="C2608" s="106"/>
      <c r="D2608" s="101"/>
      <c r="E2608" s="11" t="s">
        <v>59</v>
      </c>
      <c r="F2608" s="8"/>
      <c r="G2608" s="7">
        <v>159</v>
      </c>
      <c r="H2608" s="15">
        <v>77</v>
      </c>
      <c r="I2608" s="1">
        <v>18</v>
      </c>
      <c r="J2608" s="1">
        <v>10</v>
      </c>
      <c r="K2608" s="1">
        <v>45</v>
      </c>
      <c r="L2608" s="1">
        <v>3</v>
      </c>
      <c r="M2608" s="1">
        <v>6</v>
      </c>
      <c r="N2608" s="18">
        <v>0</v>
      </c>
    </row>
    <row r="2609" spans="2:14" x14ac:dyDescent="0.25">
      <c r="C2609" s="106"/>
      <c r="D2609" s="101"/>
      <c r="E2609" s="11" t="s">
        <v>60</v>
      </c>
      <c r="F2609" s="8"/>
      <c r="G2609" s="7">
        <v>79</v>
      </c>
      <c r="H2609" s="15">
        <v>56</v>
      </c>
      <c r="I2609" s="1">
        <v>4</v>
      </c>
      <c r="J2609" s="1">
        <v>2</v>
      </c>
      <c r="K2609" s="1">
        <v>10</v>
      </c>
      <c r="L2609" s="1">
        <v>6</v>
      </c>
      <c r="M2609" s="1">
        <v>1</v>
      </c>
      <c r="N2609" s="18">
        <v>0</v>
      </c>
    </row>
    <row r="2610" spans="2:14" x14ac:dyDescent="0.25">
      <c r="C2610" s="102" t="s">
        <v>61</v>
      </c>
      <c r="D2610" s="100" t="s">
        <v>21</v>
      </c>
      <c r="E2610" s="10" t="s">
        <v>62</v>
      </c>
      <c r="F2610" s="9"/>
      <c r="G2610" s="13">
        <v>88</v>
      </c>
      <c r="H2610" s="22">
        <v>50</v>
      </c>
      <c r="I2610" s="3">
        <v>12</v>
      </c>
      <c r="J2610" s="3">
        <v>8</v>
      </c>
      <c r="K2610" s="3">
        <v>14</v>
      </c>
      <c r="L2610" s="3">
        <v>4</v>
      </c>
      <c r="M2610" s="3">
        <v>0</v>
      </c>
      <c r="N2610" s="24">
        <v>0</v>
      </c>
    </row>
    <row r="2611" spans="2:14" x14ac:dyDescent="0.25">
      <c r="C2611" s="103"/>
      <c r="D2611" s="101"/>
      <c r="E2611" s="11" t="s">
        <v>63</v>
      </c>
      <c r="F2611" s="8"/>
      <c r="G2611" s="7">
        <v>237</v>
      </c>
      <c r="H2611" s="15">
        <v>131</v>
      </c>
      <c r="I2611" s="1">
        <v>30</v>
      </c>
      <c r="J2611" s="1">
        <v>8</v>
      </c>
      <c r="K2611" s="1">
        <v>45</v>
      </c>
      <c r="L2611" s="1">
        <v>17</v>
      </c>
      <c r="M2611" s="1">
        <v>6</v>
      </c>
      <c r="N2611" s="18">
        <v>0</v>
      </c>
    </row>
    <row r="2612" spans="2:14" ht="25.2" x14ac:dyDescent="0.25">
      <c r="C2612" s="103"/>
      <c r="D2612" s="101"/>
      <c r="E2612" s="11" t="s">
        <v>64</v>
      </c>
      <c r="F2612" s="8"/>
      <c r="G2612" s="7">
        <v>116</v>
      </c>
      <c r="H2612" s="15">
        <v>63</v>
      </c>
      <c r="I2612" s="1">
        <v>14</v>
      </c>
      <c r="J2612" s="1">
        <v>3</v>
      </c>
      <c r="K2612" s="1">
        <v>28</v>
      </c>
      <c r="L2612" s="1">
        <v>7</v>
      </c>
      <c r="M2612" s="1">
        <v>1</v>
      </c>
      <c r="N2612" s="18">
        <v>0</v>
      </c>
    </row>
    <row r="2613" spans="2:14" x14ac:dyDescent="0.25">
      <c r="C2613" s="103"/>
      <c r="D2613" s="101"/>
      <c r="E2613" s="11" t="s">
        <v>65</v>
      </c>
      <c r="F2613" s="8"/>
      <c r="G2613" s="7">
        <v>108</v>
      </c>
      <c r="H2613" s="15">
        <v>58</v>
      </c>
      <c r="I2613" s="1">
        <v>11</v>
      </c>
      <c r="J2613" s="1">
        <v>6</v>
      </c>
      <c r="K2613" s="1">
        <v>23</v>
      </c>
      <c r="L2613" s="1">
        <v>6</v>
      </c>
      <c r="M2613" s="1">
        <v>4</v>
      </c>
      <c r="N2613" s="18">
        <v>0</v>
      </c>
    </row>
    <row r="2614" spans="2:14" x14ac:dyDescent="0.25">
      <c r="C2614" s="103"/>
      <c r="D2614" s="101"/>
      <c r="E2614" s="11" t="s">
        <v>66</v>
      </c>
      <c r="F2614" s="8"/>
      <c r="G2614" s="7">
        <v>72</v>
      </c>
      <c r="H2614" s="15">
        <v>32</v>
      </c>
      <c r="I2614" s="1">
        <v>6</v>
      </c>
      <c r="J2614" s="1">
        <v>8</v>
      </c>
      <c r="K2614" s="1">
        <v>22</v>
      </c>
      <c r="L2614" s="1">
        <v>2</v>
      </c>
      <c r="M2614" s="1">
        <v>2</v>
      </c>
      <c r="N2614" s="18">
        <v>0</v>
      </c>
    </row>
    <row r="2615" spans="2:14" x14ac:dyDescent="0.25">
      <c r="C2615" s="107"/>
      <c r="D2615" s="104"/>
      <c r="E2615" s="44" t="s">
        <v>67</v>
      </c>
      <c r="F2615" s="45"/>
      <c r="G2615" s="56">
        <v>82</v>
      </c>
      <c r="H2615" s="64">
        <v>44</v>
      </c>
      <c r="I2615" s="34">
        <v>7</v>
      </c>
      <c r="J2615" s="34">
        <v>4</v>
      </c>
      <c r="K2615" s="34">
        <v>19</v>
      </c>
      <c r="L2615" s="34">
        <v>3</v>
      </c>
      <c r="M2615" s="34">
        <v>5</v>
      </c>
      <c r="N2615" s="69">
        <v>0</v>
      </c>
    </row>
    <row r="2617" spans="2:14" x14ac:dyDescent="0.25">
      <c r="B2617" s="42" t="str">
        <f xml:space="preserve"> HYPERLINK("#'目次'!B37", "[31]")</f>
        <v>[31]</v>
      </c>
      <c r="C2617" s="37" t="s">
        <v>391</v>
      </c>
    </row>
    <row r="2618" spans="2:14" x14ac:dyDescent="0.25">
      <c r="C2618" s="37" t="s">
        <v>392</v>
      </c>
    </row>
    <row r="2620" spans="2:14" x14ac:dyDescent="0.25">
      <c r="C2620" s="37" t="s">
        <v>14</v>
      </c>
    </row>
    <row r="2621" spans="2:14" ht="37.799999999999997" x14ac:dyDescent="0.25">
      <c r="C2621" s="96"/>
      <c r="D2621" s="97"/>
      <c r="E2621" s="97"/>
      <c r="F2621" s="97"/>
      <c r="G2621" s="52" t="s">
        <v>15</v>
      </c>
      <c r="H2621" s="48" t="s">
        <v>393</v>
      </c>
      <c r="I2621" s="20" t="s">
        <v>394</v>
      </c>
      <c r="J2621" s="20" t="s">
        <v>395</v>
      </c>
      <c r="K2621" s="20" t="s">
        <v>396</v>
      </c>
      <c r="L2621" s="20" t="s">
        <v>397</v>
      </c>
      <c r="M2621" s="20" t="s">
        <v>53</v>
      </c>
      <c r="N2621" s="51" t="s">
        <v>38</v>
      </c>
    </row>
    <row r="2622" spans="2:14" x14ac:dyDescent="0.25">
      <c r="C2622" s="98"/>
      <c r="D2622" s="99"/>
      <c r="E2622" s="99"/>
      <c r="F2622" s="99"/>
      <c r="G2622" s="47"/>
      <c r="H2622" s="55"/>
      <c r="I2622" s="21"/>
      <c r="J2622" s="21"/>
      <c r="K2622" s="21"/>
      <c r="L2622" s="21"/>
      <c r="M2622" s="21"/>
      <c r="N2622" s="54"/>
    </row>
    <row r="2623" spans="2:14" x14ac:dyDescent="0.25">
      <c r="C2623" s="43"/>
      <c r="D2623" s="49"/>
      <c r="E2623" s="53" t="s">
        <v>15</v>
      </c>
      <c r="F2623" s="46"/>
      <c r="G2623" s="50">
        <v>677</v>
      </c>
      <c r="H2623" s="30">
        <v>40</v>
      </c>
      <c r="I2623" s="30">
        <v>184</v>
      </c>
      <c r="J2623" s="30">
        <v>28</v>
      </c>
      <c r="K2623" s="30">
        <v>291</v>
      </c>
      <c r="L2623" s="30">
        <v>23</v>
      </c>
      <c r="M2623" s="30">
        <v>90</v>
      </c>
      <c r="N2623" s="68">
        <v>21</v>
      </c>
    </row>
    <row r="2624" spans="2:14" x14ac:dyDescent="0.25">
      <c r="C2624" s="105" t="s">
        <v>20</v>
      </c>
      <c r="D2624" s="100" t="s">
        <v>21</v>
      </c>
      <c r="E2624" s="10" t="s">
        <v>22</v>
      </c>
      <c r="F2624" s="9"/>
      <c r="G2624" s="13">
        <v>316</v>
      </c>
      <c r="H2624" s="22">
        <v>21</v>
      </c>
      <c r="I2624" s="3">
        <v>91</v>
      </c>
      <c r="J2624" s="3">
        <v>11</v>
      </c>
      <c r="K2624" s="3">
        <v>153</v>
      </c>
      <c r="L2624" s="3">
        <v>5</v>
      </c>
      <c r="M2624" s="3">
        <v>24</v>
      </c>
      <c r="N2624" s="24">
        <v>11</v>
      </c>
    </row>
    <row r="2625" spans="3:14" x14ac:dyDescent="0.25">
      <c r="C2625" s="106"/>
      <c r="D2625" s="101"/>
      <c r="E2625" s="11" t="s">
        <v>23</v>
      </c>
      <c r="F2625" s="8"/>
      <c r="G2625" s="7">
        <v>361</v>
      </c>
      <c r="H2625" s="15">
        <v>19</v>
      </c>
      <c r="I2625" s="1">
        <v>93</v>
      </c>
      <c r="J2625" s="1">
        <v>17</v>
      </c>
      <c r="K2625" s="1">
        <v>138</v>
      </c>
      <c r="L2625" s="1">
        <v>18</v>
      </c>
      <c r="M2625" s="1">
        <v>66</v>
      </c>
      <c r="N2625" s="18">
        <v>10</v>
      </c>
    </row>
    <row r="2626" spans="3:14" x14ac:dyDescent="0.25">
      <c r="C2626" s="102" t="s">
        <v>24</v>
      </c>
      <c r="D2626" s="102" t="s">
        <v>25</v>
      </c>
      <c r="E2626" s="10" t="s">
        <v>26</v>
      </c>
      <c r="F2626" s="9"/>
      <c r="G2626" s="41">
        <v>46</v>
      </c>
      <c r="H2626" s="58">
        <v>4</v>
      </c>
      <c r="I2626" s="26">
        <v>11</v>
      </c>
      <c r="J2626" s="26">
        <v>2</v>
      </c>
      <c r="K2626" s="26">
        <v>23</v>
      </c>
      <c r="L2626" s="26">
        <v>1</v>
      </c>
      <c r="M2626" s="26">
        <v>3</v>
      </c>
      <c r="N2626" s="60">
        <v>2</v>
      </c>
    </row>
    <row r="2627" spans="3:14" x14ac:dyDescent="0.25">
      <c r="C2627" s="106"/>
      <c r="D2627" s="103"/>
      <c r="E2627" s="11" t="s">
        <v>27</v>
      </c>
      <c r="F2627" s="8"/>
      <c r="G2627" s="7">
        <v>103</v>
      </c>
      <c r="H2627" s="15">
        <v>7</v>
      </c>
      <c r="I2627" s="1">
        <v>23</v>
      </c>
      <c r="J2627" s="1">
        <v>4</v>
      </c>
      <c r="K2627" s="1">
        <v>55</v>
      </c>
      <c r="L2627" s="1">
        <v>5</v>
      </c>
      <c r="M2627" s="1">
        <v>7</v>
      </c>
      <c r="N2627" s="18">
        <v>2</v>
      </c>
    </row>
    <row r="2628" spans="3:14" x14ac:dyDescent="0.25">
      <c r="C2628" s="106"/>
      <c r="D2628" s="103"/>
      <c r="E2628" s="11" t="s">
        <v>28</v>
      </c>
      <c r="F2628" s="8"/>
      <c r="G2628" s="7">
        <v>146</v>
      </c>
      <c r="H2628" s="15">
        <v>10</v>
      </c>
      <c r="I2628" s="1">
        <v>39</v>
      </c>
      <c r="J2628" s="1">
        <v>10</v>
      </c>
      <c r="K2628" s="1">
        <v>70</v>
      </c>
      <c r="L2628" s="1">
        <v>2</v>
      </c>
      <c r="M2628" s="1">
        <v>11</v>
      </c>
      <c r="N2628" s="18">
        <v>4</v>
      </c>
    </row>
    <row r="2629" spans="3:14" x14ac:dyDescent="0.25">
      <c r="C2629" s="106"/>
      <c r="D2629" s="103"/>
      <c r="E2629" s="11" t="s">
        <v>29</v>
      </c>
      <c r="F2629" s="8"/>
      <c r="G2629" s="7">
        <v>180</v>
      </c>
      <c r="H2629" s="15">
        <v>15</v>
      </c>
      <c r="I2629" s="1">
        <v>51</v>
      </c>
      <c r="J2629" s="1">
        <v>9</v>
      </c>
      <c r="K2629" s="1">
        <v>67</v>
      </c>
      <c r="L2629" s="1">
        <v>7</v>
      </c>
      <c r="M2629" s="1">
        <v>25</v>
      </c>
      <c r="N2629" s="18">
        <v>6</v>
      </c>
    </row>
    <row r="2630" spans="3:14" x14ac:dyDescent="0.25">
      <c r="C2630" s="106"/>
      <c r="D2630" s="103"/>
      <c r="E2630" s="11" t="s">
        <v>30</v>
      </c>
      <c r="F2630" s="8"/>
      <c r="G2630" s="7">
        <v>202</v>
      </c>
      <c r="H2630" s="15">
        <v>4</v>
      </c>
      <c r="I2630" s="1">
        <v>60</v>
      </c>
      <c r="J2630" s="1">
        <v>3</v>
      </c>
      <c r="K2630" s="1">
        <v>76</v>
      </c>
      <c r="L2630" s="1">
        <v>8</v>
      </c>
      <c r="M2630" s="1">
        <v>44</v>
      </c>
      <c r="N2630" s="18">
        <v>7</v>
      </c>
    </row>
    <row r="2631" spans="3:14" x14ac:dyDescent="0.25">
      <c r="C2631" s="106"/>
      <c r="D2631" s="103"/>
      <c r="E2631" s="11" t="s">
        <v>31</v>
      </c>
      <c r="F2631" s="8"/>
      <c r="G2631" s="7">
        <v>631</v>
      </c>
      <c r="H2631" s="15">
        <v>36</v>
      </c>
      <c r="I2631" s="1">
        <v>173</v>
      </c>
      <c r="J2631" s="1">
        <v>26</v>
      </c>
      <c r="K2631" s="1">
        <v>268</v>
      </c>
      <c r="L2631" s="1">
        <v>22</v>
      </c>
      <c r="M2631" s="1">
        <v>87</v>
      </c>
      <c r="N2631" s="18">
        <v>19</v>
      </c>
    </row>
    <row r="2632" spans="3:14" x14ac:dyDescent="0.25">
      <c r="C2632" s="106"/>
      <c r="D2632" s="103"/>
      <c r="E2632" s="11" t="s">
        <v>32</v>
      </c>
      <c r="F2632" s="8"/>
      <c r="G2632" s="7">
        <v>382</v>
      </c>
      <c r="H2632" s="15">
        <v>19</v>
      </c>
      <c r="I2632" s="1">
        <v>111</v>
      </c>
      <c r="J2632" s="1">
        <v>12</v>
      </c>
      <c r="K2632" s="1">
        <v>143</v>
      </c>
      <c r="L2632" s="1">
        <v>15</v>
      </c>
      <c r="M2632" s="1">
        <v>69</v>
      </c>
      <c r="N2632" s="18">
        <v>13</v>
      </c>
    </row>
    <row r="2633" spans="3:14" x14ac:dyDescent="0.25">
      <c r="C2633" s="106"/>
      <c r="D2633" s="102" t="s">
        <v>22</v>
      </c>
      <c r="E2633" s="10" t="s">
        <v>26</v>
      </c>
      <c r="F2633" s="9"/>
      <c r="G2633" s="41">
        <v>21</v>
      </c>
      <c r="H2633" s="58">
        <v>0</v>
      </c>
      <c r="I2633" s="26">
        <v>6</v>
      </c>
      <c r="J2633" s="26">
        <v>1</v>
      </c>
      <c r="K2633" s="26">
        <v>12</v>
      </c>
      <c r="L2633" s="26">
        <v>0</v>
      </c>
      <c r="M2633" s="26">
        <v>1</v>
      </c>
      <c r="N2633" s="60">
        <v>1</v>
      </c>
    </row>
    <row r="2634" spans="3:14" x14ac:dyDescent="0.25">
      <c r="C2634" s="106"/>
      <c r="D2634" s="103"/>
      <c r="E2634" s="11" t="s">
        <v>27</v>
      </c>
      <c r="F2634" s="8"/>
      <c r="G2634" s="14">
        <v>47</v>
      </c>
      <c r="H2634" s="27">
        <v>4</v>
      </c>
      <c r="I2634" s="5">
        <v>11</v>
      </c>
      <c r="J2634" s="5">
        <v>1</v>
      </c>
      <c r="K2634" s="5">
        <v>28</v>
      </c>
      <c r="L2634" s="5">
        <v>1</v>
      </c>
      <c r="M2634" s="5">
        <v>1</v>
      </c>
      <c r="N2634" s="28">
        <v>1</v>
      </c>
    </row>
    <row r="2635" spans="3:14" x14ac:dyDescent="0.25">
      <c r="C2635" s="106"/>
      <c r="D2635" s="103"/>
      <c r="E2635" s="11" t="s">
        <v>28</v>
      </c>
      <c r="F2635" s="8"/>
      <c r="G2635" s="7">
        <v>69</v>
      </c>
      <c r="H2635" s="15">
        <v>6</v>
      </c>
      <c r="I2635" s="1">
        <v>21</v>
      </c>
      <c r="J2635" s="1">
        <v>5</v>
      </c>
      <c r="K2635" s="1">
        <v>32</v>
      </c>
      <c r="L2635" s="1">
        <v>0</v>
      </c>
      <c r="M2635" s="1">
        <v>3</v>
      </c>
      <c r="N2635" s="18">
        <v>2</v>
      </c>
    </row>
    <row r="2636" spans="3:14" x14ac:dyDescent="0.25">
      <c r="C2636" s="106"/>
      <c r="D2636" s="103"/>
      <c r="E2636" s="11" t="s">
        <v>29</v>
      </c>
      <c r="F2636" s="8"/>
      <c r="G2636" s="7">
        <v>87</v>
      </c>
      <c r="H2636" s="15">
        <v>9</v>
      </c>
      <c r="I2636" s="1">
        <v>26</v>
      </c>
      <c r="J2636" s="1">
        <v>3</v>
      </c>
      <c r="K2636" s="1">
        <v>44</v>
      </c>
      <c r="L2636" s="1">
        <v>0</v>
      </c>
      <c r="M2636" s="1">
        <v>3</v>
      </c>
      <c r="N2636" s="18">
        <v>2</v>
      </c>
    </row>
    <row r="2637" spans="3:14" x14ac:dyDescent="0.25">
      <c r="C2637" s="106"/>
      <c r="D2637" s="103"/>
      <c r="E2637" s="11" t="s">
        <v>30</v>
      </c>
      <c r="F2637" s="8"/>
      <c r="G2637" s="7">
        <v>92</v>
      </c>
      <c r="H2637" s="15">
        <v>2</v>
      </c>
      <c r="I2637" s="1">
        <v>27</v>
      </c>
      <c r="J2637" s="1">
        <v>1</v>
      </c>
      <c r="K2637" s="1">
        <v>37</v>
      </c>
      <c r="L2637" s="1">
        <v>4</v>
      </c>
      <c r="M2637" s="1">
        <v>16</v>
      </c>
      <c r="N2637" s="18">
        <v>5</v>
      </c>
    </row>
    <row r="2638" spans="3:14" x14ac:dyDescent="0.25">
      <c r="C2638" s="106"/>
      <c r="D2638" s="103"/>
      <c r="E2638" s="11" t="s">
        <v>31</v>
      </c>
      <c r="F2638" s="8"/>
      <c r="G2638" s="7">
        <v>295</v>
      </c>
      <c r="H2638" s="15">
        <v>21</v>
      </c>
      <c r="I2638" s="1">
        <v>85</v>
      </c>
      <c r="J2638" s="1">
        <v>10</v>
      </c>
      <c r="K2638" s="1">
        <v>141</v>
      </c>
      <c r="L2638" s="1">
        <v>5</v>
      </c>
      <c r="M2638" s="1">
        <v>23</v>
      </c>
      <c r="N2638" s="18">
        <v>10</v>
      </c>
    </row>
    <row r="2639" spans="3:14" x14ac:dyDescent="0.25">
      <c r="C2639" s="106"/>
      <c r="D2639" s="103"/>
      <c r="E2639" s="11" t="s">
        <v>32</v>
      </c>
      <c r="F2639" s="8"/>
      <c r="G2639" s="7">
        <v>179</v>
      </c>
      <c r="H2639" s="15">
        <v>11</v>
      </c>
      <c r="I2639" s="1">
        <v>53</v>
      </c>
      <c r="J2639" s="1">
        <v>4</v>
      </c>
      <c r="K2639" s="1">
        <v>81</v>
      </c>
      <c r="L2639" s="1">
        <v>4</v>
      </c>
      <c r="M2639" s="1">
        <v>19</v>
      </c>
      <c r="N2639" s="18">
        <v>7</v>
      </c>
    </row>
    <row r="2640" spans="3:14" x14ac:dyDescent="0.25">
      <c r="C2640" s="106"/>
      <c r="D2640" s="102" t="s">
        <v>23</v>
      </c>
      <c r="E2640" s="10" t="s">
        <v>26</v>
      </c>
      <c r="F2640" s="9"/>
      <c r="G2640" s="41">
        <v>25</v>
      </c>
      <c r="H2640" s="58">
        <v>4</v>
      </c>
      <c r="I2640" s="26">
        <v>5</v>
      </c>
      <c r="J2640" s="26">
        <v>1</v>
      </c>
      <c r="K2640" s="26">
        <v>11</v>
      </c>
      <c r="L2640" s="26">
        <v>1</v>
      </c>
      <c r="M2640" s="26">
        <v>2</v>
      </c>
      <c r="N2640" s="60">
        <v>1</v>
      </c>
    </row>
    <row r="2641" spans="3:14" x14ac:dyDescent="0.25">
      <c r="C2641" s="106"/>
      <c r="D2641" s="103"/>
      <c r="E2641" s="11" t="s">
        <v>27</v>
      </c>
      <c r="F2641" s="8"/>
      <c r="G2641" s="7">
        <v>56</v>
      </c>
      <c r="H2641" s="15">
        <v>3</v>
      </c>
      <c r="I2641" s="1">
        <v>12</v>
      </c>
      <c r="J2641" s="1">
        <v>3</v>
      </c>
      <c r="K2641" s="1">
        <v>27</v>
      </c>
      <c r="L2641" s="1">
        <v>4</v>
      </c>
      <c r="M2641" s="1">
        <v>6</v>
      </c>
      <c r="N2641" s="18">
        <v>1</v>
      </c>
    </row>
    <row r="2642" spans="3:14" x14ac:dyDescent="0.25">
      <c r="C2642" s="106"/>
      <c r="D2642" s="103"/>
      <c r="E2642" s="11" t="s">
        <v>28</v>
      </c>
      <c r="F2642" s="8"/>
      <c r="G2642" s="7">
        <v>77</v>
      </c>
      <c r="H2642" s="15">
        <v>4</v>
      </c>
      <c r="I2642" s="1">
        <v>18</v>
      </c>
      <c r="J2642" s="1">
        <v>5</v>
      </c>
      <c r="K2642" s="1">
        <v>38</v>
      </c>
      <c r="L2642" s="1">
        <v>2</v>
      </c>
      <c r="M2642" s="1">
        <v>8</v>
      </c>
      <c r="N2642" s="18">
        <v>2</v>
      </c>
    </row>
    <row r="2643" spans="3:14" x14ac:dyDescent="0.25">
      <c r="C2643" s="106"/>
      <c r="D2643" s="103"/>
      <c r="E2643" s="11" t="s">
        <v>29</v>
      </c>
      <c r="F2643" s="8"/>
      <c r="G2643" s="7">
        <v>93</v>
      </c>
      <c r="H2643" s="15">
        <v>6</v>
      </c>
      <c r="I2643" s="1">
        <v>25</v>
      </c>
      <c r="J2643" s="1">
        <v>6</v>
      </c>
      <c r="K2643" s="1">
        <v>23</v>
      </c>
      <c r="L2643" s="1">
        <v>7</v>
      </c>
      <c r="M2643" s="1">
        <v>22</v>
      </c>
      <c r="N2643" s="18">
        <v>4</v>
      </c>
    </row>
    <row r="2644" spans="3:14" x14ac:dyDescent="0.25">
      <c r="C2644" s="106"/>
      <c r="D2644" s="103"/>
      <c r="E2644" s="11" t="s">
        <v>30</v>
      </c>
      <c r="F2644" s="8"/>
      <c r="G2644" s="7">
        <v>110</v>
      </c>
      <c r="H2644" s="15">
        <v>2</v>
      </c>
      <c r="I2644" s="1">
        <v>33</v>
      </c>
      <c r="J2644" s="1">
        <v>2</v>
      </c>
      <c r="K2644" s="1">
        <v>39</v>
      </c>
      <c r="L2644" s="1">
        <v>4</v>
      </c>
      <c r="M2644" s="1">
        <v>28</v>
      </c>
      <c r="N2644" s="18">
        <v>2</v>
      </c>
    </row>
    <row r="2645" spans="3:14" x14ac:dyDescent="0.25">
      <c r="C2645" s="106"/>
      <c r="D2645" s="103"/>
      <c r="E2645" s="11" t="s">
        <v>31</v>
      </c>
      <c r="F2645" s="8"/>
      <c r="G2645" s="7">
        <v>336</v>
      </c>
      <c r="H2645" s="15">
        <v>15</v>
      </c>
      <c r="I2645" s="1">
        <v>88</v>
      </c>
      <c r="J2645" s="1">
        <v>16</v>
      </c>
      <c r="K2645" s="1">
        <v>127</v>
      </c>
      <c r="L2645" s="1">
        <v>17</v>
      </c>
      <c r="M2645" s="1">
        <v>64</v>
      </c>
      <c r="N2645" s="18">
        <v>9</v>
      </c>
    </row>
    <row r="2646" spans="3:14" x14ac:dyDescent="0.25">
      <c r="C2646" s="106"/>
      <c r="D2646" s="103"/>
      <c r="E2646" s="11" t="s">
        <v>32</v>
      </c>
      <c r="F2646" s="8"/>
      <c r="G2646" s="7">
        <v>203</v>
      </c>
      <c r="H2646" s="15">
        <v>8</v>
      </c>
      <c r="I2646" s="1">
        <v>58</v>
      </c>
      <c r="J2646" s="1">
        <v>8</v>
      </c>
      <c r="K2646" s="1">
        <v>62</v>
      </c>
      <c r="L2646" s="1">
        <v>11</v>
      </c>
      <c r="M2646" s="1">
        <v>50</v>
      </c>
      <c r="N2646" s="18">
        <v>6</v>
      </c>
    </row>
    <row r="2647" spans="3:14" ht="25.2" x14ac:dyDescent="0.25">
      <c r="C2647" s="102" t="s">
        <v>33</v>
      </c>
      <c r="D2647" s="102" t="s">
        <v>25</v>
      </c>
      <c r="E2647" s="10" t="s">
        <v>34</v>
      </c>
      <c r="F2647" s="9"/>
      <c r="G2647" s="41">
        <v>32</v>
      </c>
      <c r="H2647" s="58">
        <v>2</v>
      </c>
      <c r="I2647" s="26">
        <v>7</v>
      </c>
      <c r="J2647" s="26">
        <v>0</v>
      </c>
      <c r="K2647" s="26">
        <v>14</v>
      </c>
      <c r="L2647" s="26">
        <v>2</v>
      </c>
      <c r="M2647" s="26">
        <v>5</v>
      </c>
      <c r="N2647" s="60">
        <v>2</v>
      </c>
    </row>
    <row r="2648" spans="3:14" ht="25.2" x14ac:dyDescent="0.25">
      <c r="C2648" s="106"/>
      <c r="D2648" s="103"/>
      <c r="E2648" s="11" t="s">
        <v>35</v>
      </c>
      <c r="F2648" s="8"/>
      <c r="G2648" s="7">
        <v>452</v>
      </c>
      <c r="H2648" s="15">
        <v>34</v>
      </c>
      <c r="I2648" s="1">
        <v>111</v>
      </c>
      <c r="J2648" s="1">
        <v>22</v>
      </c>
      <c r="K2648" s="1">
        <v>212</v>
      </c>
      <c r="L2648" s="1">
        <v>16</v>
      </c>
      <c r="M2648" s="1">
        <v>44</v>
      </c>
      <c r="N2648" s="18">
        <v>13</v>
      </c>
    </row>
    <row r="2649" spans="3:14" ht="25.2" x14ac:dyDescent="0.25">
      <c r="C2649" s="106"/>
      <c r="D2649" s="103"/>
      <c r="E2649" s="11" t="s">
        <v>36</v>
      </c>
      <c r="F2649" s="8"/>
      <c r="G2649" s="14">
        <v>36</v>
      </c>
      <c r="H2649" s="27">
        <v>1</v>
      </c>
      <c r="I2649" s="5">
        <v>16</v>
      </c>
      <c r="J2649" s="5">
        <v>1</v>
      </c>
      <c r="K2649" s="5">
        <v>14</v>
      </c>
      <c r="L2649" s="5">
        <v>0</v>
      </c>
      <c r="M2649" s="5">
        <v>3</v>
      </c>
      <c r="N2649" s="28">
        <v>1</v>
      </c>
    </row>
    <row r="2650" spans="3:14" ht="25.2" x14ac:dyDescent="0.25">
      <c r="C2650" s="106"/>
      <c r="D2650" s="103"/>
      <c r="E2650" s="11" t="s">
        <v>37</v>
      </c>
      <c r="F2650" s="8"/>
      <c r="G2650" s="7">
        <v>145</v>
      </c>
      <c r="H2650" s="15">
        <v>3</v>
      </c>
      <c r="I2650" s="1">
        <v>49</v>
      </c>
      <c r="J2650" s="1">
        <v>4</v>
      </c>
      <c r="K2650" s="1">
        <v>45</v>
      </c>
      <c r="L2650" s="1">
        <v>4</v>
      </c>
      <c r="M2650" s="1">
        <v>36</v>
      </c>
      <c r="N2650" s="18">
        <v>4</v>
      </c>
    </row>
    <row r="2651" spans="3:14" x14ac:dyDescent="0.25">
      <c r="C2651" s="106"/>
      <c r="D2651" s="103"/>
      <c r="E2651" s="11" t="s">
        <v>38</v>
      </c>
      <c r="F2651" s="8"/>
      <c r="G2651" s="14">
        <v>12</v>
      </c>
      <c r="H2651" s="27">
        <v>0</v>
      </c>
      <c r="I2651" s="5">
        <v>1</v>
      </c>
      <c r="J2651" s="5">
        <v>1</v>
      </c>
      <c r="K2651" s="5">
        <v>6</v>
      </c>
      <c r="L2651" s="5">
        <v>1</v>
      </c>
      <c r="M2651" s="5">
        <v>2</v>
      </c>
      <c r="N2651" s="28">
        <v>1</v>
      </c>
    </row>
    <row r="2652" spans="3:14" ht="25.2" x14ac:dyDescent="0.25">
      <c r="C2652" s="106"/>
      <c r="D2652" s="102" t="s">
        <v>22</v>
      </c>
      <c r="E2652" s="10" t="s">
        <v>34</v>
      </c>
      <c r="F2652" s="9"/>
      <c r="G2652" s="41">
        <v>22</v>
      </c>
      <c r="H2652" s="58">
        <v>2</v>
      </c>
      <c r="I2652" s="26">
        <v>4</v>
      </c>
      <c r="J2652" s="26">
        <v>0</v>
      </c>
      <c r="K2652" s="26">
        <v>10</v>
      </c>
      <c r="L2652" s="26">
        <v>1</v>
      </c>
      <c r="M2652" s="26">
        <v>3</v>
      </c>
      <c r="N2652" s="60">
        <v>2</v>
      </c>
    </row>
    <row r="2653" spans="3:14" ht="25.2" x14ac:dyDescent="0.25">
      <c r="C2653" s="106"/>
      <c r="D2653" s="103"/>
      <c r="E2653" s="11" t="s">
        <v>35</v>
      </c>
      <c r="F2653" s="8"/>
      <c r="G2653" s="7">
        <v>235</v>
      </c>
      <c r="H2653" s="15">
        <v>17</v>
      </c>
      <c r="I2653" s="1">
        <v>68</v>
      </c>
      <c r="J2653" s="1">
        <v>8</v>
      </c>
      <c r="K2653" s="1">
        <v>121</v>
      </c>
      <c r="L2653" s="1">
        <v>2</v>
      </c>
      <c r="M2653" s="1">
        <v>12</v>
      </c>
      <c r="N2653" s="18">
        <v>7</v>
      </c>
    </row>
    <row r="2654" spans="3:14" ht="25.2" x14ac:dyDescent="0.25">
      <c r="C2654" s="106"/>
      <c r="D2654" s="103"/>
      <c r="E2654" s="11" t="s">
        <v>36</v>
      </c>
      <c r="F2654" s="8"/>
      <c r="G2654" s="14">
        <v>20</v>
      </c>
      <c r="H2654" s="27">
        <v>1</v>
      </c>
      <c r="I2654" s="5">
        <v>9</v>
      </c>
      <c r="J2654" s="5">
        <v>1</v>
      </c>
      <c r="K2654" s="5">
        <v>9</v>
      </c>
      <c r="L2654" s="5">
        <v>0</v>
      </c>
      <c r="M2654" s="5">
        <v>0</v>
      </c>
      <c r="N2654" s="28">
        <v>0</v>
      </c>
    </row>
    <row r="2655" spans="3:14" ht="25.2" x14ac:dyDescent="0.25">
      <c r="C2655" s="106"/>
      <c r="D2655" s="103"/>
      <c r="E2655" s="11" t="s">
        <v>37</v>
      </c>
      <c r="F2655" s="8"/>
      <c r="G2655" s="14">
        <v>31</v>
      </c>
      <c r="H2655" s="27">
        <v>1</v>
      </c>
      <c r="I2655" s="5">
        <v>9</v>
      </c>
      <c r="J2655" s="5">
        <v>1</v>
      </c>
      <c r="K2655" s="5">
        <v>10</v>
      </c>
      <c r="L2655" s="5">
        <v>1</v>
      </c>
      <c r="M2655" s="5">
        <v>8</v>
      </c>
      <c r="N2655" s="28">
        <v>1</v>
      </c>
    </row>
    <row r="2656" spans="3:14" x14ac:dyDescent="0.25">
      <c r="C2656" s="106"/>
      <c r="D2656" s="103"/>
      <c r="E2656" s="11" t="s">
        <v>38</v>
      </c>
      <c r="F2656" s="8"/>
      <c r="G2656" s="14">
        <v>8</v>
      </c>
      <c r="H2656" s="27">
        <v>0</v>
      </c>
      <c r="I2656" s="5">
        <v>1</v>
      </c>
      <c r="J2656" s="5">
        <v>1</v>
      </c>
      <c r="K2656" s="5">
        <v>3</v>
      </c>
      <c r="L2656" s="5">
        <v>1</v>
      </c>
      <c r="M2656" s="5">
        <v>1</v>
      </c>
      <c r="N2656" s="28">
        <v>1</v>
      </c>
    </row>
    <row r="2657" spans="3:14" ht="25.2" x14ac:dyDescent="0.25">
      <c r="C2657" s="106"/>
      <c r="D2657" s="102" t="s">
        <v>23</v>
      </c>
      <c r="E2657" s="10" t="s">
        <v>34</v>
      </c>
      <c r="F2657" s="9"/>
      <c r="G2657" s="41">
        <v>10</v>
      </c>
      <c r="H2657" s="58">
        <v>0</v>
      </c>
      <c r="I2657" s="26">
        <v>3</v>
      </c>
      <c r="J2657" s="26">
        <v>0</v>
      </c>
      <c r="K2657" s="26">
        <v>4</v>
      </c>
      <c r="L2657" s="26">
        <v>1</v>
      </c>
      <c r="M2657" s="26">
        <v>2</v>
      </c>
      <c r="N2657" s="60">
        <v>0</v>
      </c>
    </row>
    <row r="2658" spans="3:14" ht="25.2" x14ac:dyDescent="0.25">
      <c r="C2658" s="106"/>
      <c r="D2658" s="103"/>
      <c r="E2658" s="11" t="s">
        <v>35</v>
      </c>
      <c r="F2658" s="8"/>
      <c r="G2658" s="7">
        <v>217</v>
      </c>
      <c r="H2658" s="15">
        <v>17</v>
      </c>
      <c r="I2658" s="1">
        <v>43</v>
      </c>
      <c r="J2658" s="1">
        <v>14</v>
      </c>
      <c r="K2658" s="1">
        <v>91</v>
      </c>
      <c r="L2658" s="1">
        <v>14</v>
      </c>
      <c r="M2658" s="1">
        <v>32</v>
      </c>
      <c r="N2658" s="18">
        <v>6</v>
      </c>
    </row>
    <row r="2659" spans="3:14" ht="25.2" x14ac:dyDescent="0.25">
      <c r="C2659" s="106"/>
      <c r="D2659" s="103"/>
      <c r="E2659" s="11" t="s">
        <v>36</v>
      </c>
      <c r="F2659" s="8"/>
      <c r="G2659" s="14">
        <v>16</v>
      </c>
      <c r="H2659" s="27">
        <v>0</v>
      </c>
      <c r="I2659" s="5">
        <v>7</v>
      </c>
      <c r="J2659" s="5">
        <v>0</v>
      </c>
      <c r="K2659" s="5">
        <v>5</v>
      </c>
      <c r="L2659" s="5">
        <v>0</v>
      </c>
      <c r="M2659" s="5">
        <v>3</v>
      </c>
      <c r="N2659" s="28">
        <v>1</v>
      </c>
    </row>
    <row r="2660" spans="3:14" ht="25.2" x14ac:dyDescent="0.25">
      <c r="C2660" s="106"/>
      <c r="D2660" s="103"/>
      <c r="E2660" s="11" t="s">
        <v>37</v>
      </c>
      <c r="F2660" s="8"/>
      <c r="G2660" s="7">
        <v>114</v>
      </c>
      <c r="H2660" s="15">
        <v>2</v>
      </c>
      <c r="I2660" s="1">
        <v>40</v>
      </c>
      <c r="J2660" s="1">
        <v>3</v>
      </c>
      <c r="K2660" s="1">
        <v>35</v>
      </c>
      <c r="L2660" s="1">
        <v>3</v>
      </c>
      <c r="M2660" s="1">
        <v>28</v>
      </c>
      <c r="N2660" s="18">
        <v>3</v>
      </c>
    </row>
    <row r="2661" spans="3:14" x14ac:dyDescent="0.25">
      <c r="C2661" s="106"/>
      <c r="D2661" s="103"/>
      <c r="E2661" s="11" t="s">
        <v>38</v>
      </c>
      <c r="F2661" s="8"/>
      <c r="G2661" s="14">
        <v>4</v>
      </c>
      <c r="H2661" s="27">
        <v>0</v>
      </c>
      <c r="I2661" s="5">
        <v>0</v>
      </c>
      <c r="J2661" s="5">
        <v>0</v>
      </c>
      <c r="K2661" s="5">
        <v>3</v>
      </c>
      <c r="L2661" s="5">
        <v>0</v>
      </c>
      <c r="M2661" s="5">
        <v>1</v>
      </c>
      <c r="N2661" s="28">
        <v>0</v>
      </c>
    </row>
    <row r="2662" spans="3:14" ht="25.2" x14ac:dyDescent="0.25">
      <c r="C2662" s="102" t="s">
        <v>39</v>
      </c>
      <c r="D2662" s="102" t="s">
        <v>25</v>
      </c>
      <c r="E2662" s="10" t="s">
        <v>40</v>
      </c>
      <c r="F2662" s="9"/>
      <c r="G2662" s="13">
        <v>114</v>
      </c>
      <c r="H2662" s="22">
        <v>6</v>
      </c>
      <c r="I2662" s="3">
        <v>31</v>
      </c>
      <c r="J2662" s="3">
        <v>4</v>
      </c>
      <c r="K2662" s="3">
        <v>44</v>
      </c>
      <c r="L2662" s="3">
        <v>0</v>
      </c>
      <c r="M2662" s="3">
        <v>26</v>
      </c>
      <c r="N2662" s="24">
        <v>3</v>
      </c>
    </row>
    <row r="2663" spans="3:14" ht="25.2" x14ac:dyDescent="0.25">
      <c r="C2663" s="106"/>
      <c r="D2663" s="103"/>
      <c r="E2663" s="11" t="s">
        <v>41</v>
      </c>
      <c r="F2663" s="8"/>
      <c r="G2663" s="7">
        <v>392</v>
      </c>
      <c r="H2663" s="15">
        <v>30</v>
      </c>
      <c r="I2663" s="1">
        <v>92</v>
      </c>
      <c r="J2663" s="1">
        <v>19</v>
      </c>
      <c r="K2663" s="1">
        <v>186</v>
      </c>
      <c r="L2663" s="1">
        <v>15</v>
      </c>
      <c r="M2663" s="1">
        <v>38</v>
      </c>
      <c r="N2663" s="18">
        <v>12</v>
      </c>
    </row>
    <row r="2664" spans="3:14" x14ac:dyDescent="0.25">
      <c r="C2664" s="106"/>
      <c r="D2664" s="103"/>
      <c r="E2664" s="11" t="s">
        <v>42</v>
      </c>
      <c r="F2664" s="8"/>
      <c r="G2664" s="14">
        <v>13</v>
      </c>
      <c r="H2664" s="27">
        <v>1</v>
      </c>
      <c r="I2664" s="5">
        <v>1</v>
      </c>
      <c r="J2664" s="5">
        <v>0</v>
      </c>
      <c r="K2664" s="5">
        <v>7</v>
      </c>
      <c r="L2664" s="5">
        <v>3</v>
      </c>
      <c r="M2664" s="5">
        <v>1</v>
      </c>
      <c r="N2664" s="28">
        <v>0</v>
      </c>
    </row>
    <row r="2665" spans="3:14" x14ac:dyDescent="0.25">
      <c r="C2665" s="106"/>
      <c r="D2665" s="103"/>
      <c r="E2665" s="11" t="s">
        <v>43</v>
      </c>
      <c r="F2665" s="8"/>
      <c r="G2665" s="7">
        <v>201</v>
      </c>
      <c r="H2665" s="15">
        <v>10</v>
      </c>
      <c r="I2665" s="1">
        <v>67</v>
      </c>
      <c r="J2665" s="1">
        <v>5</v>
      </c>
      <c r="K2665" s="1">
        <v>78</v>
      </c>
      <c r="L2665" s="1">
        <v>9</v>
      </c>
      <c r="M2665" s="1">
        <v>27</v>
      </c>
      <c r="N2665" s="18">
        <v>5</v>
      </c>
    </row>
    <row r="2666" spans="3:14" x14ac:dyDescent="0.25">
      <c r="C2666" s="106"/>
      <c r="D2666" s="103"/>
      <c r="E2666" s="11" t="s">
        <v>44</v>
      </c>
      <c r="F2666" s="8"/>
      <c r="G2666" s="14">
        <v>45</v>
      </c>
      <c r="H2666" s="27">
        <v>2</v>
      </c>
      <c r="I2666" s="5">
        <v>14</v>
      </c>
      <c r="J2666" s="5">
        <v>0</v>
      </c>
      <c r="K2666" s="5">
        <v>18</v>
      </c>
      <c r="L2666" s="5">
        <v>3</v>
      </c>
      <c r="M2666" s="5">
        <v>8</v>
      </c>
      <c r="N2666" s="28">
        <v>0</v>
      </c>
    </row>
    <row r="2667" spans="3:14" ht="25.2" x14ac:dyDescent="0.25">
      <c r="C2667" s="106"/>
      <c r="D2667" s="103"/>
      <c r="E2667" s="11" t="s">
        <v>45</v>
      </c>
      <c r="F2667" s="8"/>
      <c r="G2667" s="14">
        <v>21</v>
      </c>
      <c r="H2667" s="27">
        <v>0</v>
      </c>
      <c r="I2667" s="5">
        <v>7</v>
      </c>
      <c r="J2667" s="5">
        <v>0</v>
      </c>
      <c r="K2667" s="5">
        <v>8</v>
      </c>
      <c r="L2667" s="5">
        <v>2</v>
      </c>
      <c r="M2667" s="5">
        <v>3</v>
      </c>
      <c r="N2667" s="28">
        <v>1</v>
      </c>
    </row>
    <row r="2668" spans="3:14" x14ac:dyDescent="0.25">
      <c r="C2668" s="106"/>
      <c r="D2668" s="103"/>
      <c r="E2668" s="11" t="s">
        <v>38</v>
      </c>
      <c r="F2668" s="8"/>
      <c r="G2668" s="7">
        <v>63</v>
      </c>
      <c r="H2668" s="15">
        <v>4</v>
      </c>
      <c r="I2668" s="1">
        <v>17</v>
      </c>
      <c r="J2668" s="1">
        <v>2</v>
      </c>
      <c r="K2668" s="1">
        <v>28</v>
      </c>
      <c r="L2668" s="1">
        <v>2</v>
      </c>
      <c r="M2668" s="1">
        <v>8</v>
      </c>
      <c r="N2668" s="18">
        <v>2</v>
      </c>
    </row>
    <row r="2669" spans="3:14" ht="25.2" x14ac:dyDescent="0.25">
      <c r="C2669" s="106"/>
      <c r="D2669" s="102" t="s">
        <v>22</v>
      </c>
      <c r="E2669" s="10" t="s">
        <v>40</v>
      </c>
      <c r="F2669" s="9"/>
      <c r="G2669" s="41">
        <v>46</v>
      </c>
      <c r="H2669" s="58">
        <v>3</v>
      </c>
      <c r="I2669" s="26">
        <v>12</v>
      </c>
      <c r="J2669" s="26">
        <v>1</v>
      </c>
      <c r="K2669" s="26">
        <v>21</v>
      </c>
      <c r="L2669" s="26">
        <v>0</v>
      </c>
      <c r="M2669" s="26">
        <v>7</v>
      </c>
      <c r="N2669" s="60">
        <v>2</v>
      </c>
    </row>
    <row r="2670" spans="3:14" ht="25.2" x14ac:dyDescent="0.25">
      <c r="C2670" s="106"/>
      <c r="D2670" s="103"/>
      <c r="E2670" s="11" t="s">
        <v>41</v>
      </c>
      <c r="F2670" s="8"/>
      <c r="G2670" s="7">
        <v>200</v>
      </c>
      <c r="H2670" s="15">
        <v>15</v>
      </c>
      <c r="I2670" s="1">
        <v>57</v>
      </c>
      <c r="J2670" s="1">
        <v>8</v>
      </c>
      <c r="K2670" s="1">
        <v>103</v>
      </c>
      <c r="L2670" s="1">
        <v>2</v>
      </c>
      <c r="M2670" s="1">
        <v>9</v>
      </c>
      <c r="N2670" s="18">
        <v>6</v>
      </c>
    </row>
    <row r="2671" spans="3:14" x14ac:dyDescent="0.25">
      <c r="C2671" s="106"/>
      <c r="D2671" s="103"/>
      <c r="E2671" s="11" t="s">
        <v>42</v>
      </c>
      <c r="F2671" s="8"/>
      <c r="G2671" s="14">
        <v>6</v>
      </c>
      <c r="H2671" s="27">
        <v>0</v>
      </c>
      <c r="I2671" s="5">
        <v>0</v>
      </c>
      <c r="J2671" s="5">
        <v>0</v>
      </c>
      <c r="K2671" s="5">
        <v>4</v>
      </c>
      <c r="L2671" s="5">
        <v>1</v>
      </c>
      <c r="M2671" s="5">
        <v>1</v>
      </c>
      <c r="N2671" s="28">
        <v>0</v>
      </c>
    </row>
    <row r="2672" spans="3:14" x14ac:dyDescent="0.25">
      <c r="C2672" s="106"/>
      <c r="D2672" s="103"/>
      <c r="E2672" s="11" t="s">
        <v>43</v>
      </c>
      <c r="F2672" s="8"/>
      <c r="G2672" s="7">
        <v>92</v>
      </c>
      <c r="H2672" s="15">
        <v>6</v>
      </c>
      <c r="I2672" s="1">
        <v>31</v>
      </c>
      <c r="J2672" s="1">
        <v>2</v>
      </c>
      <c r="K2672" s="1">
        <v>38</v>
      </c>
      <c r="L2672" s="1">
        <v>2</v>
      </c>
      <c r="M2672" s="1">
        <v>10</v>
      </c>
      <c r="N2672" s="18">
        <v>3</v>
      </c>
    </row>
    <row r="2673" spans="3:14" x14ac:dyDescent="0.25">
      <c r="C2673" s="106"/>
      <c r="D2673" s="103"/>
      <c r="E2673" s="11" t="s">
        <v>44</v>
      </c>
      <c r="F2673" s="8"/>
      <c r="G2673" s="14">
        <v>23</v>
      </c>
      <c r="H2673" s="27">
        <v>0</v>
      </c>
      <c r="I2673" s="5">
        <v>5</v>
      </c>
      <c r="J2673" s="5">
        <v>0</v>
      </c>
      <c r="K2673" s="5">
        <v>14</v>
      </c>
      <c r="L2673" s="5">
        <v>2</v>
      </c>
      <c r="M2673" s="5">
        <v>2</v>
      </c>
      <c r="N2673" s="28">
        <v>0</v>
      </c>
    </row>
    <row r="2674" spans="3:14" ht="25.2" x14ac:dyDescent="0.25">
      <c r="C2674" s="106"/>
      <c r="D2674" s="103"/>
      <c r="E2674" s="11" t="s">
        <v>45</v>
      </c>
      <c r="F2674" s="8"/>
      <c r="G2674" s="14">
        <v>6</v>
      </c>
      <c r="H2674" s="27">
        <v>0</v>
      </c>
      <c r="I2674" s="5">
        <v>3</v>
      </c>
      <c r="J2674" s="5">
        <v>0</v>
      </c>
      <c r="K2674" s="5">
        <v>3</v>
      </c>
      <c r="L2674" s="5">
        <v>0</v>
      </c>
      <c r="M2674" s="5">
        <v>0</v>
      </c>
      <c r="N2674" s="28">
        <v>0</v>
      </c>
    </row>
    <row r="2675" spans="3:14" x14ac:dyDescent="0.25">
      <c r="C2675" s="106"/>
      <c r="D2675" s="103"/>
      <c r="E2675" s="11" t="s">
        <v>38</v>
      </c>
      <c r="F2675" s="8"/>
      <c r="G2675" s="14">
        <v>39</v>
      </c>
      <c r="H2675" s="27">
        <v>3</v>
      </c>
      <c r="I2675" s="5">
        <v>11</v>
      </c>
      <c r="J2675" s="5">
        <v>1</v>
      </c>
      <c r="K2675" s="5">
        <v>18</v>
      </c>
      <c r="L2675" s="5">
        <v>1</v>
      </c>
      <c r="M2675" s="5">
        <v>3</v>
      </c>
      <c r="N2675" s="28">
        <v>2</v>
      </c>
    </row>
    <row r="2676" spans="3:14" ht="25.2" x14ac:dyDescent="0.25">
      <c r="C2676" s="106"/>
      <c r="D2676" s="102" t="s">
        <v>23</v>
      </c>
      <c r="E2676" s="10" t="s">
        <v>40</v>
      </c>
      <c r="F2676" s="9"/>
      <c r="G2676" s="13">
        <v>68</v>
      </c>
      <c r="H2676" s="22">
        <v>3</v>
      </c>
      <c r="I2676" s="3">
        <v>19</v>
      </c>
      <c r="J2676" s="3">
        <v>3</v>
      </c>
      <c r="K2676" s="3">
        <v>23</v>
      </c>
      <c r="L2676" s="3">
        <v>0</v>
      </c>
      <c r="M2676" s="3">
        <v>19</v>
      </c>
      <c r="N2676" s="24">
        <v>1</v>
      </c>
    </row>
    <row r="2677" spans="3:14" ht="25.2" x14ac:dyDescent="0.25">
      <c r="C2677" s="106"/>
      <c r="D2677" s="103"/>
      <c r="E2677" s="11" t="s">
        <v>41</v>
      </c>
      <c r="F2677" s="8"/>
      <c r="G2677" s="7">
        <v>192</v>
      </c>
      <c r="H2677" s="15">
        <v>15</v>
      </c>
      <c r="I2677" s="1">
        <v>35</v>
      </c>
      <c r="J2677" s="1">
        <v>11</v>
      </c>
      <c r="K2677" s="1">
        <v>83</v>
      </c>
      <c r="L2677" s="1">
        <v>13</v>
      </c>
      <c r="M2677" s="1">
        <v>29</v>
      </c>
      <c r="N2677" s="18">
        <v>6</v>
      </c>
    </row>
    <row r="2678" spans="3:14" x14ac:dyDescent="0.25">
      <c r="C2678" s="106"/>
      <c r="D2678" s="103"/>
      <c r="E2678" s="11" t="s">
        <v>42</v>
      </c>
      <c r="F2678" s="8"/>
      <c r="G2678" s="14">
        <v>7</v>
      </c>
      <c r="H2678" s="27">
        <v>1</v>
      </c>
      <c r="I2678" s="5">
        <v>1</v>
      </c>
      <c r="J2678" s="5">
        <v>0</v>
      </c>
      <c r="K2678" s="5">
        <v>3</v>
      </c>
      <c r="L2678" s="5">
        <v>2</v>
      </c>
      <c r="M2678" s="5">
        <v>0</v>
      </c>
      <c r="N2678" s="28">
        <v>0</v>
      </c>
    </row>
    <row r="2679" spans="3:14" x14ac:dyDescent="0.25">
      <c r="C2679" s="106"/>
      <c r="D2679" s="103"/>
      <c r="E2679" s="11" t="s">
        <v>43</v>
      </c>
      <c r="F2679" s="8"/>
      <c r="G2679" s="7">
        <v>109</v>
      </c>
      <c r="H2679" s="15">
        <v>4</v>
      </c>
      <c r="I2679" s="1">
        <v>36</v>
      </c>
      <c r="J2679" s="1">
        <v>3</v>
      </c>
      <c r="K2679" s="1">
        <v>40</v>
      </c>
      <c r="L2679" s="1">
        <v>7</v>
      </c>
      <c r="M2679" s="1">
        <v>17</v>
      </c>
      <c r="N2679" s="18">
        <v>2</v>
      </c>
    </row>
    <row r="2680" spans="3:14" x14ac:dyDescent="0.25">
      <c r="C2680" s="106"/>
      <c r="D2680" s="103"/>
      <c r="E2680" s="11" t="s">
        <v>44</v>
      </c>
      <c r="F2680" s="8"/>
      <c r="G2680" s="14">
        <v>22</v>
      </c>
      <c r="H2680" s="27">
        <v>2</v>
      </c>
      <c r="I2680" s="5">
        <v>9</v>
      </c>
      <c r="J2680" s="5">
        <v>0</v>
      </c>
      <c r="K2680" s="5">
        <v>4</v>
      </c>
      <c r="L2680" s="5">
        <v>1</v>
      </c>
      <c r="M2680" s="5">
        <v>6</v>
      </c>
      <c r="N2680" s="28">
        <v>0</v>
      </c>
    </row>
    <row r="2681" spans="3:14" ht="25.2" x14ac:dyDescent="0.25">
      <c r="C2681" s="106"/>
      <c r="D2681" s="103"/>
      <c r="E2681" s="11" t="s">
        <v>45</v>
      </c>
      <c r="F2681" s="8"/>
      <c r="G2681" s="14">
        <v>15</v>
      </c>
      <c r="H2681" s="27">
        <v>0</v>
      </c>
      <c r="I2681" s="5">
        <v>4</v>
      </c>
      <c r="J2681" s="5">
        <v>0</v>
      </c>
      <c r="K2681" s="5">
        <v>5</v>
      </c>
      <c r="L2681" s="5">
        <v>2</v>
      </c>
      <c r="M2681" s="5">
        <v>3</v>
      </c>
      <c r="N2681" s="28">
        <v>1</v>
      </c>
    </row>
    <row r="2682" spans="3:14" x14ac:dyDescent="0.25">
      <c r="C2682" s="106"/>
      <c r="D2682" s="103"/>
      <c r="E2682" s="11" t="s">
        <v>38</v>
      </c>
      <c r="F2682" s="8"/>
      <c r="G2682" s="14">
        <v>24</v>
      </c>
      <c r="H2682" s="27">
        <v>1</v>
      </c>
      <c r="I2682" s="5">
        <v>6</v>
      </c>
      <c r="J2682" s="5">
        <v>1</v>
      </c>
      <c r="K2682" s="5">
        <v>10</v>
      </c>
      <c r="L2682" s="5">
        <v>1</v>
      </c>
      <c r="M2682" s="5">
        <v>5</v>
      </c>
      <c r="N2682" s="28">
        <v>0</v>
      </c>
    </row>
    <row r="2683" spans="3:14" x14ac:dyDescent="0.25">
      <c r="C2683" s="102" t="s">
        <v>46</v>
      </c>
      <c r="D2683" s="100" t="s">
        <v>21</v>
      </c>
      <c r="E2683" s="10" t="s">
        <v>47</v>
      </c>
      <c r="F2683" s="9"/>
      <c r="G2683" s="13">
        <v>504</v>
      </c>
      <c r="H2683" s="22">
        <v>28</v>
      </c>
      <c r="I2683" s="3">
        <v>128</v>
      </c>
      <c r="J2683" s="3">
        <v>23</v>
      </c>
      <c r="K2683" s="3">
        <v>231</v>
      </c>
      <c r="L2683" s="3">
        <v>16</v>
      </c>
      <c r="M2683" s="3">
        <v>62</v>
      </c>
      <c r="N2683" s="24">
        <v>16</v>
      </c>
    </row>
    <row r="2684" spans="3:14" ht="25.2" x14ac:dyDescent="0.25">
      <c r="C2684" s="106"/>
      <c r="D2684" s="101"/>
      <c r="E2684" s="11" t="s">
        <v>48</v>
      </c>
      <c r="F2684" s="8"/>
      <c r="G2684" s="7">
        <v>73</v>
      </c>
      <c r="H2684" s="15">
        <v>5</v>
      </c>
      <c r="I2684" s="1">
        <v>23</v>
      </c>
      <c r="J2684" s="1">
        <v>1</v>
      </c>
      <c r="K2684" s="1">
        <v>30</v>
      </c>
      <c r="L2684" s="1">
        <v>5</v>
      </c>
      <c r="M2684" s="1">
        <v>6</v>
      </c>
      <c r="N2684" s="18">
        <v>3</v>
      </c>
    </row>
    <row r="2685" spans="3:14" x14ac:dyDescent="0.25">
      <c r="C2685" s="106"/>
      <c r="D2685" s="101"/>
      <c r="E2685" s="11" t="s">
        <v>49</v>
      </c>
      <c r="F2685" s="8"/>
      <c r="G2685" s="14">
        <v>8</v>
      </c>
      <c r="H2685" s="27">
        <v>1</v>
      </c>
      <c r="I2685" s="5">
        <v>3</v>
      </c>
      <c r="J2685" s="5">
        <v>1</v>
      </c>
      <c r="K2685" s="5">
        <v>2</v>
      </c>
      <c r="L2685" s="5">
        <v>1</v>
      </c>
      <c r="M2685" s="5">
        <v>0</v>
      </c>
      <c r="N2685" s="28">
        <v>0</v>
      </c>
    </row>
    <row r="2686" spans="3:14" ht="25.2" x14ac:dyDescent="0.25">
      <c r="C2686" s="106"/>
      <c r="D2686" s="101"/>
      <c r="E2686" s="11" t="s">
        <v>50</v>
      </c>
      <c r="F2686" s="8"/>
      <c r="G2686" s="14">
        <v>35</v>
      </c>
      <c r="H2686" s="27">
        <v>4</v>
      </c>
      <c r="I2686" s="5">
        <v>15</v>
      </c>
      <c r="J2686" s="5">
        <v>2</v>
      </c>
      <c r="K2686" s="5">
        <v>9</v>
      </c>
      <c r="L2686" s="5">
        <v>0</v>
      </c>
      <c r="M2686" s="5">
        <v>4</v>
      </c>
      <c r="N2686" s="28">
        <v>1</v>
      </c>
    </row>
    <row r="2687" spans="3:14" ht="25.2" x14ac:dyDescent="0.25">
      <c r="C2687" s="106"/>
      <c r="D2687" s="101"/>
      <c r="E2687" s="11" t="s">
        <v>51</v>
      </c>
      <c r="F2687" s="8"/>
      <c r="G2687" s="14">
        <v>23</v>
      </c>
      <c r="H2687" s="27">
        <v>1</v>
      </c>
      <c r="I2687" s="5">
        <v>8</v>
      </c>
      <c r="J2687" s="5">
        <v>0</v>
      </c>
      <c r="K2687" s="5">
        <v>6</v>
      </c>
      <c r="L2687" s="5">
        <v>0</v>
      </c>
      <c r="M2687" s="5">
        <v>8</v>
      </c>
      <c r="N2687" s="28">
        <v>0</v>
      </c>
    </row>
    <row r="2688" spans="3:14" x14ac:dyDescent="0.25">
      <c r="C2688" s="106"/>
      <c r="D2688" s="101"/>
      <c r="E2688" s="11" t="s">
        <v>52</v>
      </c>
      <c r="F2688" s="8"/>
      <c r="G2688" s="14">
        <v>16</v>
      </c>
      <c r="H2688" s="27">
        <v>0</v>
      </c>
      <c r="I2688" s="5">
        <v>5</v>
      </c>
      <c r="J2688" s="5">
        <v>0</v>
      </c>
      <c r="K2688" s="5">
        <v>5</v>
      </c>
      <c r="L2688" s="5">
        <v>0</v>
      </c>
      <c r="M2688" s="5">
        <v>5</v>
      </c>
      <c r="N2688" s="28">
        <v>1</v>
      </c>
    </row>
    <row r="2689" spans="2:14" x14ac:dyDescent="0.25">
      <c r="C2689" s="106"/>
      <c r="D2689" s="101"/>
      <c r="E2689" s="11" t="s">
        <v>53</v>
      </c>
      <c r="F2689" s="8"/>
      <c r="G2689" s="14">
        <v>5</v>
      </c>
      <c r="H2689" s="27">
        <v>0</v>
      </c>
      <c r="I2689" s="5">
        <v>1</v>
      </c>
      <c r="J2689" s="5">
        <v>0</v>
      </c>
      <c r="K2689" s="5">
        <v>1</v>
      </c>
      <c r="L2689" s="5">
        <v>0</v>
      </c>
      <c r="M2689" s="5">
        <v>3</v>
      </c>
      <c r="N2689" s="28">
        <v>0</v>
      </c>
    </row>
    <row r="2690" spans="2:14" x14ac:dyDescent="0.25">
      <c r="C2690" s="106"/>
      <c r="D2690" s="101"/>
      <c r="E2690" s="11" t="s">
        <v>38</v>
      </c>
      <c r="F2690" s="8"/>
      <c r="G2690" s="14">
        <v>13</v>
      </c>
      <c r="H2690" s="27">
        <v>1</v>
      </c>
      <c r="I2690" s="5">
        <v>1</v>
      </c>
      <c r="J2690" s="5">
        <v>1</v>
      </c>
      <c r="K2690" s="5">
        <v>7</v>
      </c>
      <c r="L2690" s="5">
        <v>1</v>
      </c>
      <c r="M2690" s="5">
        <v>2</v>
      </c>
      <c r="N2690" s="28">
        <v>0</v>
      </c>
    </row>
    <row r="2691" spans="2:14" x14ac:dyDescent="0.25">
      <c r="C2691" s="106"/>
      <c r="D2691" s="101"/>
      <c r="E2691" s="11" t="s">
        <v>54</v>
      </c>
      <c r="F2691" s="8"/>
      <c r="G2691" s="7">
        <v>577</v>
      </c>
      <c r="H2691" s="15">
        <v>33</v>
      </c>
      <c r="I2691" s="1">
        <v>151</v>
      </c>
      <c r="J2691" s="1">
        <v>24</v>
      </c>
      <c r="K2691" s="1">
        <v>261</v>
      </c>
      <c r="L2691" s="1">
        <v>21</v>
      </c>
      <c r="M2691" s="1">
        <v>68</v>
      </c>
      <c r="N2691" s="18">
        <v>19</v>
      </c>
    </row>
    <row r="2692" spans="2:14" x14ac:dyDescent="0.25">
      <c r="C2692" s="106"/>
      <c r="D2692" s="101"/>
      <c r="E2692" s="11" t="s">
        <v>55</v>
      </c>
      <c r="F2692" s="8"/>
      <c r="G2692" s="7">
        <v>66</v>
      </c>
      <c r="H2692" s="15">
        <v>6</v>
      </c>
      <c r="I2692" s="1">
        <v>26</v>
      </c>
      <c r="J2692" s="1">
        <v>3</v>
      </c>
      <c r="K2692" s="1">
        <v>17</v>
      </c>
      <c r="L2692" s="1">
        <v>1</v>
      </c>
      <c r="M2692" s="1">
        <v>12</v>
      </c>
      <c r="N2692" s="18">
        <v>1</v>
      </c>
    </row>
    <row r="2693" spans="2:14" ht="25.2" x14ac:dyDescent="0.25">
      <c r="C2693" s="102" t="s">
        <v>56</v>
      </c>
      <c r="D2693" s="100" t="s">
        <v>21</v>
      </c>
      <c r="E2693" s="10" t="s">
        <v>57</v>
      </c>
      <c r="F2693" s="9"/>
      <c r="G2693" s="13">
        <v>161</v>
      </c>
      <c r="H2693" s="22">
        <v>9</v>
      </c>
      <c r="I2693" s="3">
        <v>44</v>
      </c>
      <c r="J2693" s="3">
        <v>3</v>
      </c>
      <c r="K2693" s="3">
        <v>67</v>
      </c>
      <c r="L2693" s="3">
        <v>9</v>
      </c>
      <c r="M2693" s="3">
        <v>26</v>
      </c>
      <c r="N2693" s="24">
        <v>3</v>
      </c>
    </row>
    <row r="2694" spans="2:14" ht="25.2" x14ac:dyDescent="0.25">
      <c r="C2694" s="106"/>
      <c r="D2694" s="101"/>
      <c r="E2694" s="11" t="s">
        <v>58</v>
      </c>
      <c r="F2694" s="8"/>
      <c r="G2694" s="7">
        <v>289</v>
      </c>
      <c r="H2694" s="15">
        <v>17</v>
      </c>
      <c r="I2694" s="1">
        <v>78</v>
      </c>
      <c r="J2694" s="1">
        <v>14</v>
      </c>
      <c r="K2694" s="1">
        <v>126</v>
      </c>
      <c r="L2694" s="1">
        <v>9</v>
      </c>
      <c r="M2694" s="1">
        <v>33</v>
      </c>
      <c r="N2694" s="18">
        <v>12</v>
      </c>
    </row>
    <row r="2695" spans="2:14" ht="25.2" x14ac:dyDescent="0.25">
      <c r="C2695" s="106"/>
      <c r="D2695" s="101"/>
      <c r="E2695" s="11" t="s">
        <v>59</v>
      </c>
      <c r="F2695" s="8"/>
      <c r="G2695" s="7">
        <v>169</v>
      </c>
      <c r="H2695" s="15">
        <v>9</v>
      </c>
      <c r="I2695" s="1">
        <v>50</v>
      </c>
      <c r="J2695" s="1">
        <v>9</v>
      </c>
      <c r="K2695" s="1">
        <v>72</v>
      </c>
      <c r="L2695" s="1">
        <v>2</v>
      </c>
      <c r="M2695" s="1">
        <v>25</v>
      </c>
      <c r="N2695" s="18">
        <v>2</v>
      </c>
    </row>
    <row r="2696" spans="2:14" x14ac:dyDescent="0.25">
      <c r="C2696" s="106"/>
      <c r="D2696" s="101"/>
      <c r="E2696" s="11" t="s">
        <v>60</v>
      </c>
      <c r="F2696" s="8"/>
      <c r="G2696" s="7">
        <v>58</v>
      </c>
      <c r="H2696" s="15">
        <v>5</v>
      </c>
      <c r="I2696" s="1">
        <v>12</v>
      </c>
      <c r="J2696" s="1">
        <v>2</v>
      </c>
      <c r="K2696" s="1">
        <v>26</v>
      </c>
      <c r="L2696" s="1">
        <v>3</v>
      </c>
      <c r="M2696" s="1">
        <v>6</v>
      </c>
      <c r="N2696" s="18">
        <v>4</v>
      </c>
    </row>
    <row r="2697" spans="2:14" x14ac:dyDescent="0.25">
      <c r="C2697" s="102" t="s">
        <v>61</v>
      </c>
      <c r="D2697" s="100" t="s">
        <v>21</v>
      </c>
      <c r="E2697" s="10" t="s">
        <v>62</v>
      </c>
      <c r="F2697" s="9"/>
      <c r="G2697" s="13">
        <v>91</v>
      </c>
      <c r="H2697" s="22">
        <v>8</v>
      </c>
      <c r="I2697" s="3">
        <v>20</v>
      </c>
      <c r="J2697" s="3">
        <v>5</v>
      </c>
      <c r="K2697" s="3">
        <v>38</v>
      </c>
      <c r="L2697" s="3">
        <v>2</v>
      </c>
      <c r="M2697" s="3">
        <v>16</v>
      </c>
      <c r="N2697" s="24">
        <v>2</v>
      </c>
    </row>
    <row r="2698" spans="2:14" x14ac:dyDescent="0.25">
      <c r="C2698" s="103"/>
      <c r="D2698" s="101"/>
      <c r="E2698" s="11" t="s">
        <v>63</v>
      </c>
      <c r="F2698" s="8"/>
      <c r="G2698" s="7">
        <v>178</v>
      </c>
      <c r="H2698" s="15">
        <v>11</v>
      </c>
      <c r="I2698" s="1">
        <v>44</v>
      </c>
      <c r="J2698" s="1">
        <v>7</v>
      </c>
      <c r="K2698" s="1">
        <v>83</v>
      </c>
      <c r="L2698" s="1">
        <v>6</v>
      </c>
      <c r="M2698" s="1">
        <v>22</v>
      </c>
      <c r="N2698" s="18">
        <v>5</v>
      </c>
    </row>
    <row r="2699" spans="2:14" ht="25.2" x14ac:dyDescent="0.25">
      <c r="C2699" s="103"/>
      <c r="D2699" s="101"/>
      <c r="E2699" s="11" t="s">
        <v>64</v>
      </c>
      <c r="F2699" s="8"/>
      <c r="G2699" s="7">
        <v>147</v>
      </c>
      <c r="H2699" s="15">
        <v>8</v>
      </c>
      <c r="I2699" s="1">
        <v>40</v>
      </c>
      <c r="J2699" s="1">
        <v>7</v>
      </c>
      <c r="K2699" s="1">
        <v>62</v>
      </c>
      <c r="L2699" s="1">
        <v>9</v>
      </c>
      <c r="M2699" s="1">
        <v>15</v>
      </c>
      <c r="N2699" s="18">
        <v>6</v>
      </c>
    </row>
    <row r="2700" spans="2:14" x14ac:dyDescent="0.25">
      <c r="C2700" s="103"/>
      <c r="D2700" s="101"/>
      <c r="E2700" s="11" t="s">
        <v>65</v>
      </c>
      <c r="F2700" s="8"/>
      <c r="G2700" s="7">
        <v>113</v>
      </c>
      <c r="H2700" s="15">
        <v>7</v>
      </c>
      <c r="I2700" s="1">
        <v>31</v>
      </c>
      <c r="J2700" s="1">
        <v>6</v>
      </c>
      <c r="K2700" s="1">
        <v>44</v>
      </c>
      <c r="L2700" s="1">
        <v>5</v>
      </c>
      <c r="M2700" s="1">
        <v>17</v>
      </c>
      <c r="N2700" s="18">
        <v>3</v>
      </c>
    </row>
    <row r="2701" spans="2:14" x14ac:dyDescent="0.25">
      <c r="C2701" s="103"/>
      <c r="D2701" s="101"/>
      <c r="E2701" s="11" t="s">
        <v>66</v>
      </c>
      <c r="F2701" s="8"/>
      <c r="G2701" s="7">
        <v>62</v>
      </c>
      <c r="H2701" s="15">
        <v>4</v>
      </c>
      <c r="I2701" s="1">
        <v>20</v>
      </c>
      <c r="J2701" s="1">
        <v>1</v>
      </c>
      <c r="K2701" s="1">
        <v>27</v>
      </c>
      <c r="L2701" s="1">
        <v>0</v>
      </c>
      <c r="M2701" s="1">
        <v>9</v>
      </c>
      <c r="N2701" s="18">
        <v>1</v>
      </c>
    </row>
    <row r="2702" spans="2:14" x14ac:dyDescent="0.25">
      <c r="C2702" s="107"/>
      <c r="D2702" s="104"/>
      <c r="E2702" s="44" t="s">
        <v>67</v>
      </c>
      <c r="F2702" s="45"/>
      <c r="G2702" s="56">
        <v>86</v>
      </c>
      <c r="H2702" s="64">
        <v>2</v>
      </c>
      <c r="I2702" s="34">
        <v>29</v>
      </c>
      <c r="J2702" s="34">
        <v>2</v>
      </c>
      <c r="K2702" s="34">
        <v>37</v>
      </c>
      <c r="L2702" s="34">
        <v>1</v>
      </c>
      <c r="M2702" s="34">
        <v>11</v>
      </c>
      <c r="N2702" s="69">
        <v>4</v>
      </c>
    </row>
    <row r="2704" spans="2:14" x14ac:dyDescent="0.25">
      <c r="B2704" s="42" t="str">
        <f xml:space="preserve"> HYPERLINK("#'目次'!B38", "[32]")</f>
        <v>[32]</v>
      </c>
      <c r="C2704" s="37" t="s">
        <v>401</v>
      </c>
    </row>
    <row r="2707" spans="3:25" x14ac:dyDescent="0.25">
      <c r="C2707" s="37" t="s">
        <v>14</v>
      </c>
    </row>
    <row r="2708" spans="3:25" ht="75.599999999999994" x14ac:dyDescent="0.25">
      <c r="C2708" s="96"/>
      <c r="D2708" s="97"/>
      <c r="E2708" s="97"/>
      <c r="F2708" s="97"/>
      <c r="G2708" s="52" t="s">
        <v>15</v>
      </c>
      <c r="H2708" s="48" t="s">
        <v>402</v>
      </c>
      <c r="I2708" s="20" t="s">
        <v>403</v>
      </c>
      <c r="J2708" s="20" t="s">
        <v>404</v>
      </c>
      <c r="K2708" s="20" t="s">
        <v>405</v>
      </c>
      <c r="L2708" s="20" t="s">
        <v>406</v>
      </c>
      <c r="M2708" s="20" t="s">
        <v>407</v>
      </c>
      <c r="N2708" s="20" t="s">
        <v>408</v>
      </c>
      <c r="O2708" s="20" t="s">
        <v>409</v>
      </c>
      <c r="P2708" s="20" t="s">
        <v>410</v>
      </c>
      <c r="Q2708" s="20" t="s">
        <v>411</v>
      </c>
      <c r="R2708" s="20" t="s">
        <v>412</v>
      </c>
      <c r="S2708" s="20" t="s">
        <v>413</v>
      </c>
      <c r="T2708" s="20" t="s">
        <v>414</v>
      </c>
      <c r="U2708" s="20" t="s">
        <v>415</v>
      </c>
      <c r="V2708" s="20" t="s">
        <v>53</v>
      </c>
      <c r="W2708" s="20" t="s">
        <v>416</v>
      </c>
      <c r="X2708" s="20" t="s">
        <v>38</v>
      </c>
      <c r="Y2708" s="51" t="s">
        <v>417</v>
      </c>
    </row>
    <row r="2709" spans="3:25" x14ac:dyDescent="0.25">
      <c r="C2709" s="98"/>
      <c r="D2709" s="99"/>
      <c r="E2709" s="99"/>
      <c r="F2709" s="99"/>
      <c r="G2709" s="47"/>
      <c r="H2709" s="55"/>
      <c r="I2709" s="21"/>
      <c r="J2709" s="21"/>
      <c r="K2709" s="21"/>
      <c r="L2709" s="21"/>
      <c r="M2709" s="21"/>
      <c r="N2709" s="21"/>
      <c r="O2709" s="21"/>
      <c r="P2709" s="21"/>
      <c r="Q2709" s="21"/>
      <c r="R2709" s="21"/>
      <c r="S2709" s="21"/>
      <c r="T2709" s="21"/>
      <c r="U2709" s="21"/>
      <c r="V2709" s="21"/>
      <c r="W2709" s="21"/>
      <c r="X2709" s="21"/>
      <c r="Y2709" s="54"/>
    </row>
    <row r="2710" spans="3:25" x14ac:dyDescent="0.25">
      <c r="C2710" s="43"/>
      <c r="D2710" s="49"/>
      <c r="E2710" s="53" t="s">
        <v>15</v>
      </c>
      <c r="F2710" s="46"/>
      <c r="G2710" s="50">
        <v>1524</v>
      </c>
      <c r="H2710" s="30">
        <v>97</v>
      </c>
      <c r="I2710" s="30">
        <v>80</v>
      </c>
      <c r="J2710" s="30">
        <v>141</v>
      </c>
      <c r="K2710" s="30">
        <v>137</v>
      </c>
      <c r="L2710" s="30">
        <v>144</v>
      </c>
      <c r="M2710" s="30">
        <v>144</v>
      </c>
      <c r="N2710" s="30">
        <v>458</v>
      </c>
      <c r="O2710" s="30">
        <v>212</v>
      </c>
      <c r="P2710" s="30">
        <v>23</v>
      </c>
      <c r="Q2710" s="30">
        <v>58</v>
      </c>
      <c r="R2710" s="30">
        <v>148</v>
      </c>
      <c r="S2710" s="30">
        <v>256</v>
      </c>
      <c r="T2710" s="30">
        <v>257</v>
      </c>
      <c r="U2710" s="30">
        <v>33</v>
      </c>
      <c r="V2710" s="30">
        <v>72</v>
      </c>
      <c r="W2710" s="30">
        <v>489</v>
      </c>
      <c r="X2710" s="30">
        <v>47</v>
      </c>
      <c r="Y2710" s="68">
        <v>988</v>
      </c>
    </row>
    <row r="2711" spans="3:25" x14ac:dyDescent="0.25">
      <c r="C2711" s="105" t="s">
        <v>20</v>
      </c>
      <c r="D2711" s="100" t="s">
        <v>21</v>
      </c>
      <c r="E2711" s="10" t="s">
        <v>22</v>
      </c>
      <c r="F2711" s="9"/>
      <c r="G2711" s="13">
        <v>780</v>
      </c>
      <c r="H2711" s="22">
        <v>54</v>
      </c>
      <c r="I2711" s="3">
        <v>40</v>
      </c>
      <c r="J2711" s="3">
        <v>71</v>
      </c>
      <c r="K2711" s="3">
        <v>64</v>
      </c>
      <c r="L2711" s="3">
        <v>77</v>
      </c>
      <c r="M2711" s="3">
        <v>62</v>
      </c>
      <c r="N2711" s="3">
        <v>238</v>
      </c>
      <c r="O2711" s="3">
        <v>120</v>
      </c>
      <c r="P2711" s="3">
        <v>13</v>
      </c>
      <c r="Q2711" s="3">
        <v>31</v>
      </c>
      <c r="R2711" s="3">
        <v>81</v>
      </c>
      <c r="S2711" s="3">
        <v>133</v>
      </c>
      <c r="T2711" s="3">
        <v>132</v>
      </c>
      <c r="U2711" s="3">
        <v>21</v>
      </c>
      <c r="V2711" s="3">
        <v>34</v>
      </c>
      <c r="W2711" s="3">
        <v>254</v>
      </c>
      <c r="X2711" s="3">
        <v>15</v>
      </c>
      <c r="Y2711" s="24">
        <v>511</v>
      </c>
    </row>
    <row r="2712" spans="3:25" x14ac:dyDescent="0.25">
      <c r="C2712" s="106"/>
      <c r="D2712" s="101"/>
      <c r="E2712" s="11" t="s">
        <v>23</v>
      </c>
      <c r="F2712" s="8"/>
      <c r="G2712" s="7">
        <v>744</v>
      </c>
      <c r="H2712" s="15">
        <v>43</v>
      </c>
      <c r="I2712" s="1">
        <v>40</v>
      </c>
      <c r="J2712" s="1">
        <v>70</v>
      </c>
      <c r="K2712" s="1">
        <v>73</v>
      </c>
      <c r="L2712" s="1">
        <v>67</v>
      </c>
      <c r="M2712" s="1">
        <v>82</v>
      </c>
      <c r="N2712" s="1">
        <v>220</v>
      </c>
      <c r="O2712" s="1">
        <v>92</v>
      </c>
      <c r="P2712" s="1">
        <v>10</v>
      </c>
      <c r="Q2712" s="1">
        <v>27</v>
      </c>
      <c r="R2712" s="1">
        <v>67</v>
      </c>
      <c r="S2712" s="1">
        <v>123</v>
      </c>
      <c r="T2712" s="1">
        <v>125</v>
      </c>
      <c r="U2712" s="1">
        <v>12</v>
      </c>
      <c r="V2712" s="1">
        <v>38</v>
      </c>
      <c r="W2712" s="1">
        <v>235</v>
      </c>
      <c r="X2712" s="1">
        <v>32</v>
      </c>
      <c r="Y2712" s="18">
        <v>477</v>
      </c>
    </row>
    <row r="2713" spans="3:25" x14ac:dyDescent="0.25">
      <c r="C2713" s="102" t="s">
        <v>24</v>
      </c>
      <c r="D2713" s="102" t="s">
        <v>25</v>
      </c>
      <c r="E2713" s="10" t="s">
        <v>26</v>
      </c>
      <c r="F2713" s="9"/>
      <c r="G2713" s="13">
        <v>257</v>
      </c>
      <c r="H2713" s="22">
        <v>27</v>
      </c>
      <c r="I2713" s="3">
        <v>18</v>
      </c>
      <c r="J2713" s="3">
        <v>19</v>
      </c>
      <c r="K2713" s="3">
        <v>20</v>
      </c>
      <c r="L2713" s="3">
        <v>21</v>
      </c>
      <c r="M2713" s="3">
        <v>18</v>
      </c>
      <c r="N2713" s="3">
        <v>79</v>
      </c>
      <c r="O2713" s="3">
        <v>48</v>
      </c>
      <c r="P2713" s="3">
        <v>9</v>
      </c>
      <c r="Q2713" s="3">
        <v>9</v>
      </c>
      <c r="R2713" s="3">
        <v>19</v>
      </c>
      <c r="S2713" s="3">
        <v>34</v>
      </c>
      <c r="T2713" s="3">
        <v>39</v>
      </c>
      <c r="U2713" s="3">
        <v>4</v>
      </c>
      <c r="V2713" s="3">
        <v>18</v>
      </c>
      <c r="W2713" s="3">
        <v>73</v>
      </c>
      <c r="X2713" s="3">
        <v>2</v>
      </c>
      <c r="Y2713" s="24">
        <v>182</v>
      </c>
    </row>
    <row r="2714" spans="3:25" x14ac:dyDescent="0.25">
      <c r="C2714" s="106"/>
      <c r="D2714" s="103"/>
      <c r="E2714" s="11" t="s">
        <v>27</v>
      </c>
      <c r="F2714" s="8"/>
      <c r="G2714" s="7">
        <v>297</v>
      </c>
      <c r="H2714" s="15">
        <v>17</v>
      </c>
      <c r="I2714" s="1">
        <v>16</v>
      </c>
      <c r="J2714" s="1">
        <v>29</v>
      </c>
      <c r="K2714" s="1">
        <v>28</v>
      </c>
      <c r="L2714" s="1">
        <v>33</v>
      </c>
      <c r="M2714" s="1">
        <v>26</v>
      </c>
      <c r="N2714" s="1">
        <v>86</v>
      </c>
      <c r="O2714" s="1">
        <v>50</v>
      </c>
      <c r="P2714" s="1">
        <v>5</v>
      </c>
      <c r="Q2714" s="1">
        <v>9</v>
      </c>
      <c r="R2714" s="1">
        <v>20</v>
      </c>
      <c r="S2714" s="1">
        <v>36</v>
      </c>
      <c r="T2714" s="1">
        <v>51</v>
      </c>
      <c r="U2714" s="1">
        <v>10</v>
      </c>
      <c r="V2714" s="1">
        <v>14</v>
      </c>
      <c r="W2714" s="1">
        <v>100</v>
      </c>
      <c r="X2714" s="1">
        <v>0</v>
      </c>
      <c r="Y2714" s="18">
        <v>197</v>
      </c>
    </row>
    <row r="2715" spans="3:25" x14ac:dyDescent="0.25">
      <c r="C2715" s="106"/>
      <c r="D2715" s="103"/>
      <c r="E2715" s="11" t="s">
        <v>28</v>
      </c>
      <c r="F2715" s="8"/>
      <c r="G2715" s="7">
        <v>316</v>
      </c>
      <c r="H2715" s="15">
        <v>19</v>
      </c>
      <c r="I2715" s="1">
        <v>17</v>
      </c>
      <c r="J2715" s="1">
        <v>31</v>
      </c>
      <c r="K2715" s="1">
        <v>30</v>
      </c>
      <c r="L2715" s="1">
        <v>26</v>
      </c>
      <c r="M2715" s="1">
        <v>32</v>
      </c>
      <c r="N2715" s="1">
        <v>91</v>
      </c>
      <c r="O2715" s="1">
        <v>41</v>
      </c>
      <c r="P2715" s="1">
        <v>2</v>
      </c>
      <c r="Q2715" s="1">
        <v>8</v>
      </c>
      <c r="R2715" s="1">
        <v>33</v>
      </c>
      <c r="S2715" s="1">
        <v>52</v>
      </c>
      <c r="T2715" s="1">
        <v>51</v>
      </c>
      <c r="U2715" s="1">
        <v>6</v>
      </c>
      <c r="V2715" s="1">
        <v>17</v>
      </c>
      <c r="W2715" s="1">
        <v>92</v>
      </c>
      <c r="X2715" s="1">
        <v>14</v>
      </c>
      <c r="Y2715" s="18">
        <v>210</v>
      </c>
    </row>
    <row r="2716" spans="3:25" x14ac:dyDescent="0.25">
      <c r="C2716" s="106"/>
      <c r="D2716" s="103"/>
      <c r="E2716" s="11" t="s">
        <v>29</v>
      </c>
      <c r="F2716" s="8"/>
      <c r="G2716" s="7">
        <v>335</v>
      </c>
      <c r="H2716" s="15">
        <v>14</v>
      </c>
      <c r="I2716" s="1">
        <v>14</v>
      </c>
      <c r="J2716" s="1">
        <v>27</v>
      </c>
      <c r="K2716" s="1">
        <v>27</v>
      </c>
      <c r="L2716" s="1">
        <v>30</v>
      </c>
      <c r="M2716" s="1">
        <v>27</v>
      </c>
      <c r="N2716" s="1">
        <v>112</v>
      </c>
      <c r="O2716" s="1">
        <v>37</v>
      </c>
      <c r="P2716" s="1">
        <v>4</v>
      </c>
      <c r="Q2716" s="1">
        <v>15</v>
      </c>
      <c r="R2716" s="1">
        <v>42</v>
      </c>
      <c r="S2716" s="1">
        <v>68</v>
      </c>
      <c r="T2716" s="1">
        <v>63</v>
      </c>
      <c r="U2716" s="1">
        <v>8</v>
      </c>
      <c r="V2716" s="1">
        <v>9</v>
      </c>
      <c r="W2716" s="1">
        <v>121</v>
      </c>
      <c r="X2716" s="1">
        <v>15</v>
      </c>
      <c r="Y2716" s="18">
        <v>199</v>
      </c>
    </row>
    <row r="2717" spans="3:25" x14ac:dyDescent="0.25">
      <c r="C2717" s="106"/>
      <c r="D2717" s="103"/>
      <c r="E2717" s="11" t="s">
        <v>30</v>
      </c>
      <c r="F2717" s="8"/>
      <c r="G2717" s="7">
        <v>319</v>
      </c>
      <c r="H2717" s="15">
        <v>20</v>
      </c>
      <c r="I2717" s="1">
        <v>15</v>
      </c>
      <c r="J2717" s="1">
        <v>35</v>
      </c>
      <c r="K2717" s="1">
        <v>32</v>
      </c>
      <c r="L2717" s="1">
        <v>34</v>
      </c>
      <c r="M2717" s="1">
        <v>41</v>
      </c>
      <c r="N2717" s="1">
        <v>90</v>
      </c>
      <c r="O2717" s="1">
        <v>36</v>
      </c>
      <c r="P2717" s="1">
        <v>3</v>
      </c>
      <c r="Q2717" s="1">
        <v>17</v>
      </c>
      <c r="R2717" s="1">
        <v>34</v>
      </c>
      <c r="S2717" s="1">
        <v>66</v>
      </c>
      <c r="T2717" s="1">
        <v>53</v>
      </c>
      <c r="U2717" s="1">
        <v>5</v>
      </c>
      <c r="V2717" s="1">
        <v>14</v>
      </c>
      <c r="W2717" s="1">
        <v>103</v>
      </c>
      <c r="X2717" s="1">
        <v>16</v>
      </c>
      <c r="Y2717" s="18">
        <v>200</v>
      </c>
    </row>
    <row r="2718" spans="3:25" x14ac:dyDescent="0.25">
      <c r="C2718" s="106"/>
      <c r="D2718" s="103"/>
      <c r="E2718" s="11" t="s">
        <v>31</v>
      </c>
      <c r="F2718" s="8"/>
      <c r="G2718" s="7">
        <v>1267</v>
      </c>
      <c r="H2718" s="15">
        <v>70</v>
      </c>
      <c r="I2718" s="1">
        <v>62</v>
      </c>
      <c r="J2718" s="1">
        <v>122</v>
      </c>
      <c r="K2718" s="1">
        <v>117</v>
      </c>
      <c r="L2718" s="1">
        <v>123</v>
      </c>
      <c r="M2718" s="1">
        <v>126</v>
      </c>
      <c r="N2718" s="1">
        <v>379</v>
      </c>
      <c r="O2718" s="1">
        <v>164</v>
      </c>
      <c r="P2718" s="1">
        <v>14</v>
      </c>
      <c r="Q2718" s="1">
        <v>49</v>
      </c>
      <c r="R2718" s="1">
        <v>129</v>
      </c>
      <c r="S2718" s="1">
        <v>222</v>
      </c>
      <c r="T2718" s="1">
        <v>218</v>
      </c>
      <c r="U2718" s="1">
        <v>29</v>
      </c>
      <c r="V2718" s="1">
        <v>54</v>
      </c>
      <c r="W2718" s="1">
        <v>416</v>
      </c>
      <c r="X2718" s="1">
        <v>45</v>
      </c>
      <c r="Y2718" s="18">
        <v>806</v>
      </c>
    </row>
    <row r="2719" spans="3:25" x14ac:dyDescent="0.25">
      <c r="C2719" s="106"/>
      <c r="D2719" s="103"/>
      <c r="E2719" s="11" t="s">
        <v>32</v>
      </c>
      <c r="F2719" s="8"/>
      <c r="G2719" s="7">
        <v>654</v>
      </c>
      <c r="H2719" s="15">
        <v>34</v>
      </c>
      <c r="I2719" s="1">
        <v>29</v>
      </c>
      <c r="J2719" s="1">
        <v>62</v>
      </c>
      <c r="K2719" s="1">
        <v>59</v>
      </c>
      <c r="L2719" s="1">
        <v>64</v>
      </c>
      <c r="M2719" s="1">
        <v>68</v>
      </c>
      <c r="N2719" s="1">
        <v>202</v>
      </c>
      <c r="O2719" s="1">
        <v>73</v>
      </c>
      <c r="P2719" s="1">
        <v>7</v>
      </c>
      <c r="Q2719" s="1">
        <v>32</v>
      </c>
      <c r="R2719" s="1">
        <v>76</v>
      </c>
      <c r="S2719" s="1">
        <v>134</v>
      </c>
      <c r="T2719" s="1">
        <v>116</v>
      </c>
      <c r="U2719" s="1">
        <v>13</v>
      </c>
      <c r="V2719" s="1">
        <v>23</v>
      </c>
      <c r="W2719" s="1">
        <v>224</v>
      </c>
      <c r="X2719" s="1">
        <v>31</v>
      </c>
      <c r="Y2719" s="18">
        <v>399</v>
      </c>
    </row>
    <row r="2720" spans="3:25" x14ac:dyDescent="0.25">
      <c r="C2720" s="106"/>
      <c r="D2720" s="102" t="s">
        <v>22</v>
      </c>
      <c r="E2720" s="10" t="s">
        <v>26</v>
      </c>
      <c r="F2720" s="9"/>
      <c r="G2720" s="13">
        <v>137</v>
      </c>
      <c r="H2720" s="22">
        <v>14</v>
      </c>
      <c r="I2720" s="3">
        <v>11</v>
      </c>
      <c r="J2720" s="3">
        <v>10</v>
      </c>
      <c r="K2720" s="3">
        <v>10</v>
      </c>
      <c r="L2720" s="3">
        <v>11</v>
      </c>
      <c r="M2720" s="3">
        <v>7</v>
      </c>
      <c r="N2720" s="3">
        <v>40</v>
      </c>
      <c r="O2720" s="3">
        <v>28</v>
      </c>
      <c r="P2720" s="3">
        <v>8</v>
      </c>
      <c r="Q2720" s="3">
        <v>3</v>
      </c>
      <c r="R2720" s="3">
        <v>11</v>
      </c>
      <c r="S2720" s="3">
        <v>16</v>
      </c>
      <c r="T2720" s="3">
        <v>24</v>
      </c>
      <c r="U2720" s="3">
        <v>2</v>
      </c>
      <c r="V2720" s="3">
        <v>11</v>
      </c>
      <c r="W2720" s="3">
        <v>39</v>
      </c>
      <c r="X2720" s="3">
        <v>1</v>
      </c>
      <c r="Y2720" s="24">
        <v>97</v>
      </c>
    </row>
    <row r="2721" spans="3:25" x14ac:dyDescent="0.25">
      <c r="C2721" s="106"/>
      <c r="D2721" s="103"/>
      <c r="E2721" s="11" t="s">
        <v>27</v>
      </c>
      <c r="F2721" s="8"/>
      <c r="G2721" s="7">
        <v>157</v>
      </c>
      <c r="H2721" s="15">
        <v>12</v>
      </c>
      <c r="I2721" s="1">
        <v>7</v>
      </c>
      <c r="J2721" s="1">
        <v>12</v>
      </c>
      <c r="K2721" s="1">
        <v>12</v>
      </c>
      <c r="L2721" s="1">
        <v>17</v>
      </c>
      <c r="M2721" s="1">
        <v>9</v>
      </c>
      <c r="N2721" s="1">
        <v>43</v>
      </c>
      <c r="O2721" s="1">
        <v>28</v>
      </c>
      <c r="P2721" s="1">
        <v>2</v>
      </c>
      <c r="Q2721" s="1">
        <v>5</v>
      </c>
      <c r="R2721" s="1">
        <v>12</v>
      </c>
      <c r="S2721" s="1">
        <v>23</v>
      </c>
      <c r="T2721" s="1">
        <v>25</v>
      </c>
      <c r="U2721" s="1">
        <v>8</v>
      </c>
      <c r="V2721" s="1">
        <v>5</v>
      </c>
      <c r="W2721" s="1">
        <v>56</v>
      </c>
      <c r="X2721" s="1">
        <v>0</v>
      </c>
      <c r="Y2721" s="18">
        <v>101</v>
      </c>
    </row>
    <row r="2722" spans="3:25" x14ac:dyDescent="0.25">
      <c r="C2722" s="106"/>
      <c r="D2722" s="103"/>
      <c r="E2722" s="11" t="s">
        <v>28</v>
      </c>
      <c r="F2722" s="8"/>
      <c r="G2722" s="7">
        <v>162</v>
      </c>
      <c r="H2722" s="15">
        <v>11</v>
      </c>
      <c r="I2722" s="1">
        <v>9</v>
      </c>
      <c r="J2722" s="1">
        <v>17</v>
      </c>
      <c r="K2722" s="1">
        <v>15</v>
      </c>
      <c r="L2722" s="1">
        <v>15</v>
      </c>
      <c r="M2722" s="1">
        <v>15</v>
      </c>
      <c r="N2722" s="1">
        <v>52</v>
      </c>
      <c r="O2722" s="1">
        <v>23</v>
      </c>
      <c r="P2722" s="1">
        <v>1</v>
      </c>
      <c r="Q2722" s="1">
        <v>5</v>
      </c>
      <c r="R2722" s="1">
        <v>17</v>
      </c>
      <c r="S2722" s="1">
        <v>23</v>
      </c>
      <c r="T2722" s="1">
        <v>24</v>
      </c>
      <c r="U2722" s="1">
        <v>4</v>
      </c>
      <c r="V2722" s="1">
        <v>8</v>
      </c>
      <c r="W2722" s="1">
        <v>50</v>
      </c>
      <c r="X2722" s="1">
        <v>3</v>
      </c>
      <c r="Y2722" s="18">
        <v>109</v>
      </c>
    </row>
    <row r="2723" spans="3:25" x14ac:dyDescent="0.25">
      <c r="C2723" s="106"/>
      <c r="D2723" s="103"/>
      <c r="E2723" s="11" t="s">
        <v>29</v>
      </c>
      <c r="F2723" s="8"/>
      <c r="G2723" s="7">
        <v>175</v>
      </c>
      <c r="H2723" s="15">
        <v>8</v>
      </c>
      <c r="I2723" s="1">
        <v>5</v>
      </c>
      <c r="J2723" s="1">
        <v>14</v>
      </c>
      <c r="K2723" s="1">
        <v>12</v>
      </c>
      <c r="L2723" s="1">
        <v>15</v>
      </c>
      <c r="M2723" s="1">
        <v>12</v>
      </c>
      <c r="N2723" s="1">
        <v>60</v>
      </c>
      <c r="O2723" s="1">
        <v>19</v>
      </c>
      <c r="P2723" s="1">
        <v>2</v>
      </c>
      <c r="Q2723" s="1">
        <v>9</v>
      </c>
      <c r="R2723" s="1">
        <v>22</v>
      </c>
      <c r="S2723" s="1">
        <v>36</v>
      </c>
      <c r="T2723" s="1">
        <v>33</v>
      </c>
      <c r="U2723" s="1">
        <v>3</v>
      </c>
      <c r="V2723" s="1">
        <v>4</v>
      </c>
      <c r="W2723" s="1">
        <v>68</v>
      </c>
      <c r="X2723" s="1">
        <v>6</v>
      </c>
      <c r="Y2723" s="18">
        <v>101</v>
      </c>
    </row>
    <row r="2724" spans="3:25" x14ac:dyDescent="0.25">
      <c r="C2724" s="106"/>
      <c r="D2724" s="103"/>
      <c r="E2724" s="11" t="s">
        <v>30</v>
      </c>
      <c r="F2724" s="8"/>
      <c r="G2724" s="7">
        <v>149</v>
      </c>
      <c r="H2724" s="15">
        <v>9</v>
      </c>
      <c r="I2724" s="1">
        <v>8</v>
      </c>
      <c r="J2724" s="1">
        <v>18</v>
      </c>
      <c r="K2724" s="1">
        <v>15</v>
      </c>
      <c r="L2724" s="1">
        <v>19</v>
      </c>
      <c r="M2724" s="1">
        <v>19</v>
      </c>
      <c r="N2724" s="1">
        <v>43</v>
      </c>
      <c r="O2724" s="1">
        <v>22</v>
      </c>
      <c r="P2724" s="1">
        <v>0</v>
      </c>
      <c r="Q2724" s="1">
        <v>9</v>
      </c>
      <c r="R2724" s="1">
        <v>19</v>
      </c>
      <c r="S2724" s="1">
        <v>35</v>
      </c>
      <c r="T2724" s="1">
        <v>26</v>
      </c>
      <c r="U2724" s="1">
        <v>4</v>
      </c>
      <c r="V2724" s="1">
        <v>6</v>
      </c>
      <c r="W2724" s="1">
        <v>41</v>
      </c>
      <c r="X2724" s="1">
        <v>5</v>
      </c>
      <c r="Y2724" s="18">
        <v>103</v>
      </c>
    </row>
    <row r="2725" spans="3:25" x14ac:dyDescent="0.25">
      <c r="C2725" s="106"/>
      <c r="D2725" s="103"/>
      <c r="E2725" s="11" t="s">
        <v>31</v>
      </c>
      <c r="F2725" s="8"/>
      <c r="G2725" s="7">
        <v>643</v>
      </c>
      <c r="H2725" s="15">
        <v>40</v>
      </c>
      <c r="I2725" s="1">
        <v>29</v>
      </c>
      <c r="J2725" s="1">
        <v>61</v>
      </c>
      <c r="K2725" s="1">
        <v>54</v>
      </c>
      <c r="L2725" s="1">
        <v>66</v>
      </c>
      <c r="M2725" s="1">
        <v>55</v>
      </c>
      <c r="N2725" s="1">
        <v>198</v>
      </c>
      <c r="O2725" s="1">
        <v>92</v>
      </c>
      <c r="P2725" s="1">
        <v>5</v>
      </c>
      <c r="Q2725" s="1">
        <v>28</v>
      </c>
      <c r="R2725" s="1">
        <v>70</v>
      </c>
      <c r="S2725" s="1">
        <v>117</v>
      </c>
      <c r="T2725" s="1">
        <v>108</v>
      </c>
      <c r="U2725" s="1">
        <v>19</v>
      </c>
      <c r="V2725" s="1">
        <v>23</v>
      </c>
      <c r="W2725" s="1">
        <v>215</v>
      </c>
      <c r="X2725" s="1">
        <v>14</v>
      </c>
      <c r="Y2725" s="18">
        <v>414</v>
      </c>
    </row>
    <row r="2726" spans="3:25" x14ac:dyDescent="0.25">
      <c r="C2726" s="106"/>
      <c r="D2726" s="103"/>
      <c r="E2726" s="11" t="s">
        <v>32</v>
      </c>
      <c r="F2726" s="8"/>
      <c r="G2726" s="7">
        <v>324</v>
      </c>
      <c r="H2726" s="15">
        <v>17</v>
      </c>
      <c r="I2726" s="1">
        <v>13</v>
      </c>
      <c r="J2726" s="1">
        <v>32</v>
      </c>
      <c r="K2726" s="1">
        <v>27</v>
      </c>
      <c r="L2726" s="1">
        <v>34</v>
      </c>
      <c r="M2726" s="1">
        <v>31</v>
      </c>
      <c r="N2726" s="1">
        <v>103</v>
      </c>
      <c r="O2726" s="1">
        <v>41</v>
      </c>
      <c r="P2726" s="1">
        <v>2</v>
      </c>
      <c r="Q2726" s="1">
        <v>18</v>
      </c>
      <c r="R2726" s="1">
        <v>41</v>
      </c>
      <c r="S2726" s="1">
        <v>71</v>
      </c>
      <c r="T2726" s="1">
        <v>59</v>
      </c>
      <c r="U2726" s="1">
        <v>7</v>
      </c>
      <c r="V2726" s="1">
        <v>10</v>
      </c>
      <c r="W2726" s="1">
        <v>109</v>
      </c>
      <c r="X2726" s="1">
        <v>11</v>
      </c>
      <c r="Y2726" s="18">
        <v>204</v>
      </c>
    </row>
    <row r="2727" spans="3:25" x14ac:dyDescent="0.25">
      <c r="C2727" s="106"/>
      <c r="D2727" s="102" t="s">
        <v>23</v>
      </c>
      <c r="E2727" s="10" t="s">
        <v>26</v>
      </c>
      <c r="F2727" s="9"/>
      <c r="G2727" s="13">
        <v>120</v>
      </c>
      <c r="H2727" s="22">
        <v>13</v>
      </c>
      <c r="I2727" s="3">
        <v>7</v>
      </c>
      <c r="J2727" s="3">
        <v>9</v>
      </c>
      <c r="K2727" s="3">
        <v>10</v>
      </c>
      <c r="L2727" s="3">
        <v>10</v>
      </c>
      <c r="M2727" s="3">
        <v>11</v>
      </c>
      <c r="N2727" s="3">
        <v>39</v>
      </c>
      <c r="O2727" s="3">
        <v>20</v>
      </c>
      <c r="P2727" s="3">
        <v>1</v>
      </c>
      <c r="Q2727" s="3">
        <v>6</v>
      </c>
      <c r="R2727" s="3">
        <v>8</v>
      </c>
      <c r="S2727" s="3">
        <v>18</v>
      </c>
      <c r="T2727" s="3">
        <v>15</v>
      </c>
      <c r="U2727" s="3">
        <v>2</v>
      </c>
      <c r="V2727" s="3">
        <v>7</v>
      </c>
      <c r="W2727" s="3">
        <v>34</v>
      </c>
      <c r="X2727" s="3">
        <v>1</v>
      </c>
      <c r="Y2727" s="24">
        <v>85</v>
      </c>
    </row>
    <row r="2728" spans="3:25" x14ac:dyDescent="0.25">
      <c r="C2728" s="106"/>
      <c r="D2728" s="103"/>
      <c r="E2728" s="11" t="s">
        <v>27</v>
      </c>
      <c r="F2728" s="8"/>
      <c r="G2728" s="7">
        <v>140</v>
      </c>
      <c r="H2728" s="15">
        <v>5</v>
      </c>
      <c r="I2728" s="1">
        <v>9</v>
      </c>
      <c r="J2728" s="1">
        <v>17</v>
      </c>
      <c r="K2728" s="1">
        <v>16</v>
      </c>
      <c r="L2728" s="1">
        <v>16</v>
      </c>
      <c r="M2728" s="1">
        <v>17</v>
      </c>
      <c r="N2728" s="1">
        <v>43</v>
      </c>
      <c r="O2728" s="1">
        <v>22</v>
      </c>
      <c r="P2728" s="1">
        <v>3</v>
      </c>
      <c r="Q2728" s="1">
        <v>4</v>
      </c>
      <c r="R2728" s="1">
        <v>8</v>
      </c>
      <c r="S2728" s="1">
        <v>13</v>
      </c>
      <c r="T2728" s="1">
        <v>26</v>
      </c>
      <c r="U2728" s="1">
        <v>2</v>
      </c>
      <c r="V2728" s="1">
        <v>9</v>
      </c>
      <c r="W2728" s="1">
        <v>44</v>
      </c>
      <c r="X2728" s="1">
        <v>0</v>
      </c>
      <c r="Y2728" s="18">
        <v>96</v>
      </c>
    </row>
    <row r="2729" spans="3:25" x14ac:dyDescent="0.25">
      <c r="C2729" s="106"/>
      <c r="D2729" s="103"/>
      <c r="E2729" s="11" t="s">
        <v>28</v>
      </c>
      <c r="F2729" s="8"/>
      <c r="G2729" s="7">
        <v>154</v>
      </c>
      <c r="H2729" s="15">
        <v>8</v>
      </c>
      <c r="I2729" s="1">
        <v>8</v>
      </c>
      <c r="J2729" s="1">
        <v>14</v>
      </c>
      <c r="K2729" s="1">
        <v>15</v>
      </c>
      <c r="L2729" s="1">
        <v>11</v>
      </c>
      <c r="M2729" s="1">
        <v>17</v>
      </c>
      <c r="N2729" s="1">
        <v>39</v>
      </c>
      <c r="O2729" s="1">
        <v>18</v>
      </c>
      <c r="P2729" s="1">
        <v>1</v>
      </c>
      <c r="Q2729" s="1">
        <v>3</v>
      </c>
      <c r="R2729" s="1">
        <v>16</v>
      </c>
      <c r="S2729" s="1">
        <v>29</v>
      </c>
      <c r="T2729" s="1">
        <v>27</v>
      </c>
      <c r="U2729" s="1">
        <v>2</v>
      </c>
      <c r="V2729" s="1">
        <v>9</v>
      </c>
      <c r="W2729" s="1">
        <v>42</v>
      </c>
      <c r="X2729" s="1">
        <v>11</v>
      </c>
      <c r="Y2729" s="18">
        <v>101</v>
      </c>
    </row>
    <row r="2730" spans="3:25" x14ac:dyDescent="0.25">
      <c r="C2730" s="106"/>
      <c r="D2730" s="103"/>
      <c r="E2730" s="11" t="s">
        <v>29</v>
      </c>
      <c r="F2730" s="8"/>
      <c r="G2730" s="7">
        <v>160</v>
      </c>
      <c r="H2730" s="15">
        <v>6</v>
      </c>
      <c r="I2730" s="1">
        <v>9</v>
      </c>
      <c r="J2730" s="1">
        <v>13</v>
      </c>
      <c r="K2730" s="1">
        <v>15</v>
      </c>
      <c r="L2730" s="1">
        <v>15</v>
      </c>
      <c r="M2730" s="1">
        <v>15</v>
      </c>
      <c r="N2730" s="1">
        <v>52</v>
      </c>
      <c r="O2730" s="1">
        <v>18</v>
      </c>
      <c r="P2730" s="1">
        <v>2</v>
      </c>
      <c r="Q2730" s="1">
        <v>6</v>
      </c>
      <c r="R2730" s="1">
        <v>20</v>
      </c>
      <c r="S2730" s="1">
        <v>32</v>
      </c>
      <c r="T2730" s="1">
        <v>30</v>
      </c>
      <c r="U2730" s="1">
        <v>5</v>
      </c>
      <c r="V2730" s="1">
        <v>5</v>
      </c>
      <c r="W2730" s="1">
        <v>53</v>
      </c>
      <c r="X2730" s="1">
        <v>9</v>
      </c>
      <c r="Y2730" s="18">
        <v>98</v>
      </c>
    </row>
    <row r="2731" spans="3:25" x14ac:dyDescent="0.25">
      <c r="C2731" s="106"/>
      <c r="D2731" s="103"/>
      <c r="E2731" s="11" t="s">
        <v>30</v>
      </c>
      <c r="F2731" s="8"/>
      <c r="G2731" s="7">
        <v>170</v>
      </c>
      <c r="H2731" s="15">
        <v>11</v>
      </c>
      <c r="I2731" s="1">
        <v>7</v>
      </c>
      <c r="J2731" s="1">
        <v>17</v>
      </c>
      <c r="K2731" s="1">
        <v>17</v>
      </c>
      <c r="L2731" s="1">
        <v>15</v>
      </c>
      <c r="M2731" s="1">
        <v>22</v>
      </c>
      <c r="N2731" s="1">
        <v>47</v>
      </c>
      <c r="O2731" s="1">
        <v>14</v>
      </c>
      <c r="P2731" s="1">
        <v>3</v>
      </c>
      <c r="Q2731" s="1">
        <v>8</v>
      </c>
      <c r="R2731" s="1">
        <v>15</v>
      </c>
      <c r="S2731" s="1">
        <v>31</v>
      </c>
      <c r="T2731" s="1">
        <v>27</v>
      </c>
      <c r="U2731" s="1">
        <v>1</v>
      </c>
      <c r="V2731" s="1">
        <v>8</v>
      </c>
      <c r="W2731" s="1">
        <v>62</v>
      </c>
      <c r="X2731" s="1">
        <v>11</v>
      </c>
      <c r="Y2731" s="18">
        <v>97</v>
      </c>
    </row>
    <row r="2732" spans="3:25" x14ac:dyDescent="0.25">
      <c r="C2732" s="106"/>
      <c r="D2732" s="103"/>
      <c r="E2732" s="11" t="s">
        <v>31</v>
      </c>
      <c r="F2732" s="8"/>
      <c r="G2732" s="7">
        <v>624</v>
      </c>
      <c r="H2732" s="15">
        <v>30</v>
      </c>
      <c r="I2732" s="1">
        <v>33</v>
      </c>
      <c r="J2732" s="1">
        <v>61</v>
      </c>
      <c r="K2732" s="1">
        <v>63</v>
      </c>
      <c r="L2732" s="1">
        <v>57</v>
      </c>
      <c r="M2732" s="1">
        <v>71</v>
      </c>
      <c r="N2732" s="1">
        <v>181</v>
      </c>
      <c r="O2732" s="1">
        <v>72</v>
      </c>
      <c r="P2732" s="1">
        <v>9</v>
      </c>
      <c r="Q2732" s="1">
        <v>21</v>
      </c>
      <c r="R2732" s="1">
        <v>59</v>
      </c>
      <c r="S2732" s="1">
        <v>105</v>
      </c>
      <c r="T2732" s="1">
        <v>110</v>
      </c>
      <c r="U2732" s="1">
        <v>10</v>
      </c>
      <c r="V2732" s="1">
        <v>31</v>
      </c>
      <c r="W2732" s="1">
        <v>201</v>
      </c>
      <c r="X2732" s="1">
        <v>31</v>
      </c>
      <c r="Y2732" s="18">
        <v>392</v>
      </c>
    </row>
    <row r="2733" spans="3:25" x14ac:dyDescent="0.25">
      <c r="C2733" s="106"/>
      <c r="D2733" s="103"/>
      <c r="E2733" s="11" t="s">
        <v>32</v>
      </c>
      <c r="F2733" s="8"/>
      <c r="G2733" s="7">
        <v>330</v>
      </c>
      <c r="H2733" s="15">
        <v>17</v>
      </c>
      <c r="I2733" s="1">
        <v>16</v>
      </c>
      <c r="J2733" s="1">
        <v>30</v>
      </c>
      <c r="K2733" s="1">
        <v>32</v>
      </c>
      <c r="L2733" s="1">
        <v>30</v>
      </c>
      <c r="M2733" s="1">
        <v>37</v>
      </c>
      <c r="N2733" s="1">
        <v>99</v>
      </c>
      <c r="O2733" s="1">
        <v>32</v>
      </c>
      <c r="P2733" s="1">
        <v>5</v>
      </c>
      <c r="Q2733" s="1">
        <v>14</v>
      </c>
      <c r="R2733" s="1">
        <v>35</v>
      </c>
      <c r="S2733" s="1">
        <v>63</v>
      </c>
      <c r="T2733" s="1">
        <v>57</v>
      </c>
      <c r="U2733" s="1">
        <v>6</v>
      </c>
      <c r="V2733" s="1">
        <v>13</v>
      </c>
      <c r="W2733" s="1">
        <v>115</v>
      </c>
      <c r="X2733" s="1">
        <v>20</v>
      </c>
      <c r="Y2733" s="18">
        <v>195</v>
      </c>
    </row>
    <row r="2734" spans="3:25" ht="25.2" x14ac:dyDescent="0.25">
      <c r="C2734" s="102" t="s">
        <v>33</v>
      </c>
      <c r="D2734" s="102" t="s">
        <v>25</v>
      </c>
      <c r="E2734" s="10" t="s">
        <v>34</v>
      </c>
      <c r="F2734" s="9"/>
      <c r="G2734" s="13">
        <v>75</v>
      </c>
      <c r="H2734" s="22">
        <v>8</v>
      </c>
      <c r="I2734" s="3">
        <v>2</v>
      </c>
      <c r="J2734" s="3">
        <v>7</v>
      </c>
      <c r="K2734" s="3">
        <v>8</v>
      </c>
      <c r="L2734" s="3">
        <v>10</v>
      </c>
      <c r="M2734" s="3">
        <v>4</v>
      </c>
      <c r="N2734" s="3">
        <v>29</v>
      </c>
      <c r="O2734" s="3">
        <v>17</v>
      </c>
      <c r="P2734" s="3">
        <v>1</v>
      </c>
      <c r="Q2734" s="3">
        <v>2</v>
      </c>
      <c r="R2734" s="3">
        <v>11</v>
      </c>
      <c r="S2734" s="3">
        <v>15</v>
      </c>
      <c r="T2734" s="3">
        <v>16</v>
      </c>
      <c r="U2734" s="3">
        <v>2</v>
      </c>
      <c r="V2734" s="3">
        <v>8</v>
      </c>
      <c r="W2734" s="3">
        <v>21</v>
      </c>
      <c r="X2734" s="3">
        <v>1</v>
      </c>
      <c r="Y2734" s="24">
        <v>53</v>
      </c>
    </row>
    <row r="2735" spans="3:25" ht="25.2" x14ac:dyDescent="0.25">
      <c r="C2735" s="106"/>
      <c r="D2735" s="103"/>
      <c r="E2735" s="11" t="s">
        <v>35</v>
      </c>
      <c r="F2735" s="8"/>
      <c r="G2735" s="7">
        <v>1042</v>
      </c>
      <c r="H2735" s="15">
        <v>67</v>
      </c>
      <c r="I2735" s="1">
        <v>58</v>
      </c>
      <c r="J2735" s="1">
        <v>95</v>
      </c>
      <c r="K2735" s="1">
        <v>90</v>
      </c>
      <c r="L2735" s="1">
        <v>94</v>
      </c>
      <c r="M2735" s="1">
        <v>97</v>
      </c>
      <c r="N2735" s="1">
        <v>313</v>
      </c>
      <c r="O2735" s="1">
        <v>146</v>
      </c>
      <c r="P2735" s="1">
        <v>13</v>
      </c>
      <c r="Q2735" s="1">
        <v>38</v>
      </c>
      <c r="R2735" s="1">
        <v>100</v>
      </c>
      <c r="S2735" s="1">
        <v>176</v>
      </c>
      <c r="T2735" s="1">
        <v>187</v>
      </c>
      <c r="U2735" s="1">
        <v>25</v>
      </c>
      <c r="V2735" s="1">
        <v>43</v>
      </c>
      <c r="W2735" s="1">
        <v>335</v>
      </c>
      <c r="X2735" s="1">
        <v>23</v>
      </c>
      <c r="Y2735" s="18">
        <v>684</v>
      </c>
    </row>
    <row r="2736" spans="3:25" ht="25.2" x14ac:dyDescent="0.25">
      <c r="C2736" s="106"/>
      <c r="D2736" s="103"/>
      <c r="E2736" s="11" t="s">
        <v>36</v>
      </c>
      <c r="F2736" s="8"/>
      <c r="G2736" s="7">
        <v>122</v>
      </c>
      <c r="H2736" s="15">
        <v>9</v>
      </c>
      <c r="I2736" s="1">
        <v>7</v>
      </c>
      <c r="J2736" s="1">
        <v>13</v>
      </c>
      <c r="K2736" s="1">
        <v>10</v>
      </c>
      <c r="L2736" s="1">
        <v>18</v>
      </c>
      <c r="M2736" s="1">
        <v>10</v>
      </c>
      <c r="N2736" s="1">
        <v>38</v>
      </c>
      <c r="O2736" s="1">
        <v>16</v>
      </c>
      <c r="P2736" s="1">
        <v>4</v>
      </c>
      <c r="Q2736" s="1">
        <v>8</v>
      </c>
      <c r="R2736" s="1">
        <v>15</v>
      </c>
      <c r="S2736" s="1">
        <v>21</v>
      </c>
      <c r="T2736" s="1">
        <v>12</v>
      </c>
      <c r="U2736" s="1">
        <v>3</v>
      </c>
      <c r="V2736" s="1">
        <v>7</v>
      </c>
      <c r="W2736" s="1">
        <v>35</v>
      </c>
      <c r="X2736" s="1">
        <v>1</v>
      </c>
      <c r="Y2736" s="18">
        <v>86</v>
      </c>
    </row>
    <row r="2737" spans="3:25" ht="25.2" x14ac:dyDescent="0.25">
      <c r="C2737" s="106"/>
      <c r="D2737" s="103"/>
      <c r="E2737" s="11" t="s">
        <v>37</v>
      </c>
      <c r="F2737" s="8"/>
      <c r="G2737" s="7">
        <v>251</v>
      </c>
      <c r="H2737" s="15">
        <v>10</v>
      </c>
      <c r="I2737" s="1">
        <v>10</v>
      </c>
      <c r="J2737" s="1">
        <v>24</v>
      </c>
      <c r="K2737" s="1">
        <v>26</v>
      </c>
      <c r="L2737" s="1">
        <v>20</v>
      </c>
      <c r="M2737" s="1">
        <v>30</v>
      </c>
      <c r="N2737" s="1">
        <v>72</v>
      </c>
      <c r="O2737" s="1">
        <v>28</v>
      </c>
      <c r="P2737" s="1">
        <v>5</v>
      </c>
      <c r="Q2737" s="1">
        <v>8</v>
      </c>
      <c r="R2737" s="1">
        <v>20</v>
      </c>
      <c r="S2737" s="1">
        <v>40</v>
      </c>
      <c r="T2737" s="1">
        <v>37</v>
      </c>
      <c r="U2737" s="1">
        <v>2</v>
      </c>
      <c r="V2737" s="1">
        <v>14</v>
      </c>
      <c r="W2737" s="1">
        <v>87</v>
      </c>
      <c r="X2737" s="1">
        <v>16</v>
      </c>
      <c r="Y2737" s="18">
        <v>148</v>
      </c>
    </row>
    <row r="2738" spans="3:25" x14ac:dyDescent="0.25">
      <c r="C2738" s="106"/>
      <c r="D2738" s="103"/>
      <c r="E2738" s="11" t="s">
        <v>38</v>
      </c>
      <c r="F2738" s="8"/>
      <c r="G2738" s="14">
        <v>34</v>
      </c>
      <c r="H2738" s="27">
        <v>3</v>
      </c>
      <c r="I2738" s="5">
        <v>3</v>
      </c>
      <c r="J2738" s="5">
        <v>2</v>
      </c>
      <c r="K2738" s="5">
        <v>3</v>
      </c>
      <c r="L2738" s="5">
        <v>2</v>
      </c>
      <c r="M2738" s="5">
        <v>3</v>
      </c>
      <c r="N2738" s="5">
        <v>6</v>
      </c>
      <c r="O2738" s="5">
        <v>5</v>
      </c>
      <c r="P2738" s="5">
        <v>0</v>
      </c>
      <c r="Q2738" s="5">
        <v>2</v>
      </c>
      <c r="R2738" s="5">
        <v>2</v>
      </c>
      <c r="S2738" s="5">
        <v>4</v>
      </c>
      <c r="T2738" s="5">
        <v>5</v>
      </c>
      <c r="U2738" s="5">
        <v>1</v>
      </c>
      <c r="V2738" s="5">
        <v>0</v>
      </c>
      <c r="W2738" s="5">
        <v>11</v>
      </c>
      <c r="X2738" s="5">
        <v>6</v>
      </c>
      <c r="Y2738" s="28">
        <v>17</v>
      </c>
    </row>
    <row r="2739" spans="3:25" ht="25.2" x14ac:dyDescent="0.25">
      <c r="C2739" s="106"/>
      <c r="D2739" s="102" t="s">
        <v>22</v>
      </c>
      <c r="E2739" s="10" t="s">
        <v>34</v>
      </c>
      <c r="F2739" s="9"/>
      <c r="G2739" s="13">
        <v>53</v>
      </c>
      <c r="H2739" s="22">
        <v>7</v>
      </c>
      <c r="I2739" s="3">
        <v>2</v>
      </c>
      <c r="J2739" s="3">
        <v>4</v>
      </c>
      <c r="K2739" s="3">
        <v>5</v>
      </c>
      <c r="L2739" s="3">
        <v>7</v>
      </c>
      <c r="M2739" s="3">
        <v>2</v>
      </c>
      <c r="N2739" s="3">
        <v>21</v>
      </c>
      <c r="O2739" s="3">
        <v>13</v>
      </c>
      <c r="P2739" s="3">
        <v>1</v>
      </c>
      <c r="Q2739" s="3">
        <v>2</v>
      </c>
      <c r="R2739" s="3">
        <v>7</v>
      </c>
      <c r="S2739" s="3">
        <v>9</v>
      </c>
      <c r="T2739" s="3">
        <v>11</v>
      </c>
      <c r="U2739" s="3">
        <v>2</v>
      </c>
      <c r="V2739" s="3">
        <v>6</v>
      </c>
      <c r="W2739" s="3">
        <v>13</v>
      </c>
      <c r="X2739" s="3">
        <v>0</v>
      </c>
      <c r="Y2739" s="24">
        <v>40</v>
      </c>
    </row>
    <row r="2740" spans="3:25" ht="25.2" x14ac:dyDescent="0.25">
      <c r="C2740" s="106"/>
      <c r="D2740" s="103"/>
      <c r="E2740" s="11" t="s">
        <v>35</v>
      </c>
      <c r="F2740" s="8"/>
      <c r="G2740" s="7">
        <v>595</v>
      </c>
      <c r="H2740" s="15">
        <v>38</v>
      </c>
      <c r="I2740" s="1">
        <v>31</v>
      </c>
      <c r="J2740" s="1">
        <v>51</v>
      </c>
      <c r="K2740" s="1">
        <v>44</v>
      </c>
      <c r="L2740" s="1">
        <v>59</v>
      </c>
      <c r="M2740" s="1">
        <v>48</v>
      </c>
      <c r="N2740" s="1">
        <v>183</v>
      </c>
      <c r="O2740" s="1">
        <v>90</v>
      </c>
      <c r="P2740" s="1">
        <v>8</v>
      </c>
      <c r="Q2740" s="1">
        <v>22</v>
      </c>
      <c r="R2740" s="1">
        <v>61</v>
      </c>
      <c r="S2740" s="1">
        <v>102</v>
      </c>
      <c r="T2740" s="1">
        <v>104</v>
      </c>
      <c r="U2740" s="1">
        <v>13</v>
      </c>
      <c r="V2740" s="1">
        <v>21</v>
      </c>
      <c r="W2740" s="1">
        <v>201</v>
      </c>
      <c r="X2740" s="1">
        <v>10</v>
      </c>
      <c r="Y2740" s="18">
        <v>384</v>
      </c>
    </row>
    <row r="2741" spans="3:25" ht="25.2" x14ac:dyDescent="0.25">
      <c r="C2741" s="106"/>
      <c r="D2741" s="103"/>
      <c r="E2741" s="11" t="s">
        <v>36</v>
      </c>
      <c r="F2741" s="8"/>
      <c r="G2741" s="7">
        <v>56</v>
      </c>
      <c r="H2741" s="15">
        <v>5</v>
      </c>
      <c r="I2741" s="1">
        <v>3</v>
      </c>
      <c r="J2741" s="1">
        <v>7</v>
      </c>
      <c r="K2741" s="1">
        <v>4</v>
      </c>
      <c r="L2741" s="1">
        <v>6</v>
      </c>
      <c r="M2741" s="1">
        <v>6</v>
      </c>
      <c r="N2741" s="1">
        <v>15</v>
      </c>
      <c r="O2741" s="1">
        <v>6</v>
      </c>
      <c r="P2741" s="1">
        <v>3</v>
      </c>
      <c r="Q2741" s="1">
        <v>5</v>
      </c>
      <c r="R2741" s="1">
        <v>6</v>
      </c>
      <c r="S2741" s="1">
        <v>8</v>
      </c>
      <c r="T2741" s="1">
        <v>5</v>
      </c>
      <c r="U2741" s="1">
        <v>3</v>
      </c>
      <c r="V2741" s="1">
        <v>2</v>
      </c>
      <c r="W2741" s="1">
        <v>18</v>
      </c>
      <c r="X2741" s="1">
        <v>0</v>
      </c>
      <c r="Y2741" s="18">
        <v>38</v>
      </c>
    </row>
    <row r="2742" spans="3:25" ht="25.2" x14ac:dyDescent="0.25">
      <c r="C2742" s="106"/>
      <c r="D2742" s="103"/>
      <c r="E2742" s="11" t="s">
        <v>37</v>
      </c>
      <c r="F2742" s="8"/>
      <c r="G2742" s="7">
        <v>54</v>
      </c>
      <c r="H2742" s="15">
        <v>2</v>
      </c>
      <c r="I2742" s="1">
        <v>1</v>
      </c>
      <c r="J2742" s="1">
        <v>7</v>
      </c>
      <c r="K2742" s="1">
        <v>8</v>
      </c>
      <c r="L2742" s="1">
        <v>3</v>
      </c>
      <c r="M2742" s="1">
        <v>4</v>
      </c>
      <c r="N2742" s="1">
        <v>15</v>
      </c>
      <c r="O2742" s="1">
        <v>7</v>
      </c>
      <c r="P2742" s="1">
        <v>1</v>
      </c>
      <c r="Q2742" s="1">
        <v>1</v>
      </c>
      <c r="R2742" s="1">
        <v>5</v>
      </c>
      <c r="S2742" s="1">
        <v>10</v>
      </c>
      <c r="T2742" s="1">
        <v>8</v>
      </c>
      <c r="U2742" s="1">
        <v>2</v>
      </c>
      <c r="V2742" s="1">
        <v>5</v>
      </c>
      <c r="W2742" s="1">
        <v>17</v>
      </c>
      <c r="X2742" s="1">
        <v>2</v>
      </c>
      <c r="Y2742" s="18">
        <v>35</v>
      </c>
    </row>
    <row r="2743" spans="3:25" x14ac:dyDescent="0.25">
      <c r="C2743" s="106"/>
      <c r="D2743" s="103"/>
      <c r="E2743" s="11" t="s">
        <v>38</v>
      </c>
      <c r="F2743" s="8"/>
      <c r="G2743" s="14">
        <v>22</v>
      </c>
      <c r="H2743" s="27">
        <v>2</v>
      </c>
      <c r="I2743" s="5">
        <v>3</v>
      </c>
      <c r="J2743" s="5">
        <v>2</v>
      </c>
      <c r="K2743" s="5">
        <v>3</v>
      </c>
      <c r="L2743" s="5">
        <v>2</v>
      </c>
      <c r="M2743" s="5">
        <v>2</v>
      </c>
      <c r="N2743" s="5">
        <v>4</v>
      </c>
      <c r="O2743" s="5">
        <v>4</v>
      </c>
      <c r="P2743" s="5">
        <v>0</v>
      </c>
      <c r="Q2743" s="5">
        <v>1</v>
      </c>
      <c r="R2743" s="5">
        <v>2</v>
      </c>
      <c r="S2743" s="5">
        <v>4</v>
      </c>
      <c r="T2743" s="5">
        <v>4</v>
      </c>
      <c r="U2743" s="5">
        <v>1</v>
      </c>
      <c r="V2743" s="5">
        <v>0</v>
      </c>
      <c r="W2743" s="5">
        <v>5</v>
      </c>
      <c r="X2743" s="5">
        <v>3</v>
      </c>
      <c r="Y2743" s="28">
        <v>14</v>
      </c>
    </row>
    <row r="2744" spans="3:25" ht="25.2" x14ac:dyDescent="0.25">
      <c r="C2744" s="106"/>
      <c r="D2744" s="102" t="s">
        <v>23</v>
      </c>
      <c r="E2744" s="10" t="s">
        <v>34</v>
      </c>
      <c r="F2744" s="9"/>
      <c r="G2744" s="41">
        <v>22</v>
      </c>
      <c r="H2744" s="58">
        <v>1</v>
      </c>
      <c r="I2744" s="26">
        <v>0</v>
      </c>
      <c r="J2744" s="26">
        <v>3</v>
      </c>
      <c r="K2744" s="26">
        <v>3</v>
      </c>
      <c r="L2744" s="26">
        <v>3</v>
      </c>
      <c r="M2744" s="26">
        <v>2</v>
      </c>
      <c r="N2744" s="26">
        <v>8</v>
      </c>
      <c r="O2744" s="26">
        <v>4</v>
      </c>
      <c r="P2744" s="26">
        <v>0</v>
      </c>
      <c r="Q2744" s="26">
        <v>0</v>
      </c>
      <c r="R2744" s="26">
        <v>4</v>
      </c>
      <c r="S2744" s="26">
        <v>6</v>
      </c>
      <c r="T2744" s="26">
        <v>5</v>
      </c>
      <c r="U2744" s="26">
        <v>0</v>
      </c>
      <c r="V2744" s="26">
        <v>2</v>
      </c>
      <c r="W2744" s="26">
        <v>8</v>
      </c>
      <c r="X2744" s="26">
        <v>1</v>
      </c>
      <c r="Y2744" s="60">
        <v>13</v>
      </c>
    </row>
    <row r="2745" spans="3:25" ht="25.2" x14ac:dyDescent="0.25">
      <c r="C2745" s="106"/>
      <c r="D2745" s="103"/>
      <c r="E2745" s="11" t="s">
        <v>35</v>
      </c>
      <c r="F2745" s="8"/>
      <c r="G2745" s="7">
        <v>447</v>
      </c>
      <c r="H2745" s="15">
        <v>29</v>
      </c>
      <c r="I2745" s="1">
        <v>27</v>
      </c>
      <c r="J2745" s="1">
        <v>44</v>
      </c>
      <c r="K2745" s="1">
        <v>46</v>
      </c>
      <c r="L2745" s="1">
        <v>35</v>
      </c>
      <c r="M2745" s="1">
        <v>49</v>
      </c>
      <c r="N2745" s="1">
        <v>130</v>
      </c>
      <c r="O2745" s="1">
        <v>56</v>
      </c>
      <c r="P2745" s="1">
        <v>5</v>
      </c>
      <c r="Q2745" s="1">
        <v>16</v>
      </c>
      <c r="R2745" s="1">
        <v>39</v>
      </c>
      <c r="S2745" s="1">
        <v>74</v>
      </c>
      <c r="T2745" s="1">
        <v>83</v>
      </c>
      <c r="U2745" s="1">
        <v>12</v>
      </c>
      <c r="V2745" s="1">
        <v>22</v>
      </c>
      <c r="W2745" s="1">
        <v>134</v>
      </c>
      <c r="X2745" s="1">
        <v>13</v>
      </c>
      <c r="Y2745" s="18">
        <v>300</v>
      </c>
    </row>
    <row r="2746" spans="3:25" ht="25.2" x14ac:dyDescent="0.25">
      <c r="C2746" s="106"/>
      <c r="D2746" s="103"/>
      <c r="E2746" s="11" t="s">
        <v>36</v>
      </c>
      <c r="F2746" s="8"/>
      <c r="G2746" s="7">
        <v>66</v>
      </c>
      <c r="H2746" s="15">
        <v>4</v>
      </c>
      <c r="I2746" s="1">
        <v>4</v>
      </c>
      <c r="J2746" s="1">
        <v>6</v>
      </c>
      <c r="K2746" s="1">
        <v>6</v>
      </c>
      <c r="L2746" s="1">
        <v>12</v>
      </c>
      <c r="M2746" s="1">
        <v>4</v>
      </c>
      <c r="N2746" s="1">
        <v>23</v>
      </c>
      <c r="O2746" s="1">
        <v>10</v>
      </c>
      <c r="P2746" s="1">
        <v>1</v>
      </c>
      <c r="Q2746" s="1">
        <v>3</v>
      </c>
      <c r="R2746" s="1">
        <v>9</v>
      </c>
      <c r="S2746" s="1">
        <v>13</v>
      </c>
      <c r="T2746" s="1">
        <v>7</v>
      </c>
      <c r="U2746" s="1">
        <v>0</v>
      </c>
      <c r="V2746" s="1">
        <v>5</v>
      </c>
      <c r="W2746" s="1">
        <v>17</v>
      </c>
      <c r="X2746" s="1">
        <v>1</v>
      </c>
      <c r="Y2746" s="18">
        <v>48</v>
      </c>
    </row>
    <row r="2747" spans="3:25" ht="25.2" x14ac:dyDescent="0.25">
      <c r="C2747" s="106"/>
      <c r="D2747" s="103"/>
      <c r="E2747" s="11" t="s">
        <v>37</v>
      </c>
      <c r="F2747" s="8"/>
      <c r="G2747" s="7">
        <v>197</v>
      </c>
      <c r="H2747" s="15">
        <v>8</v>
      </c>
      <c r="I2747" s="1">
        <v>9</v>
      </c>
      <c r="J2747" s="1">
        <v>17</v>
      </c>
      <c r="K2747" s="1">
        <v>18</v>
      </c>
      <c r="L2747" s="1">
        <v>17</v>
      </c>
      <c r="M2747" s="1">
        <v>26</v>
      </c>
      <c r="N2747" s="1">
        <v>57</v>
      </c>
      <c r="O2747" s="1">
        <v>21</v>
      </c>
      <c r="P2747" s="1">
        <v>4</v>
      </c>
      <c r="Q2747" s="1">
        <v>7</v>
      </c>
      <c r="R2747" s="1">
        <v>15</v>
      </c>
      <c r="S2747" s="1">
        <v>30</v>
      </c>
      <c r="T2747" s="1">
        <v>29</v>
      </c>
      <c r="U2747" s="1">
        <v>0</v>
      </c>
      <c r="V2747" s="1">
        <v>9</v>
      </c>
      <c r="W2747" s="1">
        <v>70</v>
      </c>
      <c r="X2747" s="1">
        <v>14</v>
      </c>
      <c r="Y2747" s="18">
        <v>113</v>
      </c>
    </row>
    <row r="2748" spans="3:25" x14ac:dyDescent="0.25">
      <c r="C2748" s="106"/>
      <c r="D2748" s="103"/>
      <c r="E2748" s="11" t="s">
        <v>38</v>
      </c>
      <c r="F2748" s="8"/>
      <c r="G2748" s="14">
        <v>12</v>
      </c>
      <c r="H2748" s="27">
        <v>1</v>
      </c>
      <c r="I2748" s="5">
        <v>0</v>
      </c>
      <c r="J2748" s="5">
        <v>0</v>
      </c>
      <c r="K2748" s="5">
        <v>0</v>
      </c>
      <c r="L2748" s="5">
        <v>0</v>
      </c>
      <c r="M2748" s="5">
        <v>1</v>
      </c>
      <c r="N2748" s="5">
        <v>2</v>
      </c>
      <c r="O2748" s="5">
        <v>1</v>
      </c>
      <c r="P2748" s="5">
        <v>0</v>
      </c>
      <c r="Q2748" s="5">
        <v>1</v>
      </c>
      <c r="R2748" s="5">
        <v>0</v>
      </c>
      <c r="S2748" s="5">
        <v>0</v>
      </c>
      <c r="T2748" s="5">
        <v>1</v>
      </c>
      <c r="U2748" s="5">
        <v>0</v>
      </c>
      <c r="V2748" s="5">
        <v>0</v>
      </c>
      <c r="W2748" s="5">
        <v>6</v>
      </c>
      <c r="X2748" s="5">
        <v>3</v>
      </c>
      <c r="Y2748" s="28">
        <v>3</v>
      </c>
    </row>
    <row r="2749" spans="3:25" ht="25.2" x14ac:dyDescent="0.25">
      <c r="C2749" s="102" t="s">
        <v>39</v>
      </c>
      <c r="D2749" s="102" t="s">
        <v>25</v>
      </c>
      <c r="E2749" s="10" t="s">
        <v>40</v>
      </c>
      <c r="F2749" s="9"/>
      <c r="G2749" s="13">
        <v>263</v>
      </c>
      <c r="H2749" s="22">
        <v>20</v>
      </c>
      <c r="I2749" s="3">
        <v>9</v>
      </c>
      <c r="J2749" s="3">
        <v>29</v>
      </c>
      <c r="K2749" s="3">
        <v>30</v>
      </c>
      <c r="L2749" s="3">
        <v>38</v>
      </c>
      <c r="M2749" s="3">
        <v>26</v>
      </c>
      <c r="N2749" s="3">
        <v>80</v>
      </c>
      <c r="O2749" s="3">
        <v>34</v>
      </c>
      <c r="P2749" s="3">
        <v>6</v>
      </c>
      <c r="Q2749" s="3">
        <v>12</v>
      </c>
      <c r="R2749" s="3">
        <v>24</v>
      </c>
      <c r="S2749" s="3">
        <v>39</v>
      </c>
      <c r="T2749" s="3">
        <v>35</v>
      </c>
      <c r="U2749" s="3">
        <v>6</v>
      </c>
      <c r="V2749" s="3">
        <v>17</v>
      </c>
      <c r="W2749" s="3">
        <v>84</v>
      </c>
      <c r="X2749" s="3">
        <v>8</v>
      </c>
      <c r="Y2749" s="24">
        <v>171</v>
      </c>
    </row>
    <row r="2750" spans="3:25" ht="25.2" x14ac:dyDescent="0.25">
      <c r="C2750" s="106"/>
      <c r="D2750" s="103"/>
      <c r="E2750" s="11" t="s">
        <v>41</v>
      </c>
      <c r="F2750" s="8"/>
      <c r="G2750" s="7">
        <v>906</v>
      </c>
      <c r="H2750" s="15">
        <v>61</v>
      </c>
      <c r="I2750" s="1">
        <v>51</v>
      </c>
      <c r="J2750" s="1">
        <v>88</v>
      </c>
      <c r="K2750" s="1">
        <v>83</v>
      </c>
      <c r="L2750" s="1">
        <v>78</v>
      </c>
      <c r="M2750" s="1">
        <v>81</v>
      </c>
      <c r="N2750" s="1">
        <v>281</v>
      </c>
      <c r="O2750" s="1">
        <v>126</v>
      </c>
      <c r="P2750" s="1">
        <v>13</v>
      </c>
      <c r="Q2750" s="1">
        <v>32</v>
      </c>
      <c r="R2750" s="1">
        <v>90</v>
      </c>
      <c r="S2750" s="1">
        <v>160</v>
      </c>
      <c r="T2750" s="1">
        <v>170</v>
      </c>
      <c r="U2750" s="1">
        <v>22</v>
      </c>
      <c r="V2750" s="1">
        <v>39</v>
      </c>
      <c r="W2750" s="1">
        <v>281</v>
      </c>
      <c r="X2750" s="1">
        <v>16</v>
      </c>
      <c r="Y2750" s="18">
        <v>609</v>
      </c>
    </row>
    <row r="2751" spans="3:25" x14ac:dyDescent="0.25">
      <c r="C2751" s="106"/>
      <c r="D2751" s="103"/>
      <c r="E2751" s="11" t="s">
        <v>42</v>
      </c>
      <c r="F2751" s="8"/>
      <c r="G2751" s="7">
        <v>61</v>
      </c>
      <c r="H2751" s="15">
        <v>3</v>
      </c>
      <c r="I2751" s="1">
        <v>4</v>
      </c>
      <c r="J2751" s="1">
        <v>7</v>
      </c>
      <c r="K2751" s="1">
        <v>6</v>
      </c>
      <c r="L2751" s="1">
        <v>4</v>
      </c>
      <c r="M2751" s="1">
        <v>6</v>
      </c>
      <c r="N2751" s="1">
        <v>19</v>
      </c>
      <c r="O2751" s="1">
        <v>13</v>
      </c>
      <c r="P2751" s="1">
        <v>3</v>
      </c>
      <c r="Q2751" s="1">
        <v>0</v>
      </c>
      <c r="R2751" s="1">
        <v>7</v>
      </c>
      <c r="S2751" s="1">
        <v>9</v>
      </c>
      <c r="T2751" s="1">
        <v>9</v>
      </c>
      <c r="U2751" s="1">
        <v>1</v>
      </c>
      <c r="V2751" s="1">
        <v>2</v>
      </c>
      <c r="W2751" s="1">
        <v>17</v>
      </c>
      <c r="X2751" s="1">
        <v>0</v>
      </c>
      <c r="Y2751" s="18">
        <v>44</v>
      </c>
    </row>
    <row r="2752" spans="3:25" x14ac:dyDescent="0.25">
      <c r="C2752" s="106"/>
      <c r="D2752" s="103"/>
      <c r="E2752" s="11" t="s">
        <v>43</v>
      </c>
      <c r="F2752" s="8"/>
      <c r="G2752" s="7">
        <v>450</v>
      </c>
      <c r="H2752" s="15">
        <v>46</v>
      </c>
      <c r="I2752" s="1">
        <v>40</v>
      </c>
      <c r="J2752" s="1">
        <v>26</v>
      </c>
      <c r="K2752" s="1">
        <v>19</v>
      </c>
      <c r="L2752" s="1">
        <v>40</v>
      </c>
      <c r="M2752" s="1">
        <v>46</v>
      </c>
      <c r="N2752" s="1">
        <v>131</v>
      </c>
      <c r="O2752" s="1">
        <v>64</v>
      </c>
      <c r="P2752" s="1">
        <v>8</v>
      </c>
      <c r="Q2752" s="1">
        <v>18</v>
      </c>
      <c r="R2752" s="1">
        <v>46</v>
      </c>
      <c r="S2752" s="1">
        <v>74</v>
      </c>
      <c r="T2752" s="1">
        <v>79</v>
      </c>
      <c r="U2752" s="1">
        <v>9</v>
      </c>
      <c r="V2752" s="1">
        <v>25</v>
      </c>
      <c r="W2752" s="1">
        <v>148</v>
      </c>
      <c r="X2752" s="1">
        <v>10</v>
      </c>
      <c r="Y2752" s="18">
        <v>292</v>
      </c>
    </row>
    <row r="2753" spans="3:25" x14ac:dyDescent="0.25">
      <c r="C2753" s="106"/>
      <c r="D2753" s="103"/>
      <c r="E2753" s="11" t="s">
        <v>44</v>
      </c>
      <c r="F2753" s="8"/>
      <c r="G2753" s="7">
        <v>93</v>
      </c>
      <c r="H2753" s="15">
        <v>7</v>
      </c>
      <c r="I2753" s="1">
        <v>13</v>
      </c>
      <c r="J2753" s="1">
        <v>8</v>
      </c>
      <c r="K2753" s="1">
        <v>3</v>
      </c>
      <c r="L2753" s="1">
        <v>5</v>
      </c>
      <c r="M2753" s="1">
        <v>5</v>
      </c>
      <c r="N2753" s="1">
        <v>16</v>
      </c>
      <c r="O2753" s="1">
        <v>9</v>
      </c>
      <c r="P2753" s="1">
        <v>0</v>
      </c>
      <c r="Q2753" s="1">
        <v>1</v>
      </c>
      <c r="R2753" s="1">
        <v>5</v>
      </c>
      <c r="S2753" s="1">
        <v>12</v>
      </c>
      <c r="T2753" s="1">
        <v>12</v>
      </c>
      <c r="U2753" s="1">
        <v>2</v>
      </c>
      <c r="V2753" s="1">
        <v>5</v>
      </c>
      <c r="W2753" s="1">
        <v>40</v>
      </c>
      <c r="X2753" s="1">
        <v>2</v>
      </c>
      <c r="Y2753" s="18">
        <v>51</v>
      </c>
    </row>
    <row r="2754" spans="3:25" ht="25.2" x14ac:dyDescent="0.25">
      <c r="C2754" s="106"/>
      <c r="D2754" s="103"/>
      <c r="E2754" s="11" t="s">
        <v>45</v>
      </c>
      <c r="F2754" s="8"/>
      <c r="G2754" s="14">
        <v>41</v>
      </c>
      <c r="H2754" s="27">
        <v>3</v>
      </c>
      <c r="I2754" s="5">
        <v>6</v>
      </c>
      <c r="J2754" s="5">
        <v>1</v>
      </c>
      <c r="K2754" s="5">
        <v>3</v>
      </c>
      <c r="L2754" s="5">
        <v>2</v>
      </c>
      <c r="M2754" s="5">
        <v>0</v>
      </c>
      <c r="N2754" s="5">
        <v>9</v>
      </c>
      <c r="O2754" s="5">
        <v>7</v>
      </c>
      <c r="P2754" s="5">
        <v>0</v>
      </c>
      <c r="Q2754" s="5">
        <v>1</v>
      </c>
      <c r="R2754" s="5">
        <v>5</v>
      </c>
      <c r="S2754" s="5">
        <v>5</v>
      </c>
      <c r="T2754" s="5">
        <v>5</v>
      </c>
      <c r="U2754" s="5">
        <v>0</v>
      </c>
      <c r="V2754" s="5">
        <v>3</v>
      </c>
      <c r="W2754" s="5">
        <v>16</v>
      </c>
      <c r="X2754" s="5">
        <v>2</v>
      </c>
      <c r="Y2754" s="28">
        <v>23</v>
      </c>
    </row>
    <row r="2755" spans="3:25" x14ac:dyDescent="0.25">
      <c r="C2755" s="106"/>
      <c r="D2755" s="103"/>
      <c r="E2755" s="11" t="s">
        <v>38</v>
      </c>
      <c r="F2755" s="8"/>
      <c r="G2755" s="7">
        <v>141</v>
      </c>
      <c r="H2755" s="15">
        <v>7</v>
      </c>
      <c r="I2755" s="1">
        <v>9</v>
      </c>
      <c r="J2755" s="1">
        <v>9</v>
      </c>
      <c r="K2755" s="1">
        <v>10</v>
      </c>
      <c r="L2755" s="1">
        <v>13</v>
      </c>
      <c r="M2755" s="1">
        <v>15</v>
      </c>
      <c r="N2755" s="1">
        <v>33</v>
      </c>
      <c r="O2755" s="1">
        <v>21</v>
      </c>
      <c r="P2755" s="1">
        <v>1</v>
      </c>
      <c r="Q2755" s="1">
        <v>6</v>
      </c>
      <c r="R2755" s="1">
        <v>9</v>
      </c>
      <c r="S2755" s="1">
        <v>20</v>
      </c>
      <c r="T2755" s="1">
        <v>17</v>
      </c>
      <c r="U2755" s="1">
        <v>4</v>
      </c>
      <c r="V2755" s="1">
        <v>3</v>
      </c>
      <c r="W2755" s="1">
        <v>45</v>
      </c>
      <c r="X2755" s="1">
        <v>16</v>
      </c>
      <c r="Y2755" s="18">
        <v>80</v>
      </c>
    </row>
    <row r="2756" spans="3:25" ht="25.2" x14ac:dyDescent="0.25">
      <c r="C2756" s="106"/>
      <c r="D2756" s="102" t="s">
        <v>22</v>
      </c>
      <c r="E2756" s="10" t="s">
        <v>40</v>
      </c>
      <c r="F2756" s="9"/>
      <c r="G2756" s="13">
        <v>123</v>
      </c>
      <c r="H2756" s="22">
        <v>13</v>
      </c>
      <c r="I2756" s="3">
        <v>5</v>
      </c>
      <c r="J2756" s="3">
        <v>10</v>
      </c>
      <c r="K2756" s="3">
        <v>10</v>
      </c>
      <c r="L2756" s="3">
        <v>17</v>
      </c>
      <c r="M2756" s="3">
        <v>9</v>
      </c>
      <c r="N2756" s="3">
        <v>34</v>
      </c>
      <c r="O2756" s="3">
        <v>17</v>
      </c>
      <c r="P2756" s="3">
        <v>5</v>
      </c>
      <c r="Q2756" s="3">
        <v>8</v>
      </c>
      <c r="R2756" s="3">
        <v>10</v>
      </c>
      <c r="S2756" s="3">
        <v>14</v>
      </c>
      <c r="T2756" s="3">
        <v>15</v>
      </c>
      <c r="U2756" s="3">
        <v>6</v>
      </c>
      <c r="V2756" s="3">
        <v>10</v>
      </c>
      <c r="W2756" s="3">
        <v>43</v>
      </c>
      <c r="X2756" s="3">
        <v>2</v>
      </c>
      <c r="Y2756" s="24">
        <v>78</v>
      </c>
    </row>
    <row r="2757" spans="3:25" ht="25.2" x14ac:dyDescent="0.25">
      <c r="C2757" s="106"/>
      <c r="D2757" s="103"/>
      <c r="E2757" s="11" t="s">
        <v>41</v>
      </c>
      <c r="F2757" s="8"/>
      <c r="G2757" s="7">
        <v>511</v>
      </c>
      <c r="H2757" s="15">
        <v>35</v>
      </c>
      <c r="I2757" s="1">
        <v>26</v>
      </c>
      <c r="J2757" s="1">
        <v>47</v>
      </c>
      <c r="K2757" s="1">
        <v>40</v>
      </c>
      <c r="L2757" s="1">
        <v>45</v>
      </c>
      <c r="M2757" s="1">
        <v>38</v>
      </c>
      <c r="N2757" s="1">
        <v>164</v>
      </c>
      <c r="O2757" s="1">
        <v>77</v>
      </c>
      <c r="P2757" s="1">
        <v>8</v>
      </c>
      <c r="Q2757" s="1">
        <v>18</v>
      </c>
      <c r="R2757" s="1">
        <v>53</v>
      </c>
      <c r="S2757" s="1">
        <v>91</v>
      </c>
      <c r="T2757" s="1">
        <v>93</v>
      </c>
      <c r="U2757" s="1">
        <v>11</v>
      </c>
      <c r="V2757" s="1">
        <v>19</v>
      </c>
      <c r="W2757" s="1">
        <v>167</v>
      </c>
      <c r="X2757" s="1">
        <v>6</v>
      </c>
      <c r="Y2757" s="18">
        <v>338</v>
      </c>
    </row>
    <row r="2758" spans="3:25" x14ac:dyDescent="0.25">
      <c r="C2758" s="106"/>
      <c r="D2758" s="103"/>
      <c r="E2758" s="11" t="s">
        <v>42</v>
      </c>
      <c r="F2758" s="8"/>
      <c r="G2758" s="14">
        <v>36</v>
      </c>
      <c r="H2758" s="27">
        <v>2</v>
      </c>
      <c r="I2758" s="5">
        <v>3</v>
      </c>
      <c r="J2758" s="5">
        <v>5</v>
      </c>
      <c r="K2758" s="5">
        <v>3</v>
      </c>
      <c r="L2758" s="5">
        <v>3</v>
      </c>
      <c r="M2758" s="5">
        <v>3</v>
      </c>
      <c r="N2758" s="5">
        <v>10</v>
      </c>
      <c r="O2758" s="5">
        <v>10</v>
      </c>
      <c r="P2758" s="5">
        <v>2</v>
      </c>
      <c r="Q2758" s="5">
        <v>0</v>
      </c>
      <c r="R2758" s="5">
        <v>3</v>
      </c>
      <c r="S2758" s="5">
        <v>5</v>
      </c>
      <c r="T2758" s="5">
        <v>5</v>
      </c>
      <c r="U2758" s="5">
        <v>1</v>
      </c>
      <c r="V2758" s="5">
        <v>1</v>
      </c>
      <c r="W2758" s="5">
        <v>10</v>
      </c>
      <c r="X2758" s="5">
        <v>0</v>
      </c>
      <c r="Y2758" s="28">
        <v>26</v>
      </c>
    </row>
    <row r="2759" spans="3:25" x14ac:dyDescent="0.25">
      <c r="C2759" s="106"/>
      <c r="D2759" s="103"/>
      <c r="E2759" s="11" t="s">
        <v>43</v>
      </c>
      <c r="F2759" s="8"/>
      <c r="G2759" s="7">
        <v>224</v>
      </c>
      <c r="H2759" s="15">
        <v>24</v>
      </c>
      <c r="I2759" s="1">
        <v>18</v>
      </c>
      <c r="J2759" s="1">
        <v>12</v>
      </c>
      <c r="K2759" s="1">
        <v>9</v>
      </c>
      <c r="L2759" s="1">
        <v>20</v>
      </c>
      <c r="M2759" s="1">
        <v>15</v>
      </c>
      <c r="N2759" s="1">
        <v>66</v>
      </c>
      <c r="O2759" s="1">
        <v>34</v>
      </c>
      <c r="P2759" s="1">
        <v>4</v>
      </c>
      <c r="Q2759" s="1">
        <v>6</v>
      </c>
      <c r="R2759" s="1">
        <v>28</v>
      </c>
      <c r="S2759" s="1">
        <v>40</v>
      </c>
      <c r="T2759" s="1">
        <v>41</v>
      </c>
      <c r="U2759" s="1">
        <v>6</v>
      </c>
      <c r="V2759" s="1">
        <v>10</v>
      </c>
      <c r="W2759" s="1">
        <v>71</v>
      </c>
      <c r="X2759" s="1">
        <v>3</v>
      </c>
      <c r="Y2759" s="18">
        <v>150</v>
      </c>
    </row>
    <row r="2760" spans="3:25" x14ac:dyDescent="0.25">
      <c r="C2760" s="106"/>
      <c r="D2760" s="103"/>
      <c r="E2760" s="11" t="s">
        <v>44</v>
      </c>
      <c r="F2760" s="8"/>
      <c r="G2760" s="14">
        <v>46</v>
      </c>
      <c r="H2760" s="27">
        <v>4</v>
      </c>
      <c r="I2760" s="5">
        <v>4</v>
      </c>
      <c r="J2760" s="5">
        <v>6</v>
      </c>
      <c r="K2760" s="5">
        <v>2</v>
      </c>
      <c r="L2760" s="5">
        <v>2</v>
      </c>
      <c r="M2760" s="5">
        <v>0</v>
      </c>
      <c r="N2760" s="5">
        <v>7</v>
      </c>
      <c r="O2760" s="5">
        <v>4</v>
      </c>
      <c r="P2760" s="5">
        <v>0</v>
      </c>
      <c r="Q2760" s="5">
        <v>1</v>
      </c>
      <c r="R2760" s="5">
        <v>2</v>
      </c>
      <c r="S2760" s="5">
        <v>5</v>
      </c>
      <c r="T2760" s="5">
        <v>8</v>
      </c>
      <c r="U2760" s="5">
        <v>1</v>
      </c>
      <c r="V2760" s="5">
        <v>0</v>
      </c>
      <c r="W2760" s="5">
        <v>22</v>
      </c>
      <c r="X2760" s="5">
        <v>0</v>
      </c>
      <c r="Y2760" s="28">
        <v>24</v>
      </c>
    </row>
    <row r="2761" spans="3:25" ht="25.2" x14ac:dyDescent="0.25">
      <c r="C2761" s="106"/>
      <c r="D2761" s="103"/>
      <c r="E2761" s="11" t="s">
        <v>45</v>
      </c>
      <c r="F2761" s="8"/>
      <c r="G2761" s="14">
        <v>18</v>
      </c>
      <c r="H2761" s="27">
        <v>2</v>
      </c>
      <c r="I2761" s="5">
        <v>2</v>
      </c>
      <c r="J2761" s="5">
        <v>0</v>
      </c>
      <c r="K2761" s="5">
        <v>2</v>
      </c>
      <c r="L2761" s="5">
        <v>2</v>
      </c>
      <c r="M2761" s="5">
        <v>0</v>
      </c>
      <c r="N2761" s="5">
        <v>7</v>
      </c>
      <c r="O2761" s="5">
        <v>4</v>
      </c>
      <c r="P2761" s="5">
        <v>0</v>
      </c>
      <c r="Q2761" s="5">
        <v>1</v>
      </c>
      <c r="R2761" s="5">
        <v>2</v>
      </c>
      <c r="S2761" s="5">
        <v>4</v>
      </c>
      <c r="T2761" s="5">
        <v>4</v>
      </c>
      <c r="U2761" s="5">
        <v>0</v>
      </c>
      <c r="V2761" s="5">
        <v>0</v>
      </c>
      <c r="W2761" s="5">
        <v>8</v>
      </c>
      <c r="X2761" s="5">
        <v>1</v>
      </c>
      <c r="Y2761" s="28">
        <v>9</v>
      </c>
    </row>
    <row r="2762" spans="3:25" x14ac:dyDescent="0.25">
      <c r="C2762" s="106"/>
      <c r="D2762" s="103"/>
      <c r="E2762" s="11" t="s">
        <v>38</v>
      </c>
      <c r="F2762" s="8"/>
      <c r="G2762" s="7">
        <v>80</v>
      </c>
      <c r="H2762" s="15">
        <v>4</v>
      </c>
      <c r="I2762" s="1">
        <v>7</v>
      </c>
      <c r="J2762" s="1">
        <v>7</v>
      </c>
      <c r="K2762" s="1">
        <v>7</v>
      </c>
      <c r="L2762" s="1">
        <v>11</v>
      </c>
      <c r="M2762" s="1">
        <v>9</v>
      </c>
      <c r="N2762" s="1">
        <v>17</v>
      </c>
      <c r="O2762" s="1">
        <v>13</v>
      </c>
      <c r="P2762" s="1">
        <v>0</v>
      </c>
      <c r="Q2762" s="1">
        <v>3</v>
      </c>
      <c r="R2762" s="1">
        <v>5</v>
      </c>
      <c r="S2762" s="1">
        <v>13</v>
      </c>
      <c r="T2762" s="1">
        <v>9</v>
      </c>
      <c r="U2762" s="1">
        <v>3</v>
      </c>
      <c r="V2762" s="1">
        <v>2</v>
      </c>
      <c r="W2762" s="1">
        <v>24</v>
      </c>
      <c r="X2762" s="1">
        <v>6</v>
      </c>
      <c r="Y2762" s="18">
        <v>50</v>
      </c>
    </row>
    <row r="2763" spans="3:25" ht="25.2" x14ac:dyDescent="0.25">
      <c r="C2763" s="106"/>
      <c r="D2763" s="102" t="s">
        <v>23</v>
      </c>
      <c r="E2763" s="10" t="s">
        <v>40</v>
      </c>
      <c r="F2763" s="9"/>
      <c r="G2763" s="13">
        <v>140</v>
      </c>
      <c r="H2763" s="22">
        <v>7</v>
      </c>
      <c r="I2763" s="3">
        <v>4</v>
      </c>
      <c r="J2763" s="3">
        <v>19</v>
      </c>
      <c r="K2763" s="3">
        <v>20</v>
      </c>
      <c r="L2763" s="3">
        <v>21</v>
      </c>
      <c r="M2763" s="3">
        <v>17</v>
      </c>
      <c r="N2763" s="3">
        <v>46</v>
      </c>
      <c r="O2763" s="3">
        <v>17</v>
      </c>
      <c r="P2763" s="3">
        <v>1</v>
      </c>
      <c r="Q2763" s="3">
        <v>4</v>
      </c>
      <c r="R2763" s="3">
        <v>14</v>
      </c>
      <c r="S2763" s="3">
        <v>25</v>
      </c>
      <c r="T2763" s="3">
        <v>20</v>
      </c>
      <c r="U2763" s="3">
        <v>0</v>
      </c>
      <c r="V2763" s="3">
        <v>7</v>
      </c>
      <c r="W2763" s="3">
        <v>41</v>
      </c>
      <c r="X2763" s="3">
        <v>6</v>
      </c>
      <c r="Y2763" s="24">
        <v>93</v>
      </c>
    </row>
    <row r="2764" spans="3:25" ht="25.2" x14ac:dyDescent="0.25">
      <c r="C2764" s="106"/>
      <c r="D2764" s="103"/>
      <c r="E2764" s="11" t="s">
        <v>41</v>
      </c>
      <c r="F2764" s="8"/>
      <c r="G2764" s="7">
        <v>395</v>
      </c>
      <c r="H2764" s="15">
        <v>26</v>
      </c>
      <c r="I2764" s="1">
        <v>25</v>
      </c>
      <c r="J2764" s="1">
        <v>41</v>
      </c>
      <c r="K2764" s="1">
        <v>43</v>
      </c>
      <c r="L2764" s="1">
        <v>33</v>
      </c>
      <c r="M2764" s="1">
        <v>43</v>
      </c>
      <c r="N2764" s="1">
        <v>117</v>
      </c>
      <c r="O2764" s="1">
        <v>49</v>
      </c>
      <c r="P2764" s="1">
        <v>5</v>
      </c>
      <c r="Q2764" s="1">
        <v>14</v>
      </c>
      <c r="R2764" s="1">
        <v>37</v>
      </c>
      <c r="S2764" s="1">
        <v>69</v>
      </c>
      <c r="T2764" s="1">
        <v>77</v>
      </c>
      <c r="U2764" s="1">
        <v>11</v>
      </c>
      <c r="V2764" s="1">
        <v>20</v>
      </c>
      <c r="W2764" s="1">
        <v>114</v>
      </c>
      <c r="X2764" s="1">
        <v>10</v>
      </c>
      <c r="Y2764" s="18">
        <v>271</v>
      </c>
    </row>
    <row r="2765" spans="3:25" x14ac:dyDescent="0.25">
      <c r="C2765" s="106"/>
      <c r="D2765" s="103"/>
      <c r="E2765" s="11" t="s">
        <v>42</v>
      </c>
      <c r="F2765" s="8"/>
      <c r="G2765" s="14">
        <v>25</v>
      </c>
      <c r="H2765" s="27">
        <v>1</v>
      </c>
      <c r="I2765" s="5">
        <v>1</v>
      </c>
      <c r="J2765" s="5">
        <v>2</v>
      </c>
      <c r="K2765" s="5">
        <v>3</v>
      </c>
      <c r="L2765" s="5">
        <v>1</v>
      </c>
      <c r="M2765" s="5">
        <v>3</v>
      </c>
      <c r="N2765" s="5">
        <v>9</v>
      </c>
      <c r="O2765" s="5">
        <v>3</v>
      </c>
      <c r="P2765" s="5">
        <v>1</v>
      </c>
      <c r="Q2765" s="5">
        <v>0</v>
      </c>
      <c r="R2765" s="5">
        <v>4</v>
      </c>
      <c r="S2765" s="5">
        <v>4</v>
      </c>
      <c r="T2765" s="5">
        <v>4</v>
      </c>
      <c r="U2765" s="5">
        <v>0</v>
      </c>
      <c r="V2765" s="5">
        <v>1</v>
      </c>
      <c r="W2765" s="5">
        <v>7</v>
      </c>
      <c r="X2765" s="5">
        <v>0</v>
      </c>
      <c r="Y2765" s="28">
        <v>18</v>
      </c>
    </row>
    <row r="2766" spans="3:25" x14ac:dyDescent="0.25">
      <c r="C2766" s="106"/>
      <c r="D2766" s="103"/>
      <c r="E2766" s="11" t="s">
        <v>43</v>
      </c>
      <c r="F2766" s="8"/>
      <c r="G2766" s="7">
        <v>226</v>
      </c>
      <c r="H2766" s="15">
        <v>22</v>
      </c>
      <c r="I2766" s="1">
        <v>22</v>
      </c>
      <c r="J2766" s="1">
        <v>14</v>
      </c>
      <c r="K2766" s="1">
        <v>10</v>
      </c>
      <c r="L2766" s="1">
        <v>20</v>
      </c>
      <c r="M2766" s="1">
        <v>31</v>
      </c>
      <c r="N2766" s="1">
        <v>65</v>
      </c>
      <c r="O2766" s="1">
        <v>30</v>
      </c>
      <c r="P2766" s="1">
        <v>4</v>
      </c>
      <c r="Q2766" s="1">
        <v>12</v>
      </c>
      <c r="R2766" s="1">
        <v>18</v>
      </c>
      <c r="S2766" s="1">
        <v>34</v>
      </c>
      <c r="T2766" s="1">
        <v>38</v>
      </c>
      <c r="U2766" s="1">
        <v>3</v>
      </c>
      <c r="V2766" s="1">
        <v>15</v>
      </c>
      <c r="W2766" s="1">
        <v>77</v>
      </c>
      <c r="X2766" s="1">
        <v>7</v>
      </c>
      <c r="Y2766" s="18">
        <v>142</v>
      </c>
    </row>
    <row r="2767" spans="3:25" x14ac:dyDescent="0.25">
      <c r="C2767" s="106"/>
      <c r="D2767" s="103"/>
      <c r="E2767" s="11" t="s">
        <v>44</v>
      </c>
      <c r="F2767" s="8"/>
      <c r="G2767" s="14">
        <v>47</v>
      </c>
      <c r="H2767" s="27">
        <v>3</v>
      </c>
      <c r="I2767" s="5">
        <v>9</v>
      </c>
      <c r="J2767" s="5">
        <v>2</v>
      </c>
      <c r="K2767" s="5">
        <v>1</v>
      </c>
      <c r="L2767" s="5">
        <v>3</v>
      </c>
      <c r="M2767" s="5">
        <v>5</v>
      </c>
      <c r="N2767" s="5">
        <v>9</v>
      </c>
      <c r="O2767" s="5">
        <v>5</v>
      </c>
      <c r="P2767" s="5">
        <v>0</v>
      </c>
      <c r="Q2767" s="5">
        <v>0</v>
      </c>
      <c r="R2767" s="5">
        <v>3</v>
      </c>
      <c r="S2767" s="5">
        <v>7</v>
      </c>
      <c r="T2767" s="5">
        <v>4</v>
      </c>
      <c r="U2767" s="5">
        <v>1</v>
      </c>
      <c r="V2767" s="5">
        <v>5</v>
      </c>
      <c r="W2767" s="5">
        <v>18</v>
      </c>
      <c r="X2767" s="5">
        <v>2</v>
      </c>
      <c r="Y2767" s="28">
        <v>27</v>
      </c>
    </row>
    <row r="2768" spans="3:25" ht="25.2" x14ac:dyDescent="0.25">
      <c r="C2768" s="106"/>
      <c r="D2768" s="103"/>
      <c r="E2768" s="11" t="s">
        <v>45</v>
      </c>
      <c r="F2768" s="8"/>
      <c r="G2768" s="14">
        <v>23</v>
      </c>
      <c r="H2768" s="27">
        <v>1</v>
      </c>
      <c r="I2768" s="5">
        <v>4</v>
      </c>
      <c r="J2768" s="5">
        <v>1</v>
      </c>
      <c r="K2768" s="5">
        <v>1</v>
      </c>
      <c r="L2768" s="5">
        <v>0</v>
      </c>
      <c r="M2768" s="5">
        <v>0</v>
      </c>
      <c r="N2768" s="5">
        <v>2</v>
      </c>
      <c r="O2768" s="5">
        <v>3</v>
      </c>
      <c r="P2768" s="5">
        <v>0</v>
      </c>
      <c r="Q2768" s="5">
        <v>0</v>
      </c>
      <c r="R2768" s="5">
        <v>3</v>
      </c>
      <c r="S2768" s="5">
        <v>1</v>
      </c>
      <c r="T2768" s="5">
        <v>1</v>
      </c>
      <c r="U2768" s="5">
        <v>0</v>
      </c>
      <c r="V2768" s="5">
        <v>3</v>
      </c>
      <c r="W2768" s="5">
        <v>8</v>
      </c>
      <c r="X2768" s="5">
        <v>1</v>
      </c>
      <c r="Y2768" s="28">
        <v>14</v>
      </c>
    </row>
    <row r="2769" spans="3:25" x14ac:dyDescent="0.25">
      <c r="C2769" s="106"/>
      <c r="D2769" s="103"/>
      <c r="E2769" s="11" t="s">
        <v>38</v>
      </c>
      <c r="F2769" s="8"/>
      <c r="G2769" s="7">
        <v>61</v>
      </c>
      <c r="H2769" s="15">
        <v>3</v>
      </c>
      <c r="I2769" s="1">
        <v>2</v>
      </c>
      <c r="J2769" s="1">
        <v>2</v>
      </c>
      <c r="K2769" s="1">
        <v>3</v>
      </c>
      <c r="L2769" s="1">
        <v>2</v>
      </c>
      <c r="M2769" s="1">
        <v>6</v>
      </c>
      <c r="N2769" s="1">
        <v>16</v>
      </c>
      <c r="O2769" s="1">
        <v>8</v>
      </c>
      <c r="P2769" s="1">
        <v>1</v>
      </c>
      <c r="Q2769" s="1">
        <v>3</v>
      </c>
      <c r="R2769" s="1">
        <v>4</v>
      </c>
      <c r="S2769" s="1">
        <v>7</v>
      </c>
      <c r="T2769" s="1">
        <v>8</v>
      </c>
      <c r="U2769" s="1">
        <v>1</v>
      </c>
      <c r="V2769" s="1">
        <v>1</v>
      </c>
      <c r="W2769" s="1">
        <v>21</v>
      </c>
      <c r="X2769" s="1">
        <v>10</v>
      </c>
      <c r="Y2769" s="18">
        <v>30</v>
      </c>
    </row>
    <row r="2770" spans="3:25" x14ac:dyDescent="0.25">
      <c r="C2770" s="102" t="s">
        <v>46</v>
      </c>
      <c r="D2770" s="100" t="s">
        <v>21</v>
      </c>
      <c r="E2770" s="10" t="s">
        <v>47</v>
      </c>
      <c r="F2770" s="9"/>
      <c r="G2770" s="13">
        <v>1103</v>
      </c>
      <c r="H2770" s="22">
        <v>48</v>
      </c>
      <c r="I2770" s="3">
        <v>46</v>
      </c>
      <c r="J2770" s="3">
        <v>134</v>
      </c>
      <c r="K2770" s="3">
        <v>128</v>
      </c>
      <c r="L2770" s="3">
        <v>89</v>
      </c>
      <c r="M2770" s="3">
        <v>100</v>
      </c>
      <c r="N2770" s="3">
        <v>376</v>
      </c>
      <c r="O2770" s="3">
        <v>127</v>
      </c>
      <c r="P2770" s="3">
        <v>5</v>
      </c>
      <c r="Q2770" s="3">
        <v>44</v>
      </c>
      <c r="R2770" s="3">
        <v>125</v>
      </c>
      <c r="S2770" s="3">
        <v>220</v>
      </c>
      <c r="T2770" s="3">
        <v>215</v>
      </c>
      <c r="U2770" s="3">
        <v>25</v>
      </c>
      <c r="V2770" s="3">
        <v>46</v>
      </c>
      <c r="W2770" s="3">
        <v>344</v>
      </c>
      <c r="X2770" s="3">
        <v>30</v>
      </c>
      <c r="Y2770" s="24">
        <v>729</v>
      </c>
    </row>
    <row r="2771" spans="3:25" ht="25.2" x14ac:dyDescent="0.25">
      <c r="C2771" s="106"/>
      <c r="D2771" s="101"/>
      <c r="E2771" s="11" t="s">
        <v>48</v>
      </c>
      <c r="F2771" s="8"/>
      <c r="G2771" s="7">
        <v>173</v>
      </c>
      <c r="H2771" s="15">
        <v>19</v>
      </c>
      <c r="I2771" s="1">
        <v>14</v>
      </c>
      <c r="J2771" s="1">
        <v>3</v>
      </c>
      <c r="K2771" s="1">
        <v>3</v>
      </c>
      <c r="L2771" s="1">
        <v>12</v>
      </c>
      <c r="M2771" s="1">
        <v>13</v>
      </c>
      <c r="N2771" s="1">
        <v>31</v>
      </c>
      <c r="O2771" s="1">
        <v>25</v>
      </c>
      <c r="P2771" s="1">
        <v>0</v>
      </c>
      <c r="Q2771" s="1">
        <v>5</v>
      </c>
      <c r="R2771" s="1">
        <v>4</v>
      </c>
      <c r="S2771" s="1">
        <v>11</v>
      </c>
      <c r="T2771" s="1">
        <v>9</v>
      </c>
      <c r="U2771" s="1">
        <v>1</v>
      </c>
      <c r="V2771" s="1">
        <v>5</v>
      </c>
      <c r="W2771" s="1">
        <v>74</v>
      </c>
      <c r="X2771" s="1">
        <v>7</v>
      </c>
      <c r="Y2771" s="18">
        <v>92</v>
      </c>
    </row>
    <row r="2772" spans="3:25" x14ac:dyDescent="0.25">
      <c r="C2772" s="106"/>
      <c r="D2772" s="101"/>
      <c r="E2772" s="11" t="s">
        <v>49</v>
      </c>
      <c r="F2772" s="8"/>
      <c r="G2772" s="14">
        <v>29</v>
      </c>
      <c r="H2772" s="27">
        <v>0</v>
      </c>
      <c r="I2772" s="5">
        <v>0</v>
      </c>
      <c r="J2772" s="5">
        <v>0</v>
      </c>
      <c r="K2772" s="5">
        <v>0</v>
      </c>
      <c r="L2772" s="5">
        <v>4</v>
      </c>
      <c r="M2772" s="5">
        <v>1</v>
      </c>
      <c r="N2772" s="5">
        <v>7</v>
      </c>
      <c r="O2772" s="5">
        <v>10</v>
      </c>
      <c r="P2772" s="5">
        <v>7</v>
      </c>
      <c r="Q2772" s="5">
        <v>0</v>
      </c>
      <c r="R2772" s="5">
        <v>2</v>
      </c>
      <c r="S2772" s="5">
        <v>6</v>
      </c>
      <c r="T2772" s="5">
        <v>5</v>
      </c>
      <c r="U2772" s="5">
        <v>0</v>
      </c>
      <c r="V2772" s="5">
        <v>2</v>
      </c>
      <c r="W2772" s="5">
        <v>9</v>
      </c>
      <c r="X2772" s="5">
        <v>0</v>
      </c>
      <c r="Y2772" s="28">
        <v>20</v>
      </c>
    </row>
    <row r="2773" spans="3:25" ht="25.2" x14ac:dyDescent="0.25">
      <c r="C2773" s="106"/>
      <c r="D2773" s="101"/>
      <c r="E2773" s="11" t="s">
        <v>50</v>
      </c>
      <c r="F2773" s="8"/>
      <c r="G2773" s="7">
        <v>102</v>
      </c>
      <c r="H2773" s="15">
        <v>19</v>
      </c>
      <c r="I2773" s="1">
        <v>14</v>
      </c>
      <c r="J2773" s="1">
        <v>2</v>
      </c>
      <c r="K2773" s="1">
        <v>2</v>
      </c>
      <c r="L2773" s="1">
        <v>22</v>
      </c>
      <c r="M2773" s="1">
        <v>14</v>
      </c>
      <c r="N2773" s="1">
        <v>23</v>
      </c>
      <c r="O2773" s="1">
        <v>31</v>
      </c>
      <c r="P2773" s="1">
        <v>4</v>
      </c>
      <c r="Q2773" s="1">
        <v>5</v>
      </c>
      <c r="R2773" s="1">
        <v>9</v>
      </c>
      <c r="S2773" s="1">
        <v>10</v>
      </c>
      <c r="T2773" s="1">
        <v>15</v>
      </c>
      <c r="U2773" s="1">
        <v>6</v>
      </c>
      <c r="V2773" s="1">
        <v>6</v>
      </c>
      <c r="W2773" s="1">
        <v>24</v>
      </c>
      <c r="X2773" s="1">
        <v>3</v>
      </c>
      <c r="Y2773" s="18">
        <v>75</v>
      </c>
    </row>
    <row r="2774" spans="3:25" ht="25.2" x14ac:dyDescent="0.25">
      <c r="C2774" s="106"/>
      <c r="D2774" s="101"/>
      <c r="E2774" s="11" t="s">
        <v>51</v>
      </c>
      <c r="F2774" s="8"/>
      <c r="G2774" s="14">
        <v>46</v>
      </c>
      <c r="H2774" s="27">
        <v>4</v>
      </c>
      <c r="I2774" s="5">
        <v>2</v>
      </c>
      <c r="J2774" s="5">
        <v>0</v>
      </c>
      <c r="K2774" s="5">
        <v>1</v>
      </c>
      <c r="L2774" s="5">
        <v>11</v>
      </c>
      <c r="M2774" s="5">
        <v>9</v>
      </c>
      <c r="N2774" s="5">
        <v>12</v>
      </c>
      <c r="O2774" s="5">
        <v>10</v>
      </c>
      <c r="P2774" s="5">
        <v>3</v>
      </c>
      <c r="Q2774" s="5">
        <v>1</v>
      </c>
      <c r="R2774" s="5">
        <v>4</v>
      </c>
      <c r="S2774" s="5">
        <v>3</v>
      </c>
      <c r="T2774" s="5">
        <v>5</v>
      </c>
      <c r="U2774" s="5">
        <v>0</v>
      </c>
      <c r="V2774" s="5">
        <v>7</v>
      </c>
      <c r="W2774" s="5">
        <v>11</v>
      </c>
      <c r="X2774" s="5">
        <v>1</v>
      </c>
      <c r="Y2774" s="28">
        <v>34</v>
      </c>
    </row>
    <row r="2775" spans="3:25" x14ac:dyDescent="0.25">
      <c r="C2775" s="106"/>
      <c r="D2775" s="101"/>
      <c r="E2775" s="11" t="s">
        <v>52</v>
      </c>
      <c r="F2775" s="8"/>
      <c r="G2775" s="14">
        <v>20</v>
      </c>
      <c r="H2775" s="27">
        <v>2</v>
      </c>
      <c r="I2775" s="5">
        <v>0</v>
      </c>
      <c r="J2775" s="5">
        <v>0</v>
      </c>
      <c r="K2775" s="5">
        <v>0</v>
      </c>
      <c r="L2775" s="5">
        <v>2</v>
      </c>
      <c r="M2775" s="5">
        <v>0</v>
      </c>
      <c r="N2775" s="5">
        <v>2</v>
      </c>
      <c r="O2775" s="5">
        <v>2</v>
      </c>
      <c r="P2775" s="5">
        <v>1</v>
      </c>
      <c r="Q2775" s="5">
        <v>1</v>
      </c>
      <c r="R2775" s="5">
        <v>0</v>
      </c>
      <c r="S2775" s="5">
        <v>0</v>
      </c>
      <c r="T2775" s="5">
        <v>1</v>
      </c>
      <c r="U2775" s="5">
        <v>0</v>
      </c>
      <c r="V2775" s="5">
        <v>4</v>
      </c>
      <c r="W2775" s="5">
        <v>10</v>
      </c>
      <c r="X2775" s="5">
        <v>1</v>
      </c>
      <c r="Y2775" s="28">
        <v>9</v>
      </c>
    </row>
    <row r="2776" spans="3:25" x14ac:dyDescent="0.25">
      <c r="C2776" s="106"/>
      <c r="D2776" s="101"/>
      <c r="E2776" s="11" t="s">
        <v>53</v>
      </c>
      <c r="F2776" s="8"/>
      <c r="G2776" s="14">
        <v>19</v>
      </c>
      <c r="H2776" s="27">
        <v>2</v>
      </c>
      <c r="I2776" s="5">
        <v>2</v>
      </c>
      <c r="J2776" s="5">
        <v>0</v>
      </c>
      <c r="K2776" s="5">
        <v>1</v>
      </c>
      <c r="L2776" s="5">
        <v>1</v>
      </c>
      <c r="M2776" s="5">
        <v>3</v>
      </c>
      <c r="N2776" s="5">
        <v>1</v>
      </c>
      <c r="O2776" s="5">
        <v>1</v>
      </c>
      <c r="P2776" s="5">
        <v>3</v>
      </c>
      <c r="Q2776" s="5">
        <v>0</v>
      </c>
      <c r="R2776" s="5">
        <v>2</v>
      </c>
      <c r="S2776" s="5">
        <v>2</v>
      </c>
      <c r="T2776" s="5">
        <v>2</v>
      </c>
      <c r="U2776" s="5">
        <v>0</v>
      </c>
      <c r="V2776" s="5">
        <v>2</v>
      </c>
      <c r="W2776" s="5">
        <v>8</v>
      </c>
      <c r="X2776" s="5">
        <v>0</v>
      </c>
      <c r="Y2776" s="28">
        <v>11</v>
      </c>
    </row>
    <row r="2777" spans="3:25" x14ac:dyDescent="0.25">
      <c r="C2777" s="106"/>
      <c r="D2777" s="101"/>
      <c r="E2777" s="11" t="s">
        <v>38</v>
      </c>
      <c r="F2777" s="8"/>
      <c r="G2777" s="14">
        <v>32</v>
      </c>
      <c r="H2777" s="27">
        <v>3</v>
      </c>
      <c r="I2777" s="5">
        <v>2</v>
      </c>
      <c r="J2777" s="5">
        <v>2</v>
      </c>
      <c r="K2777" s="5">
        <v>2</v>
      </c>
      <c r="L2777" s="5">
        <v>3</v>
      </c>
      <c r="M2777" s="5">
        <v>4</v>
      </c>
      <c r="N2777" s="5">
        <v>6</v>
      </c>
      <c r="O2777" s="5">
        <v>6</v>
      </c>
      <c r="P2777" s="5">
        <v>0</v>
      </c>
      <c r="Q2777" s="5">
        <v>2</v>
      </c>
      <c r="R2777" s="5">
        <v>2</v>
      </c>
      <c r="S2777" s="5">
        <v>4</v>
      </c>
      <c r="T2777" s="5">
        <v>5</v>
      </c>
      <c r="U2777" s="5">
        <v>1</v>
      </c>
      <c r="V2777" s="5">
        <v>0</v>
      </c>
      <c r="W2777" s="5">
        <v>9</v>
      </c>
      <c r="X2777" s="5">
        <v>5</v>
      </c>
      <c r="Y2777" s="28">
        <v>18</v>
      </c>
    </row>
    <row r="2778" spans="3:25" x14ac:dyDescent="0.25">
      <c r="C2778" s="106"/>
      <c r="D2778" s="101"/>
      <c r="E2778" s="11" t="s">
        <v>54</v>
      </c>
      <c r="F2778" s="8"/>
      <c r="G2778" s="7">
        <v>1276</v>
      </c>
      <c r="H2778" s="15">
        <v>67</v>
      </c>
      <c r="I2778" s="1">
        <v>60</v>
      </c>
      <c r="J2778" s="1">
        <v>137</v>
      </c>
      <c r="K2778" s="1">
        <v>131</v>
      </c>
      <c r="L2778" s="1">
        <v>101</v>
      </c>
      <c r="M2778" s="1">
        <v>113</v>
      </c>
      <c r="N2778" s="1">
        <v>407</v>
      </c>
      <c r="O2778" s="1">
        <v>152</v>
      </c>
      <c r="P2778" s="1">
        <v>5</v>
      </c>
      <c r="Q2778" s="1">
        <v>49</v>
      </c>
      <c r="R2778" s="1">
        <v>129</v>
      </c>
      <c r="S2778" s="1">
        <v>231</v>
      </c>
      <c r="T2778" s="1">
        <v>224</v>
      </c>
      <c r="U2778" s="1">
        <v>26</v>
      </c>
      <c r="V2778" s="1">
        <v>51</v>
      </c>
      <c r="W2778" s="1">
        <v>418</v>
      </c>
      <c r="X2778" s="1">
        <v>37</v>
      </c>
      <c r="Y2778" s="18">
        <v>821</v>
      </c>
    </row>
    <row r="2779" spans="3:25" x14ac:dyDescent="0.25">
      <c r="C2779" s="106"/>
      <c r="D2779" s="101"/>
      <c r="E2779" s="11" t="s">
        <v>55</v>
      </c>
      <c r="F2779" s="8"/>
      <c r="G2779" s="7">
        <v>177</v>
      </c>
      <c r="H2779" s="15">
        <v>23</v>
      </c>
      <c r="I2779" s="1">
        <v>16</v>
      </c>
      <c r="J2779" s="1">
        <v>2</v>
      </c>
      <c r="K2779" s="1">
        <v>3</v>
      </c>
      <c r="L2779" s="1">
        <v>37</v>
      </c>
      <c r="M2779" s="1">
        <v>24</v>
      </c>
      <c r="N2779" s="1">
        <v>42</v>
      </c>
      <c r="O2779" s="1">
        <v>51</v>
      </c>
      <c r="P2779" s="1">
        <v>14</v>
      </c>
      <c r="Q2779" s="1">
        <v>6</v>
      </c>
      <c r="R2779" s="1">
        <v>15</v>
      </c>
      <c r="S2779" s="1">
        <v>19</v>
      </c>
      <c r="T2779" s="1">
        <v>25</v>
      </c>
      <c r="U2779" s="1">
        <v>6</v>
      </c>
      <c r="V2779" s="1">
        <v>15</v>
      </c>
      <c r="W2779" s="1">
        <v>44</v>
      </c>
      <c r="X2779" s="1">
        <v>4</v>
      </c>
      <c r="Y2779" s="18">
        <v>129</v>
      </c>
    </row>
    <row r="2780" spans="3:25" ht="25.2" x14ac:dyDescent="0.25">
      <c r="C2780" s="102" t="s">
        <v>56</v>
      </c>
      <c r="D2780" s="100" t="s">
        <v>21</v>
      </c>
      <c r="E2780" s="10" t="s">
        <v>57</v>
      </c>
      <c r="F2780" s="9"/>
      <c r="G2780" s="13">
        <v>393</v>
      </c>
      <c r="H2780" s="22">
        <v>42</v>
      </c>
      <c r="I2780" s="3">
        <v>31</v>
      </c>
      <c r="J2780" s="3">
        <v>30</v>
      </c>
      <c r="K2780" s="3">
        <v>24</v>
      </c>
      <c r="L2780" s="3">
        <v>42</v>
      </c>
      <c r="M2780" s="3">
        <v>51</v>
      </c>
      <c r="N2780" s="3">
        <v>105</v>
      </c>
      <c r="O2780" s="3">
        <v>56</v>
      </c>
      <c r="P2780" s="3">
        <v>3</v>
      </c>
      <c r="Q2780" s="3">
        <v>11</v>
      </c>
      <c r="R2780" s="3">
        <v>23</v>
      </c>
      <c r="S2780" s="3">
        <v>59</v>
      </c>
      <c r="T2780" s="3">
        <v>59</v>
      </c>
      <c r="U2780" s="3">
        <v>7</v>
      </c>
      <c r="V2780" s="3">
        <v>20</v>
      </c>
      <c r="W2780" s="3">
        <v>132</v>
      </c>
      <c r="X2780" s="3">
        <v>9</v>
      </c>
      <c r="Y2780" s="24">
        <v>252</v>
      </c>
    </row>
    <row r="2781" spans="3:25" ht="25.2" x14ac:dyDescent="0.25">
      <c r="C2781" s="106"/>
      <c r="D2781" s="101"/>
      <c r="E2781" s="11" t="s">
        <v>58</v>
      </c>
      <c r="F2781" s="8"/>
      <c r="G2781" s="7">
        <v>615</v>
      </c>
      <c r="H2781" s="15">
        <v>36</v>
      </c>
      <c r="I2781" s="1">
        <v>32</v>
      </c>
      <c r="J2781" s="1">
        <v>43</v>
      </c>
      <c r="K2781" s="1">
        <v>47</v>
      </c>
      <c r="L2781" s="1">
        <v>56</v>
      </c>
      <c r="M2781" s="1">
        <v>59</v>
      </c>
      <c r="N2781" s="1">
        <v>180</v>
      </c>
      <c r="O2781" s="1">
        <v>82</v>
      </c>
      <c r="P2781" s="1">
        <v>13</v>
      </c>
      <c r="Q2781" s="1">
        <v>31</v>
      </c>
      <c r="R2781" s="1">
        <v>68</v>
      </c>
      <c r="S2781" s="1">
        <v>107</v>
      </c>
      <c r="T2781" s="1">
        <v>102</v>
      </c>
      <c r="U2781" s="1">
        <v>11</v>
      </c>
      <c r="V2781" s="1">
        <v>26</v>
      </c>
      <c r="W2781" s="1">
        <v>199</v>
      </c>
      <c r="X2781" s="1">
        <v>22</v>
      </c>
      <c r="Y2781" s="18">
        <v>394</v>
      </c>
    </row>
    <row r="2782" spans="3:25" ht="25.2" x14ac:dyDescent="0.25">
      <c r="C2782" s="106"/>
      <c r="D2782" s="101"/>
      <c r="E2782" s="11" t="s">
        <v>59</v>
      </c>
      <c r="F2782" s="8"/>
      <c r="G2782" s="7">
        <v>364</v>
      </c>
      <c r="H2782" s="15">
        <v>16</v>
      </c>
      <c r="I2782" s="1">
        <v>14</v>
      </c>
      <c r="J2782" s="1">
        <v>45</v>
      </c>
      <c r="K2782" s="1">
        <v>45</v>
      </c>
      <c r="L2782" s="1">
        <v>25</v>
      </c>
      <c r="M2782" s="1">
        <v>21</v>
      </c>
      <c r="N2782" s="1">
        <v>122</v>
      </c>
      <c r="O2782" s="1">
        <v>51</v>
      </c>
      <c r="P2782" s="1">
        <v>6</v>
      </c>
      <c r="Q2782" s="1">
        <v>9</v>
      </c>
      <c r="R2782" s="1">
        <v>35</v>
      </c>
      <c r="S2782" s="1">
        <v>59</v>
      </c>
      <c r="T2782" s="1">
        <v>66</v>
      </c>
      <c r="U2782" s="1">
        <v>12</v>
      </c>
      <c r="V2782" s="1">
        <v>17</v>
      </c>
      <c r="W2782" s="1">
        <v>116</v>
      </c>
      <c r="X2782" s="1">
        <v>14</v>
      </c>
      <c r="Y2782" s="18">
        <v>234</v>
      </c>
    </row>
    <row r="2783" spans="3:25" x14ac:dyDescent="0.25">
      <c r="C2783" s="106"/>
      <c r="D2783" s="101"/>
      <c r="E2783" s="11" t="s">
        <v>60</v>
      </c>
      <c r="F2783" s="8"/>
      <c r="G2783" s="7">
        <v>152</v>
      </c>
      <c r="H2783" s="15">
        <v>3</v>
      </c>
      <c r="I2783" s="1">
        <v>3</v>
      </c>
      <c r="J2783" s="1">
        <v>23</v>
      </c>
      <c r="K2783" s="1">
        <v>21</v>
      </c>
      <c r="L2783" s="1">
        <v>21</v>
      </c>
      <c r="M2783" s="1">
        <v>13</v>
      </c>
      <c r="N2783" s="1">
        <v>51</v>
      </c>
      <c r="O2783" s="1">
        <v>23</v>
      </c>
      <c r="P2783" s="1">
        <v>1</v>
      </c>
      <c r="Q2783" s="1">
        <v>7</v>
      </c>
      <c r="R2783" s="1">
        <v>22</v>
      </c>
      <c r="S2783" s="1">
        <v>31</v>
      </c>
      <c r="T2783" s="1">
        <v>30</v>
      </c>
      <c r="U2783" s="1">
        <v>3</v>
      </c>
      <c r="V2783" s="1">
        <v>9</v>
      </c>
      <c r="W2783" s="1">
        <v>42</v>
      </c>
      <c r="X2783" s="1">
        <v>2</v>
      </c>
      <c r="Y2783" s="18">
        <v>108</v>
      </c>
    </row>
    <row r="2784" spans="3:25" x14ac:dyDescent="0.25">
      <c r="C2784" s="102" t="s">
        <v>61</v>
      </c>
      <c r="D2784" s="100" t="s">
        <v>21</v>
      </c>
      <c r="E2784" s="10" t="s">
        <v>62</v>
      </c>
      <c r="F2784" s="9"/>
      <c r="G2784" s="13">
        <v>197</v>
      </c>
      <c r="H2784" s="22">
        <v>7</v>
      </c>
      <c r="I2784" s="3">
        <v>7</v>
      </c>
      <c r="J2784" s="3">
        <v>24</v>
      </c>
      <c r="K2784" s="3">
        <v>22</v>
      </c>
      <c r="L2784" s="3">
        <v>15</v>
      </c>
      <c r="M2784" s="3">
        <v>14</v>
      </c>
      <c r="N2784" s="3">
        <v>70</v>
      </c>
      <c r="O2784" s="3">
        <v>30</v>
      </c>
      <c r="P2784" s="3">
        <v>5</v>
      </c>
      <c r="Q2784" s="3">
        <v>5</v>
      </c>
      <c r="R2784" s="3">
        <v>20</v>
      </c>
      <c r="S2784" s="3">
        <v>23</v>
      </c>
      <c r="T2784" s="3">
        <v>39</v>
      </c>
      <c r="U2784" s="3">
        <v>5</v>
      </c>
      <c r="V2784" s="3">
        <v>13</v>
      </c>
      <c r="W2784" s="3">
        <v>65</v>
      </c>
      <c r="X2784" s="3">
        <v>6</v>
      </c>
      <c r="Y2784" s="24">
        <v>126</v>
      </c>
    </row>
    <row r="2785" spans="2:25" x14ac:dyDescent="0.25">
      <c r="C2785" s="103"/>
      <c r="D2785" s="101"/>
      <c r="E2785" s="11" t="s">
        <v>63</v>
      </c>
      <c r="F2785" s="8"/>
      <c r="G2785" s="7">
        <v>460</v>
      </c>
      <c r="H2785" s="15">
        <v>36</v>
      </c>
      <c r="I2785" s="1">
        <v>27</v>
      </c>
      <c r="J2785" s="1">
        <v>32</v>
      </c>
      <c r="K2785" s="1">
        <v>26</v>
      </c>
      <c r="L2785" s="1">
        <v>44</v>
      </c>
      <c r="M2785" s="1">
        <v>42</v>
      </c>
      <c r="N2785" s="1">
        <v>118</v>
      </c>
      <c r="O2785" s="1">
        <v>71</v>
      </c>
      <c r="P2785" s="1">
        <v>9</v>
      </c>
      <c r="Q2785" s="1">
        <v>17</v>
      </c>
      <c r="R2785" s="1">
        <v>47</v>
      </c>
      <c r="S2785" s="1">
        <v>70</v>
      </c>
      <c r="T2785" s="1">
        <v>79</v>
      </c>
      <c r="U2785" s="1">
        <v>13</v>
      </c>
      <c r="V2785" s="1">
        <v>18</v>
      </c>
      <c r="W2785" s="1">
        <v>151</v>
      </c>
      <c r="X2785" s="1">
        <v>12</v>
      </c>
      <c r="Y2785" s="18">
        <v>297</v>
      </c>
    </row>
    <row r="2786" spans="2:25" ht="25.2" x14ac:dyDescent="0.25">
      <c r="C2786" s="103"/>
      <c r="D2786" s="101"/>
      <c r="E2786" s="11" t="s">
        <v>64</v>
      </c>
      <c r="F2786" s="8"/>
      <c r="G2786" s="7">
        <v>286</v>
      </c>
      <c r="H2786" s="15">
        <v>16</v>
      </c>
      <c r="I2786" s="1">
        <v>17</v>
      </c>
      <c r="J2786" s="1">
        <v>36</v>
      </c>
      <c r="K2786" s="1">
        <v>35</v>
      </c>
      <c r="L2786" s="1">
        <v>21</v>
      </c>
      <c r="M2786" s="1">
        <v>24</v>
      </c>
      <c r="N2786" s="1">
        <v>99</v>
      </c>
      <c r="O2786" s="1">
        <v>35</v>
      </c>
      <c r="P2786" s="1">
        <v>0</v>
      </c>
      <c r="Q2786" s="1">
        <v>11</v>
      </c>
      <c r="R2786" s="1">
        <v>31</v>
      </c>
      <c r="S2786" s="1">
        <v>71</v>
      </c>
      <c r="T2786" s="1">
        <v>54</v>
      </c>
      <c r="U2786" s="1">
        <v>8</v>
      </c>
      <c r="V2786" s="1">
        <v>9</v>
      </c>
      <c r="W2786" s="1">
        <v>96</v>
      </c>
      <c r="X2786" s="1">
        <v>9</v>
      </c>
      <c r="Y2786" s="18">
        <v>181</v>
      </c>
    </row>
    <row r="2787" spans="2:25" x14ac:dyDescent="0.25">
      <c r="C2787" s="103"/>
      <c r="D2787" s="101"/>
      <c r="E2787" s="11" t="s">
        <v>65</v>
      </c>
      <c r="F2787" s="8"/>
      <c r="G2787" s="7">
        <v>249</v>
      </c>
      <c r="H2787" s="15">
        <v>20</v>
      </c>
      <c r="I2787" s="1">
        <v>10</v>
      </c>
      <c r="J2787" s="1">
        <v>10</v>
      </c>
      <c r="K2787" s="1">
        <v>17</v>
      </c>
      <c r="L2787" s="1">
        <v>30</v>
      </c>
      <c r="M2787" s="1">
        <v>29</v>
      </c>
      <c r="N2787" s="1">
        <v>71</v>
      </c>
      <c r="O2787" s="1">
        <v>37</v>
      </c>
      <c r="P2787" s="1">
        <v>4</v>
      </c>
      <c r="Q2787" s="1">
        <v>11</v>
      </c>
      <c r="R2787" s="1">
        <v>18</v>
      </c>
      <c r="S2787" s="1">
        <v>40</v>
      </c>
      <c r="T2787" s="1">
        <v>34</v>
      </c>
      <c r="U2787" s="1">
        <v>2</v>
      </c>
      <c r="V2787" s="1">
        <v>9</v>
      </c>
      <c r="W2787" s="1">
        <v>78</v>
      </c>
      <c r="X2787" s="1">
        <v>14</v>
      </c>
      <c r="Y2787" s="18">
        <v>157</v>
      </c>
    </row>
    <row r="2788" spans="2:25" x14ac:dyDescent="0.25">
      <c r="C2788" s="103"/>
      <c r="D2788" s="101"/>
      <c r="E2788" s="11" t="s">
        <v>66</v>
      </c>
      <c r="F2788" s="8"/>
      <c r="G2788" s="7">
        <v>145</v>
      </c>
      <c r="H2788" s="15">
        <v>11</v>
      </c>
      <c r="I2788" s="1">
        <v>10</v>
      </c>
      <c r="J2788" s="1">
        <v>14</v>
      </c>
      <c r="K2788" s="1">
        <v>16</v>
      </c>
      <c r="L2788" s="1">
        <v>14</v>
      </c>
      <c r="M2788" s="1">
        <v>16</v>
      </c>
      <c r="N2788" s="1">
        <v>43</v>
      </c>
      <c r="O2788" s="1">
        <v>19</v>
      </c>
      <c r="P2788" s="1">
        <v>4</v>
      </c>
      <c r="Q2788" s="1">
        <v>8</v>
      </c>
      <c r="R2788" s="1">
        <v>20</v>
      </c>
      <c r="S2788" s="1">
        <v>27</v>
      </c>
      <c r="T2788" s="1">
        <v>29</v>
      </c>
      <c r="U2788" s="1">
        <v>2</v>
      </c>
      <c r="V2788" s="1">
        <v>8</v>
      </c>
      <c r="W2788" s="1">
        <v>43</v>
      </c>
      <c r="X2788" s="1">
        <v>2</v>
      </c>
      <c r="Y2788" s="18">
        <v>100</v>
      </c>
    </row>
    <row r="2789" spans="2:25" x14ac:dyDescent="0.25">
      <c r="C2789" s="107"/>
      <c r="D2789" s="104"/>
      <c r="E2789" s="44" t="s">
        <v>67</v>
      </c>
      <c r="F2789" s="45"/>
      <c r="G2789" s="56">
        <v>187</v>
      </c>
      <c r="H2789" s="64">
        <v>7</v>
      </c>
      <c r="I2789" s="34">
        <v>9</v>
      </c>
      <c r="J2789" s="34">
        <v>25</v>
      </c>
      <c r="K2789" s="34">
        <v>21</v>
      </c>
      <c r="L2789" s="34">
        <v>20</v>
      </c>
      <c r="M2789" s="34">
        <v>19</v>
      </c>
      <c r="N2789" s="34">
        <v>57</v>
      </c>
      <c r="O2789" s="34">
        <v>20</v>
      </c>
      <c r="P2789" s="34">
        <v>1</v>
      </c>
      <c r="Q2789" s="34">
        <v>6</v>
      </c>
      <c r="R2789" s="34">
        <v>12</v>
      </c>
      <c r="S2789" s="34">
        <v>25</v>
      </c>
      <c r="T2789" s="34">
        <v>22</v>
      </c>
      <c r="U2789" s="34">
        <v>3</v>
      </c>
      <c r="V2789" s="34">
        <v>15</v>
      </c>
      <c r="W2789" s="34">
        <v>56</v>
      </c>
      <c r="X2789" s="34">
        <v>4</v>
      </c>
      <c r="Y2789" s="69">
        <v>127</v>
      </c>
    </row>
    <row r="2791" spans="2:25" x14ac:dyDescent="0.25">
      <c r="B2791" s="42" t="str">
        <f xml:space="preserve"> HYPERLINK("#'目次'!B39", "[33]")</f>
        <v>[33]</v>
      </c>
      <c r="C2791" s="37" t="s">
        <v>420</v>
      </c>
    </row>
    <row r="2794" spans="2:25" x14ac:dyDescent="0.25">
      <c r="C2794" s="37" t="s">
        <v>14</v>
      </c>
    </row>
    <row r="2795" spans="2:25" ht="25.2" x14ac:dyDescent="0.25">
      <c r="C2795" s="96"/>
      <c r="D2795" s="97"/>
      <c r="E2795" s="97"/>
      <c r="F2795" s="97"/>
      <c r="G2795" s="52" t="s">
        <v>15</v>
      </c>
      <c r="H2795" s="48" t="s">
        <v>421</v>
      </c>
      <c r="I2795" s="20" t="s">
        <v>422</v>
      </c>
      <c r="J2795" s="20" t="s">
        <v>423</v>
      </c>
      <c r="K2795" s="20" t="s">
        <v>424</v>
      </c>
      <c r="L2795" s="20" t="s">
        <v>38</v>
      </c>
      <c r="M2795" s="20" t="s">
        <v>425</v>
      </c>
      <c r="N2795" s="51" t="s">
        <v>426</v>
      </c>
    </row>
    <row r="2796" spans="2:25" x14ac:dyDescent="0.25">
      <c r="C2796" s="98"/>
      <c r="D2796" s="99"/>
      <c r="E2796" s="99"/>
      <c r="F2796" s="99"/>
      <c r="G2796" s="47"/>
      <c r="H2796" s="55"/>
      <c r="I2796" s="21"/>
      <c r="J2796" s="21"/>
      <c r="K2796" s="21"/>
      <c r="L2796" s="21"/>
      <c r="M2796" s="21"/>
      <c r="N2796" s="54"/>
    </row>
    <row r="2797" spans="2:25" x14ac:dyDescent="0.25">
      <c r="C2797" s="43"/>
      <c r="D2797" s="49"/>
      <c r="E2797" s="53" t="s">
        <v>15</v>
      </c>
      <c r="F2797" s="46"/>
      <c r="G2797" s="50">
        <v>1524</v>
      </c>
      <c r="H2797" s="30">
        <v>94</v>
      </c>
      <c r="I2797" s="30">
        <v>269</v>
      </c>
      <c r="J2797" s="30">
        <v>692</v>
      </c>
      <c r="K2797" s="30">
        <v>428</v>
      </c>
      <c r="L2797" s="30">
        <v>41</v>
      </c>
      <c r="M2797" s="30">
        <v>363</v>
      </c>
      <c r="N2797" s="68">
        <v>1120</v>
      </c>
    </row>
    <row r="2798" spans="2:25" x14ac:dyDescent="0.25">
      <c r="C2798" s="105" t="s">
        <v>20</v>
      </c>
      <c r="D2798" s="100" t="s">
        <v>21</v>
      </c>
      <c r="E2798" s="10" t="s">
        <v>22</v>
      </c>
      <c r="F2798" s="9"/>
      <c r="G2798" s="13">
        <v>780</v>
      </c>
      <c r="H2798" s="22">
        <v>53</v>
      </c>
      <c r="I2798" s="3">
        <v>136</v>
      </c>
      <c r="J2798" s="3">
        <v>357</v>
      </c>
      <c r="K2798" s="3">
        <v>218</v>
      </c>
      <c r="L2798" s="3">
        <v>16</v>
      </c>
      <c r="M2798" s="3">
        <v>189</v>
      </c>
      <c r="N2798" s="24">
        <v>575</v>
      </c>
    </row>
    <row r="2799" spans="2:25" x14ac:dyDescent="0.25">
      <c r="C2799" s="106"/>
      <c r="D2799" s="101"/>
      <c r="E2799" s="11" t="s">
        <v>23</v>
      </c>
      <c r="F2799" s="8"/>
      <c r="G2799" s="7">
        <v>744</v>
      </c>
      <c r="H2799" s="15">
        <v>41</v>
      </c>
      <c r="I2799" s="1">
        <v>133</v>
      </c>
      <c r="J2799" s="1">
        <v>335</v>
      </c>
      <c r="K2799" s="1">
        <v>210</v>
      </c>
      <c r="L2799" s="1">
        <v>25</v>
      </c>
      <c r="M2799" s="1">
        <v>174</v>
      </c>
      <c r="N2799" s="18">
        <v>545</v>
      </c>
    </row>
    <row r="2800" spans="2:25" x14ac:dyDescent="0.25">
      <c r="C2800" s="102" t="s">
        <v>24</v>
      </c>
      <c r="D2800" s="102" t="s">
        <v>25</v>
      </c>
      <c r="E2800" s="10" t="s">
        <v>26</v>
      </c>
      <c r="F2800" s="9"/>
      <c r="G2800" s="13">
        <v>257</v>
      </c>
      <c r="H2800" s="22">
        <v>14</v>
      </c>
      <c r="I2800" s="3">
        <v>41</v>
      </c>
      <c r="J2800" s="3">
        <v>116</v>
      </c>
      <c r="K2800" s="3">
        <v>84</v>
      </c>
      <c r="L2800" s="3">
        <v>2</v>
      </c>
      <c r="M2800" s="3">
        <v>55</v>
      </c>
      <c r="N2800" s="24">
        <v>200</v>
      </c>
    </row>
    <row r="2801" spans="3:14" x14ac:dyDescent="0.25">
      <c r="C2801" s="106"/>
      <c r="D2801" s="103"/>
      <c r="E2801" s="11" t="s">
        <v>27</v>
      </c>
      <c r="F2801" s="8"/>
      <c r="G2801" s="7">
        <v>297</v>
      </c>
      <c r="H2801" s="15">
        <v>15</v>
      </c>
      <c r="I2801" s="1">
        <v>48</v>
      </c>
      <c r="J2801" s="1">
        <v>139</v>
      </c>
      <c r="K2801" s="1">
        <v>94</v>
      </c>
      <c r="L2801" s="1">
        <v>1</v>
      </c>
      <c r="M2801" s="1">
        <v>63</v>
      </c>
      <c r="N2801" s="18">
        <v>233</v>
      </c>
    </row>
    <row r="2802" spans="3:14" x14ac:dyDescent="0.25">
      <c r="C2802" s="106"/>
      <c r="D2802" s="103"/>
      <c r="E2802" s="11" t="s">
        <v>28</v>
      </c>
      <c r="F2802" s="8"/>
      <c r="G2802" s="7">
        <v>316</v>
      </c>
      <c r="H2802" s="15">
        <v>17</v>
      </c>
      <c r="I2802" s="1">
        <v>50</v>
      </c>
      <c r="J2802" s="1">
        <v>143</v>
      </c>
      <c r="K2802" s="1">
        <v>92</v>
      </c>
      <c r="L2802" s="1">
        <v>14</v>
      </c>
      <c r="M2802" s="1">
        <v>67</v>
      </c>
      <c r="N2802" s="18">
        <v>235</v>
      </c>
    </row>
    <row r="2803" spans="3:14" x14ac:dyDescent="0.25">
      <c r="C2803" s="106"/>
      <c r="D2803" s="103"/>
      <c r="E2803" s="11" t="s">
        <v>29</v>
      </c>
      <c r="F2803" s="8"/>
      <c r="G2803" s="7">
        <v>335</v>
      </c>
      <c r="H2803" s="15">
        <v>18</v>
      </c>
      <c r="I2803" s="1">
        <v>67</v>
      </c>
      <c r="J2803" s="1">
        <v>156</v>
      </c>
      <c r="K2803" s="1">
        <v>83</v>
      </c>
      <c r="L2803" s="1">
        <v>11</v>
      </c>
      <c r="M2803" s="1">
        <v>85</v>
      </c>
      <c r="N2803" s="18">
        <v>239</v>
      </c>
    </row>
    <row r="2804" spans="3:14" x14ac:dyDescent="0.25">
      <c r="C2804" s="106"/>
      <c r="D2804" s="103"/>
      <c r="E2804" s="11" t="s">
        <v>30</v>
      </c>
      <c r="F2804" s="8"/>
      <c r="G2804" s="7">
        <v>319</v>
      </c>
      <c r="H2804" s="15">
        <v>30</v>
      </c>
      <c r="I2804" s="1">
        <v>63</v>
      </c>
      <c r="J2804" s="1">
        <v>138</v>
      </c>
      <c r="K2804" s="1">
        <v>75</v>
      </c>
      <c r="L2804" s="1">
        <v>13</v>
      </c>
      <c r="M2804" s="1">
        <v>93</v>
      </c>
      <c r="N2804" s="18">
        <v>213</v>
      </c>
    </row>
    <row r="2805" spans="3:14" x14ac:dyDescent="0.25">
      <c r="C2805" s="106"/>
      <c r="D2805" s="103"/>
      <c r="E2805" s="11" t="s">
        <v>31</v>
      </c>
      <c r="F2805" s="8"/>
      <c r="G2805" s="7">
        <v>1267</v>
      </c>
      <c r="H2805" s="15">
        <v>80</v>
      </c>
      <c r="I2805" s="1">
        <v>228</v>
      </c>
      <c r="J2805" s="1">
        <v>576</v>
      </c>
      <c r="K2805" s="1">
        <v>344</v>
      </c>
      <c r="L2805" s="1">
        <v>39</v>
      </c>
      <c r="M2805" s="1">
        <v>308</v>
      </c>
      <c r="N2805" s="18">
        <v>920</v>
      </c>
    </row>
    <row r="2806" spans="3:14" x14ac:dyDescent="0.25">
      <c r="C2806" s="106"/>
      <c r="D2806" s="103"/>
      <c r="E2806" s="11" t="s">
        <v>32</v>
      </c>
      <c r="F2806" s="8"/>
      <c r="G2806" s="7">
        <v>654</v>
      </c>
      <c r="H2806" s="15">
        <v>48</v>
      </c>
      <c r="I2806" s="1">
        <v>130</v>
      </c>
      <c r="J2806" s="1">
        <v>294</v>
      </c>
      <c r="K2806" s="1">
        <v>158</v>
      </c>
      <c r="L2806" s="1">
        <v>24</v>
      </c>
      <c r="M2806" s="1">
        <v>178</v>
      </c>
      <c r="N2806" s="18">
        <v>452</v>
      </c>
    </row>
    <row r="2807" spans="3:14" x14ac:dyDescent="0.25">
      <c r="C2807" s="106"/>
      <c r="D2807" s="102" t="s">
        <v>22</v>
      </c>
      <c r="E2807" s="10" t="s">
        <v>26</v>
      </c>
      <c r="F2807" s="9"/>
      <c r="G2807" s="13">
        <v>137</v>
      </c>
      <c r="H2807" s="22">
        <v>8</v>
      </c>
      <c r="I2807" s="3">
        <v>20</v>
      </c>
      <c r="J2807" s="3">
        <v>61</v>
      </c>
      <c r="K2807" s="3">
        <v>47</v>
      </c>
      <c r="L2807" s="3">
        <v>1</v>
      </c>
      <c r="M2807" s="3">
        <v>28</v>
      </c>
      <c r="N2807" s="24">
        <v>108</v>
      </c>
    </row>
    <row r="2808" spans="3:14" x14ac:dyDescent="0.25">
      <c r="C2808" s="106"/>
      <c r="D2808" s="103"/>
      <c r="E2808" s="11" t="s">
        <v>27</v>
      </c>
      <c r="F2808" s="8"/>
      <c r="G2808" s="7">
        <v>157</v>
      </c>
      <c r="H2808" s="15">
        <v>9</v>
      </c>
      <c r="I2808" s="1">
        <v>29</v>
      </c>
      <c r="J2808" s="1">
        <v>73</v>
      </c>
      <c r="K2808" s="1">
        <v>46</v>
      </c>
      <c r="L2808" s="1">
        <v>0</v>
      </c>
      <c r="M2808" s="1">
        <v>38</v>
      </c>
      <c r="N2808" s="18">
        <v>119</v>
      </c>
    </row>
    <row r="2809" spans="3:14" x14ac:dyDescent="0.25">
      <c r="C2809" s="106"/>
      <c r="D2809" s="103"/>
      <c r="E2809" s="11" t="s">
        <v>28</v>
      </c>
      <c r="F2809" s="8"/>
      <c r="G2809" s="7">
        <v>162</v>
      </c>
      <c r="H2809" s="15">
        <v>12</v>
      </c>
      <c r="I2809" s="1">
        <v>23</v>
      </c>
      <c r="J2809" s="1">
        <v>75</v>
      </c>
      <c r="K2809" s="1">
        <v>48</v>
      </c>
      <c r="L2809" s="1">
        <v>4</v>
      </c>
      <c r="M2809" s="1">
        <v>35</v>
      </c>
      <c r="N2809" s="18">
        <v>123</v>
      </c>
    </row>
    <row r="2810" spans="3:14" x14ac:dyDescent="0.25">
      <c r="C2810" s="106"/>
      <c r="D2810" s="103"/>
      <c r="E2810" s="11" t="s">
        <v>29</v>
      </c>
      <c r="F2810" s="8"/>
      <c r="G2810" s="7">
        <v>175</v>
      </c>
      <c r="H2810" s="15">
        <v>7</v>
      </c>
      <c r="I2810" s="1">
        <v>37</v>
      </c>
      <c r="J2810" s="1">
        <v>79</v>
      </c>
      <c r="K2810" s="1">
        <v>46</v>
      </c>
      <c r="L2810" s="1">
        <v>6</v>
      </c>
      <c r="M2810" s="1">
        <v>44</v>
      </c>
      <c r="N2810" s="18">
        <v>125</v>
      </c>
    </row>
    <row r="2811" spans="3:14" x14ac:dyDescent="0.25">
      <c r="C2811" s="106"/>
      <c r="D2811" s="103"/>
      <c r="E2811" s="11" t="s">
        <v>30</v>
      </c>
      <c r="F2811" s="8"/>
      <c r="G2811" s="7">
        <v>149</v>
      </c>
      <c r="H2811" s="15">
        <v>17</v>
      </c>
      <c r="I2811" s="1">
        <v>27</v>
      </c>
      <c r="J2811" s="1">
        <v>69</v>
      </c>
      <c r="K2811" s="1">
        <v>31</v>
      </c>
      <c r="L2811" s="1">
        <v>5</v>
      </c>
      <c r="M2811" s="1">
        <v>44</v>
      </c>
      <c r="N2811" s="18">
        <v>100</v>
      </c>
    </row>
    <row r="2812" spans="3:14" x14ac:dyDescent="0.25">
      <c r="C2812" s="106"/>
      <c r="D2812" s="103"/>
      <c r="E2812" s="11" t="s">
        <v>31</v>
      </c>
      <c r="F2812" s="8"/>
      <c r="G2812" s="7">
        <v>643</v>
      </c>
      <c r="H2812" s="15">
        <v>45</v>
      </c>
      <c r="I2812" s="1">
        <v>116</v>
      </c>
      <c r="J2812" s="1">
        <v>296</v>
      </c>
      <c r="K2812" s="1">
        <v>171</v>
      </c>
      <c r="L2812" s="1">
        <v>15</v>
      </c>
      <c r="M2812" s="1">
        <v>161</v>
      </c>
      <c r="N2812" s="18">
        <v>467</v>
      </c>
    </row>
    <row r="2813" spans="3:14" x14ac:dyDescent="0.25">
      <c r="C2813" s="106"/>
      <c r="D2813" s="103"/>
      <c r="E2813" s="11" t="s">
        <v>32</v>
      </c>
      <c r="F2813" s="8"/>
      <c r="G2813" s="7">
        <v>324</v>
      </c>
      <c r="H2813" s="15">
        <v>24</v>
      </c>
      <c r="I2813" s="1">
        <v>64</v>
      </c>
      <c r="J2813" s="1">
        <v>148</v>
      </c>
      <c r="K2813" s="1">
        <v>77</v>
      </c>
      <c r="L2813" s="1">
        <v>11</v>
      </c>
      <c r="M2813" s="1">
        <v>88</v>
      </c>
      <c r="N2813" s="18">
        <v>225</v>
      </c>
    </row>
    <row r="2814" spans="3:14" x14ac:dyDescent="0.25">
      <c r="C2814" s="106"/>
      <c r="D2814" s="102" t="s">
        <v>23</v>
      </c>
      <c r="E2814" s="10" t="s">
        <v>26</v>
      </c>
      <c r="F2814" s="9"/>
      <c r="G2814" s="13">
        <v>120</v>
      </c>
      <c r="H2814" s="22">
        <v>6</v>
      </c>
      <c r="I2814" s="3">
        <v>21</v>
      </c>
      <c r="J2814" s="3">
        <v>55</v>
      </c>
      <c r="K2814" s="3">
        <v>37</v>
      </c>
      <c r="L2814" s="3">
        <v>1</v>
      </c>
      <c r="M2814" s="3">
        <v>27</v>
      </c>
      <c r="N2814" s="24">
        <v>92</v>
      </c>
    </row>
    <row r="2815" spans="3:14" x14ac:dyDescent="0.25">
      <c r="C2815" s="106"/>
      <c r="D2815" s="103"/>
      <c r="E2815" s="11" t="s">
        <v>27</v>
      </c>
      <c r="F2815" s="8"/>
      <c r="G2815" s="7">
        <v>140</v>
      </c>
      <c r="H2815" s="15">
        <v>6</v>
      </c>
      <c r="I2815" s="1">
        <v>19</v>
      </c>
      <c r="J2815" s="1">
        <v>66</v>
      </c>
      <c r="K2815" s="1">
        <v>48</v>
      </c>
      <c r="L2815" s="1">
        <v>1</v>
      </c>
      <c r="M2815" s="1">
        <v>25</v>
      </c>
      <c r="N2815" s="18">
        <v>114</v>
      </c>
    </row>
    <row r="2816" spans="3:14" x14ac:dyDescent="0.25">
      <c r="C2816" s="106"/>
      <c r="D2816" s="103"/>
      <c r="E2816" s="11" t="s">
        <v>28</v>
      </c>
      <c r="F2816" s="8"/>
      <c r="G2816" s="7">
        <v>154</v>
      </c>
      <c r="H2816" s="15">
        <v>5</v>
      </c>
      <c r="I2816" s="1">
        <v>27</v>
      </c>
      <c r="J2816" s="1">
        <v>68</v>
      </c>
      <c r="K2816" s="1">
        <v>44</v>
      </c>
      <c r="L2816" s="1">
        <v>10</v>
      </c>
      <c r="M2816" s="1">
        <v>32</v>
      </c>
      <c r="N2816" s="18">
        <v>112</v>
      </c>
    </row>
    <row r="2817" spans="3:14" x14ac:dyDescent="0.25">
      <c r="C2817" s="106"/>
      <c r="D2817" s="103"/>
      <c r="E2817" s="11" t="s">
        <v>29</v>
      </c>
      <c r="F2817" s="8"/>
      <c r="G2817" s="7">
        <v>160</v>
      </c>
      <c r="H2817" s="15">
        <v>11</v>
      </c>
      <c r="I2817" s="1">
        <v>30</v>
      </c>
      <c r="J2817" s="1">
        <v>77</v>
      </c>
      <c r="K2817" s="1">
        <v>37</v>
      </c>
      <c r="L2817" s="1">
        <v>5</v>
      </c>
      <c r="M2817" s="1">
        <v>41</v>
      </c>
      <c r="N2817" s="18">
        <v>114</v>
      </c>
    </row>
    <row r="2818" spans="3:14" x14ac:dyDescent="0.25">
      <c r="C2818" s="106"/>
      <c r="D2818" s="103"/>
      <c r="E2818" s="11" t="s">
        <v>30</v>
      </c>
      <c r="F2818" s="8"/>
      <c r="G2818" s="7">
        <v>170</v>
      </c>
      <c r="H2818" s="15">
        <v>13</v>
      </c>
      <c r="I2818" s="1">
        <v>36</v>
      </c>
      <c r="J2818" s="1">
        <v>69</v>
      </c>
      <c r="K2818" s="1">
        <v>44</v>
      </c>
      <c r="L2818" s="1">
        <v>8</v>
      </c>
      <c r="M2818" s="1">
        <v>49</v>
      </c>
      <c r="N2818" s="18">
        <v>113</v>
      </c>
    </row>
    <row r="2819" spans="3:14" x14ac:dyDescent="0.25">
      <c r="C2819" s="106"/>
      <c r="D2819" s="103"/>
      <c r="E2819" s="11" t="s">
        <v>31</v>
      </c>
      <c r="F2819" s="8"/>
      <c r="G2819" s="7">
        <v>624</v>
      </c>
      <c r="H2819" s="15">
        <v>35</v>
      </c>
      <c r="I2819" s="1">
        <v>112</v>
      </c>
      <c r="J2819" s="1">
        <v>280</v>
      </c>
      <c r="K2819" s="1">
        <v>173</v>
      </c>
      <c r="L2819" s="1">
        <v>24</v>
      </c>
      <c r="M2819" s="1">
        <v>147</v>
      </c>
      <c r="N2819" s="18">
        <v>453</v>
      </c>
    </row>
    <row r="2820" spans="3:14" x14ac:dyDescent="0.25">
      <c r="C2820" s="106"/>
      <c r="D2820" s="103"/>
      <c r="E2820" s="11" t="s">
        <v>32</v>
      </c>
      <c r="F2820" s="8"/>
      <c r="G2820" s="7">
        <v>330</v>
      </c>
      <c r="H2820" s="15">
        <v>24</v>
      </c>
      <c r="I2820" s="1">
        <v>66</v>
      </c>
      <c r="J2820" s="1">
        <v>146</v>
      </c>
      <c r="K2820" s="1">
        <v>81</v>
      </c>
      <c r="L2820" s="1">
        <v>13</v>
      </c>
      <c r="M2820" s="1">
        <v>90</v>
      </c>
      <c r="N2820" s="18">
        <v>227</v>
      </c>
    </row>
    <row r="2821" spans="3:14" ht="25.2" x14ac:dyDescent="0.25">
      <c r="C2821" s="102" t="s">
        <v>33</v>
      </c>
      <c r="D2821" s="102" t="s">
        <v>25</v>
      </c>
      <c r="E2821" s="10" t="s">
        <v>34</v>
      </c>
      <c r="F2821" s="9"/>
      <c r="G2821" s="13">
        <v>75</v>
      </c>
      <c r="H2821" s="22">
        <v>3</v>
      </c>
      <c r="I2821" s="3">
        <v>10</v>
      </c>
      <c r="J2821" s="3">
        <v>29</v>
      </c>
      <c r="K2821" s="3">
        <v>31</v>
      </c>
      <c r="L2821" s="3">
        <v>2</v>
      </c>
      <c r="M2821" s="3">
        <v>13</v>
      </c>
      <c r="N2821" s="24">
        <v>60</v>
      </c>
    </row>
    <row r="2822" spans="3:14" ht="25.2" x14ac:dyDescent="0.25">
      <c r="C2822" s="106"/>
      <c r="D2822" s="103"/>
      <c r="E2822" s="11" t="s">
        <v>35</v>
      </c>
      <c r="F2822" s="8"/>
      <c r="G2822" s="7">
        <v>1042</v>
      </c>
      <c r="H2822" s="15">
        <v>55</v>
      </c>
      <c r="I2822" s="1">
        <v>192</v>
      </c>
      <c r="J2822" s="1">
        <v>501</v>
      </c>
      <c r="K2822" s="1">
        <v>272</v>
      </c>
      <c r="L2822" s="1">
        <v>22</v>
      </c>
      <c r="M2822" s="1">
        <v>247</v>
      </c>
      <c r="N2822" s="18">
        <v>773</v>
      </c>
    </row>
    <row r="2823" spans="3:14" ht="25.2" x14ac:dyDescent="0.25">
      <c r="C2823" s="106"/>
      <c r="D2823" s="103"/>
      <c r="E2823" s="11" t="s">
        <v>36</v>
      </c>
      <c r="F2823" s="8"/>
      <c r="G2823" s="7">
        <v>122</v>
      </c>
      <c r="H2823" s="15">
        <v>11</v>
      </c>
      <c r="I2823" s="1">
        <v>15</v>
      </c>
      <c r="J2823" s="1">
        <v>53</v>
      </c>
      <c r="K2823" s="1">
        <v>42</v>
      </c>
      <c r="L2823" s="1">
        <v>1</v>
      </c>
      <c r="M2823" s="1">
        <v>26</v>
      </c>
      <c r="N2823" s="18">
        <v>95</v>
      </c>
    </row>
    <row r="2824" spans="3:14" ht="25.2" x14ac:dyDescent="0.25">
      <c r="C2824" s="106"/>
      <c r="D2824" s="103"/>
      <c r="E2824" s="11" t="s">
        <v>37</v>
      </c>
      <c r="F2824" s="8"/>
      <c r="G2824" s="7">
        <v>251</v>
      </c>
      <c r="H2824" s="15">
        <v>20</v>
      </c>
      <c r="I2824" s="1">
        <v>50</v>
      </c>
      <c r="J2824" s="1">
        <v>93</v>
      </c>
      <c r="K2824" s="1">
        <v>76</v>
      </c>
      <c r="L2824" s="1">
        <v>12</v>
      </c>
      <c r="M2824" s="1">
        <v>70</v>
      </c>
      <c r="N2824" s="18">
        <v>169</v>
      </c>
    </row>
    <row r="2825" spans="3:14" x14ac:dyDescent="0.25">
      <c r="C2825" s="106"/>
      <c r="D2825" s="103"/>
      <c r="E2825" s="11" t="s">
        <v>38</v>
      </c>
      <c r="F2825" s="8"/>
      <c r="G2825" s="14">
        <v>34</v>
      </c>
      <c r="H2825" s="27">
        <v>5</v>
      </c>
      <c r="I2825" s="5">
        <v>2</v>
      </c>
      <c r="J2825" s="5">
        <v>16</v>
      </c>
      <c r="K2825" s="5">
        <v>7</v>
      </c>
      <c r="L2825" s="5">
        <v>4</v>
      </c>
      <c r="M2825" s="5">
        <v>7</v>
      </c>
      <c r="N2825" s="28">
        <v>23</v>
      </c>
    </row>
    <row r="2826" spans="3:14" ht="25.2" x14ac:dyDescent="0.25">
      <c r="C2826" s="106"/>
      <c r="D2826" s="102" t="s">
        <v>22</v>
      </c>
      <c r="E2826" s="10" t="s">
        <v>34</v>
      </c>
      <c r="F2826" s="9"/>
      <c r="G2826" s="13">
        <v>53</v>
      </c>
      <c r="H2826" s="22">
        <v>2</v>
      </c>
      <c r="I2826" s="3">
        <v>6</v>
      </c>
      <c r="J2826" s="3">
        <v>20</v>
      </c>
      <c r="K2826" s="3">
        <v>24</v>
      </c>
      <c r="L2826" s="3">
        <v>1</v>
      </c>
      <c r="M2826" s="3">
        <v>8</v>
      </c>
      <c r="N2826" s="24">
        <v>44</v>
      </c>
    </row>
    <row r="2827" spans="3:14" ht="25.2" x14ac:dyDescent="0.25">
      <c r="C2827" s="106"/>
      <c r="D2827" s="103"/>
      <c r="E2827" s="11" t="s">
        <v>35</v>
      </c>
      <c r="F2827" s="8"/>
      <c r="G2827" s="7">
        <v>595</v>
      </c>
      <c r="H2827" s="15">
        <v>41</v>
      </c>
      <c r="I2827" s="1">
        <v>111</v>
      </c>
      <c r="J2827" s="1">
        <v>279</v>
      </c>
      <c r="K2827" s="1">
        <v>154</v>
      </c>
      <c r="L2827" s="1">
        <v>10</v>
      </c>
      <c r="M2827" s="1">
        <v>152</v>
      </c>
      <c r="N2827" s="18">
        <v>433</v>
      </c>
    </row>
    <row r="2828" spans="3:14" ht="25.2" x14ac:dyDescent="0.25">
      <c r="C2828" s="106"/>
      <c r="D2828" s="103"/>
      <c r="E2828" s="11" t="s">
        <v>36</v>
      </c>
      <c r="F2828" s="8"/>
      <c r="G2828" s="7">
        <v>56</v>
      </c>
      <c r="H2828" s="15">
        <v>3</v>
      </c>
      <c r="I2828" s="1">
        <v>7</v>
      </c>
      <c r="J2828" s="1">
        <v>26</v>
      </c>
      <c r="K2828" s="1">
        <v>20</v>
      </c>
      <c r="L2828" s="1">
        <v>0</v>
      </c>
      <c r="M2828" s="1">
        <v>10</v>
      </c>
      <c r="N2828" s="18">
        <v>46</v>
      </c>
    </row>
    <row r="2829" spans="3:14" ht="25.2" x14ac:dyDescent="0.25">
      <c r="C2829" s="106"/>
      <c r="D2829" s="103"/>
      <c r="E2829" s="11" t="s">
        <v>37</v>
      </c>
      <c r="F2829" s="8"/>
      <c r="G2829" s="7">
        <v>54</v>
      </c>
      <c r="H2829" s="15">
        <v>3</v>
      </c>
      <c r="I2829" s="1">
        <v>10</v>
      </c>
      <c r="J2829" s="1">
        <v>23</v>
      </c>
      <c r="K2829" s="1">
        <v>16</v>
      </c>
      <c r="L2829" s="1">
        <v>2</v>
      </c>
      <c r="M2829" s="1">
        <v>13</v>
      </c>
      <c r="N2829" s="18">
        <v>39</v>
      </c>
    </row>
    <row r="2830" spans="3:14" x14ac:dyDescent="0.25">
      <c r="C2830" s="106"/>
      <c r="D2830" s="103"/>
      <c r="E2830" s="11" t="s">
        <v>38</v>
      </c>
      <c r="F2830" s="8"/>
      <c r="G2830" s="14">
        <v>22</v>
      </c>
      <c r="H2830" s="27">
        <v>4</v>
      </c>
      <c r="I2830" s="5">
        <v>2</v>
      </c>
      <c r="J2830" s="5">
        <v>9</v>
      </c>
      <c r="K2830" s="5">
        <v>4</v>
      </c>
      <c r="L2830" s="5">
        <v>3</v>
      </c>
      <c r="M2830" s="5">
        <v>6</v>
      </c>
      <c r="N2830" s="28">
        <v>13</v>
      </c>
    </row>
    <row r="2831" spans="3:14" ht="25.2" x14ac:dyDescent="0.25">
      <c r="C2831" s="106"/>
      <c r="D2831" s="102" t="s">
        <v>23</v>
      </c>
      <c r="E2831" s="10" t="s">
        <v>34</v>
      </c>
      <c r="F2831" s="9"/>
      <c r="G2831" s="41">
        <v>22</v>
      </c>
      <c r="H2831" s="58">
        <v>1</v>
      </c>
      <c r="I2831" s="26">
        <v>4</v>
      </c>
      <c r="J2831" s="26">
        <v>9</v>
      </c>
      <c r="K2831" s="26">
        <v>7</v>
      </c>
      <c r="L2831" s="26">
        <v>1</v>
      </c>
      <c r="M2831" s="26">
        <v>5</v>
      </c>
      <c r="N2831" s="60">
        <v>16</v>
      </c>
    </row>
    <row r="2832" spans="3:14" ht="25.2" x14ac:dyDescent="0.25">
      <c r="C2832" s="106"/>
      <c r="D2832" s="103"/>
      <c r="E2832" s="11" t="s">
        <v>35</v>
      </c>
      <c r="F2832" s="8"/>
      <c r="G2832" s="7">
        <v>447</v>
      </c>
      <c r="H2832" s="15">
        <v>14</v>
      </c>
      <c r="I2832" s="1">
        <v>81</v>
      </c>
      <c r="J2832" s="1">
        <v>222</v>
      </c>
      <c r="K2832" s="1">
        <v>118</v>
      </c>
      <c r="L2832" s="1">
        <v>12</v>
      </c>
      <c r="M2832" s="1">
        <v>95</v>
      </c>
      <c r="N2832" s="18">
        <v>340</v>
      </c>
    </row>
    <row r="2833" spans="3:14" ht="25.2" x14ac:dyDescent="0.25">
      <c r="C2833" s="106"/>
      <c r="D2833" s="103"/>
      <c r="E2833" s="11" t="s">
        <v>36</v>
      </c>
      <c r="F2833" s="8"/>
      <c r="G2833" s="7">
        <v>66</v>
      </c>
      <c r="H2833" s="15">
        <v>8</v>
      </c>
      <c r="I2833" s="1">
        <v>8</v>
      </c>
      <c r="J2833" s="1">
        <v>27</v>
      </c>
      <c r="K2833" s="1">
        <v>22</v>
      </c>
      <c r="L2833" s="1">
        <v>1</v>
      </c>
      <c r="M2833" s="1">
        <v>16</v>
      </c>
      <c r="N2833" s="18">
        <v>49</v>
      </c>
    </row>
    <row r="2834" spans="3:14" ht="25.2" x14ac:dyDescent="0.25">
      <c r="C2834" s="106"/>
      <c r="D2834" s="103"/>
      <c r="E2834" s="11" t="s">
        <v>37</v>
      </c>
      <c r="F2834" s="8"/>
      <c r="G2834" s="7">
        <v>197</v>
      </c>
      <c r="H2834" s="15">
        <v>17</v>
      </c>
      <c r="I2834" s="1">
        <v>40</v>
      </c>
      <c r="J2834" s="1">
        <v>70</v>
      </c>
      <c r="K2834" s="1">
        <v>60</v>
      </c>
      <c r="L2834" s="1">
        <v>10</v>
      </c>
      <c r="M2834" s="1">
        <v>57</v>
      </c>
      <c r="N2834" s="18">
        <v>130</v>
      </c>
    </row>
    <row r="2835" spans="3:14" x14ac:dyDescent="0.25">
      <c r="C2835" s="106"/>
      <c r="D2835" s="103"/>
      <c r="E2835" s="11" t="s">
        <v>38</v>
      </c>
      <c r="F2835" s="8"/>
      <c r="G2835" s="14">
        <v>12</v>
      </c>
      <c r="H2835" s="27">
        <v>1</v>
      </c>
      <c r="I2835" s="5">
        <v>0</v>
      </c>
      <c r="J2835" s="5">
        <v>7</v>
      </c>
      <c r="K2835" s="5">
        <v>3</v>
      </c>
      <c r="L2835" s="5">
        <v>1</v>
      </c>
      <c r="M2835" s="5">
        <v>1</v>
      </c>
      <c r="N2835" s="28">
        <v>10</v>
      </c>
    </row>
    <row r="2836" spans="3:14" ht="25.2" x14ac:dyDescent="0.25">
      <c r="C2836" s="102" t="s">
        <v>39</v>
      </c>
      <c r="D2836" s="102" t="s">
        <v>25</v>
      </c>
      <c r="E2836" s="10" t="s">
        <v>40</v>
      </c>
      <c r="F2836" s="9"/>
      <c r="G2836" s="13">
        <v>263</v>
      </c>
      <c r="H2836" s="22">
        <v>21</v>
      </c>
      <c r="I2836" s="3">
        <v>37</v>
      </c>
      <c r="J2836" s="3">
        <v>108</v>
      </c>
      <c r="K2836" s="3">
        <v>88</v>
      </c>
      <c r="L2836" s="3">
        <v>9</v>
      </c>
      <c r="M2836" s="3">
        <v>58</v>
      </c>
      <c r="N2836" s="24">
        <v>196</v>
      </c>
    </row>
    <row r="2837" spans="3:14" ht="25.2" x14ac:dyDescent="0.25">
      <c r="C2837" s="106"/>
      <c r="D2837" s="103"/>
      <c r="E2837" s="11" t="s">
        <v>41</v>
      </c>
      <c r="F2837" s="8"/>
      <c r="G2837" s="7">
        <v>906</v>
      </c>
      <c r="H2837" s="15">
        <v>43</v>
      </c>
      <c r="I2837" s="1">
        <v>164</v>
      </c>
      <c r="J2837" s="1">
        <v>449</v>
      </c>
      <c r="K2837" s="1">
        <v>232</v>
      </c>
      <c r="L2837" s="1">
        <v>18</v>
      </c>
      <c r="M2837" s="1">
        <v>207</v>
      </c>
      <c r="N2837" s="18">
        <v>681</v>
      </c>
    </row>
    <row r="2838" spans="3:14" x14ac:dyDescent="0.25">
      <c r="C2838" s="106"/>
      <c r="D2838" s="103"/>
      <c r="E2838" s="11" t="s">
        <v>42</v>
      </c>
      <c r="F2838" s="8"/>
      <c r="G2838" s="7">
        <v>61</v>
      </c>
      <c r="H2838" s="15">
        <v>4</v>
      </c>
      <c r="I2838" s="1">
        <v>7</v>
      </c>
      <c r="J2838" s="1">
        <v>30</v>
      </c>
      <c r="K2838" s="1">
        <v>20</v>
      </c>
      <c r="L2838" s="1">
        <v>0</v>
      </c>
      <c r="M2838" s="1">
        <v>11</v>
      </c>
      <c r="N2838" s="18">
        <v>50</v>
      </c>
    </row>
    <row r="2839" spans="3:14" x14ac:dyDescent="0.25">
      <c r="C2839" s="106"/>
      <c r="D2839" s="103"/>
      <c r="E2839" s="11" t="s">
        <v>43</v>
      </c>
      <c r="F2839" s="8"/>
      <c r="G2839" s="7">
        <v>450</v>
      </c>
      <c r="H2839" s="15">
        <v>19</v>
      </c>
      <c r="I2839" s="1">
        <v>91</v>
      </c>
      <c r="J2839" s="1">
        <v>209</v>
      </c>
      <c r="K2839" s="1">
        <v>122</v>
      </c>
      <c r="L2839" s="1">
        <v>9</v>
      </c>
      <c r="M2839" s="1">
        <v>110</v>
      </c>
      <c r="N2839" s="18">
        <v>331</v>
      </c>
    </row>
    <row r="2840" spans="3:14" x14ac:dyDescent="0.25">
      <c r="C2840" s="106"/>
      <c r="D2840" s="103"/>
      <c r="E2840" s="11" t="s">
        <v>44</v>
      </c>
      <c r="F2840" s="8"/>
      <c r="G2840" s="7">
        <v>93</v>
      </c>
      <c r="H2840" s="15">
        <v>8</v>
      </c>
      <c r="I2840" s="1">
        <v>26</v>
      </c>
      <c r="J2840" s="1">
        <v>42</v>
      </c>
      <c r="K2840" s="1">
        <v>15</v>
      </c>
      <c r="L2840" s="1">
        <v>2</v>
      </c>
      <c r="M2840" s="1">
        <v>34</v>
      </c>
      <c r="N2840" s="18">
        <v>57</v>
      </c>
    </row>
    <row r="2841" spans="3:14" ht="25.2" x14ac:dyDescent="0.25">
      <c r="C2841" s="106"/>
      <c r="D2841" s="103"/>
      <c r="E2841" s="11" t="s">
        <v>45</v>
      </c>
      <c r="F2841" s="8"/>
      <c r="G2841" s="14">
        <v>41</v>
      </c>
      <c r="H2841" s="27">
        <v>4</v>
      </c>
      <c r="I2841" s="5">
        <v>10</v>
      </c>
      <c r="J2841" s="5">
        <v>11</v>
      </c>
      <c r="K2841" s="5">
        <v>15</v>
      </c>
      <c r="L2841" s="5">
        <v>1</v>
      </c>
      <c r="M2841" s="5">
        <v>14</v>
      </c>
      <c r="N2841" s="28">
        <v>26</v>
      </c>
    </row>
    <row r="2842" spans="3:14" x14ac:dyDescent="0.25">
      <c r="C2842" s="106"/>
      <c r="D2842" s="103"/>
      <c r="E2842" s="11" t="s">
        <v>38</v>
      </c>
      <c r="F2842" s="8"/>
      <c r="G2842" s="7">
        <v>141</v>
      </c>
      <c r="H2842" s="15">
        <v>17</v>
      </c>
      <c r="I2842" s="1">
        <v>23</v>
      </c>
      <c r="J2842" s="1">
        <v>56</v>
      </c>
      <c r="K2842" s="1">
        <v>35</v>
      </c>
      <c r="L2842" s="1">
        <v>10</v>
      </c>
      <c r="M2842" s="1">
        <v>40</v>
      </c>
      <c r="N2842" s="18">
        <v>91</v>
      </c>
    </row>
    <row r="2843" spans="3:14" ht="25.2" x14ac:dyDescent="0.25">
      <c r="C2843" s="106"/>
      <c r="D2843" s="102" t="s">
        <v>22</v>
      </c>
      <c r="E2843" s="10" t="s">
        <v>40</v>
      </c>
      <c r="F2843" s="9"/>
      <c r="G2843" s="13">
        <v>123</v>
      </c>
      <c r="H2843" s="22">
        <v>5</v>
      </c>
      <c r="I2843" s="3">
        <v>14</v>
      </c>
      <c r="J2843" s="3">
        <v>56</v>
      </c>
      <c r="K2843" s="3">
        <v>45</v>
      </c>
      <c r="L2843" s="3">
        <v>3</v>
      </c>
      <c r="M2843" s="3">
        <v>19</v>
      </c>
      <c r="N2843" s="24">
        <v>101</v>
      </c>
    </row>
    <row r="2844" spans="3:14" ht="25.2" x14ac:dyDescent="0.25">
      <c r="C2844" s="106"/>
      <c r="D2844" s="103"/>
      <c r="E2844" s="11" t="s">
        <v>41</v>
      </c>
      <c r="F2844" s="8"/>
      <c r="G2844" s="7">
        <v>511</v>
      </c>
      <c r="H2844" s="15">
        <v>34</v>
      </c>
      <c r="I2844" s="1">
        <v>91</v>
      </c>
      <c r="J2844" s="1">
        <v>248</v>
      </c>
      <c r="K2844" s="1">
        <v>129</v>
      </c>
      <c r="L2844" s="1">
        <v>9</v>
      </c>
      <c r="M2844" s="1">
        <v>125</v>
      </c>
      <c r="N2844" s="18">
        <v>377</v>
      </c>
    </row>
    <row r="2845" spans="3:14" x14ac:dyDescent="0.25">
      <c r="C2845" s="106"/>
      <c r="D2845" s="103"/>
      <c r="E2845" s="11" t="s">
        <v>42</v>
      </c>
      <c r="F2845" s="8"/>
      <c r="G2845" s="14">
        <v>36</v>
      </c>
      <c r="H2845" s="27">
        <v>2</v>
      </c>
      <c r="I2845" s="5">
        <v>4</v>
      </c>
      <c r="J2845" s="5">
        <v>16</v>
      </c>
      <c r="K2845" s="5">
        <v>14</v>
      </c>
      <c r="L2845" s="5">
        <v>0</v>
      </c>
      <c r="M2845" s="5">
        <v>6</v>
      </c>
      <c r="N2845" s="28">
        <v>30</v>
      </c>
    </row>
    <row r="2846" spans="3:14" x14ac:dyDescent="0.25">
      <c r="C2846" s="106"/>
      <c r="D2846" s="103"/>
      <c r="E2846" s="11" t="s">
        <v>43</v>
      </c>
      <c r="F2846" s="8"/>
      <c r="G2846" s="7">
        <v>224</v>
      </c>
      <c r="H2846" s="15">
        <v>11</v>
      </c>
      <c r="I2846" s="1">
        <v>48</v>
      </c>
      <c r="J2846" s="1">
        <v>99</v>
      </c>
      <c r="K2846" s="1">
        <v>63</v>
      </c>
      <c r="L2846" s="1">
        <v>3</v>
      </c>
      <c r="M2846" s="1">
        <v>59</v>
      </c>
      <c r="N2846" s="18">
        <v>162</v>
      </c>
    </row>
    <row r="2847" spans="3:14" x14ac:dyDescent="0.25">
      <c r="C2847" s="106"/>
      <c r="D2847" s="103"/>
      <c r="E2847" s="11" t="s">
        <v>44</v>
      </c>
      <c r="F2847" s="8"/>
      <c r="G2847" s="14">
        <v>46</v>
      </c>
      <c r="H2847" s="27">
        <v>6</v>
      </c>
      <c r="I2847" s="5">
        <v>10</v>
      </c>
      <c r="J2847" s="5">
        <v>23</v>
      </c>
      <c r="K2847" s="5">
        <v>6</v>
      </c>
      <c r="L2847" s="5">
        <v>1</v>
      </c>
      <c r="M2847" s="5">
        <v>16</v>
      </c>
      <c r="N2847" s="28">
        <v>29</v>
      </c>
    </row>
    <row r="2848" spans="3:14" ht="25.2" x14ac:dyDescent="0.25">
      <c r="C2848" s="106"/>
      <c r="D2848" s="103"/>
      <c r="E2848" s="11" t="s">
        <v>45</v>
      </c>
      <c r="F2848" s="8"/>
      <c r="G2848" s="14">
        <v>18</v>
      </c>
      <c r="H2848" s="27">
        <v>3</v>
      </c>
      <c r="I2848" s="5">
        <v>6</v>
      </c>
      <c r="J2848" s="5">
        <v>2</v>
      </c>
      <c r="K2848" s="5">
        <v>6</v>
      </c>
      <c r="L2848" s="5">
        <v>1</v>
      </c>
      <c r="M2848" s="5">
        <v>9</v>
      </c>
      <c r="N2848" s="28">
        <v>8</v>
      </c>
    </row>
    <row r="2849" spans="3:14" x14ac:dyDescent="0.25">
      <c r="C2849" s="106"/>
      <c r="D2849" s="103"/>
      <c r="E2849" s="11" t="s">
        <v>38</v>
      </c>
      <c r="F2849" s="8"/>
      <c r="G2849" s="7">
        <v>80</v>
      </c>
      <c r="H2849" s="15">
        <v>10</v>
      </c>
      <c r="I2849" s="1">
        <v>15</v>
      </c>
      <c r="J2849" s="1">
        <v>34</v>
      </c>
      <c r="K2849" s="1">
        <v>17</v>
      </c>
      <c r="L2849" s="1">
        <v>4</v>
      </c>
      <c r="M2849" s="1">
        <v>25</v>
      </c>
      <c r="N2849" s="18">
        <v>51</v>
      </c>
    </row>
    <row r="2850" spans="3:14" ht="25.2" x14ac:dyDescent="0.25">
      <c r="C2850" s="106"/>
      <c r="D2850" s="102" t="s">
        <v>23</v>
      </c>
      <c r="E2850" s="10" t="s">
        <v>40</v>
      </c>
      <c r="F2850" s="9"/>
      <c r="G2850" s="13">
        <v>140</v>
      </c>
      <c r="H2850" s="22">
        <v>16</v>
      </c>
      <c r="I2850" s="3">
        <v>23</v>
      </c>
      <c r="J2850" s="3">
        <v>52</v>
      </c>
      <c r="K2850" s="3">
        <v>43</v>
      </c>
      <c r="L2850" s="3">
        <v>6</v>
      </c>
      <c r="M2850" s="3">
        <v>39</v>
      </c>
      <c r="N2850" s="24">
        <v>95</v>
      </c>
    </row>
    <row r="2851" spans="3:14" ht="25.2" x14ac:dyDescent="0.25">
      <c r="C2851" s="106"/>
      <c r="D2851" s="103"/>
      <c r="E2851" s="11" t="s">
        <v>41</v>
      </c>
      <c r="F2851" s="8"/>
      <c r="G2851" s="7">
        <v>395</v>
      </c>
      <c r="H2851" s="15">
        <v>9</v>
      </c>
      <c r="I2851" s="1">
        <v>73</v>
      </c>
      <c r="J2851" s="1">
        <v>201</v>
      </c>
      <c r="K2851" s="1">
        <v>103</v>
      </c>
      <c r="L2851" s="1">
        <v>9</v>
      </c>
      <c r="M2851" s="1">
        <v>82</v>
      </c>
      <c r="N2851" s="18">
        <v>304</v>
      </c>
    </row>
    <row r="2852" spans="3:14" x14ac:dyDescent="0.25">
      <c r="C2852" s="106"/>
      <c r="D2852" s="103"/>
      <c r="E2852" s="11" t="s">
        <v>42</v>
      </c>
      <c r="F2852" s="8"/>
      <c r="G2852" s="14">
        <v>25</v>
      </c>
      <c r="H2852" s="27">
        <v>2</v>
      </c>
      <c r="I2852" s="5">
        <v>3</v>
      </c>
      <c r="J2852" s="5">
        <v>14</v>
      </c>
      <c r="K2852" s="5">
        <v>6</v>
      </c>
      <c r="L2852" s="5">
        <v>0</v>
      </c>
      <c r="M2852" s="5">
        <v>5</v>
      </c>
      <c r="N2852" s="28">
        <v>20</v>
      </c>
    </row>
    <row r="2853" spans="3:14" x14ac:dyDescent="0.25">
      <c r="C2853" s="106"/>
      <c r="D2853" s="103"/>
      <c r="E2853" s="11" t="s">
        <v>43</v>
      </c>
      <c r="F2853" s="8"/>
      <c r="G2853" s="7">
        <v>226</v>
      </c>
      <c r="H2853" s="15">
        <v>8</v>
      </c>
      <c r="I2853" s="1">
        <v>43</v>
      </c>
      <c r="J2853" s="1">
        <v>110</v>
      </c>
      <c r="K2853" s="1">
        <v>59</v>
      </c>
      <c r="L2853" s="1">
        <v>6</v>
      </c>
      <c r="M2853" s="1">
        <v>51</v>
      </c>
      <c r="N2853" s="18">
        <v>169</v>
      </c>
    </row>
    <row r="2854" spans="3:14" x14ac:dyDescent="0.25">
      <c r="C2854" s="106"/>
      <c r="D2854" s="103"/>
      <c r="E2854" s="11" t="s">
        <v>44</v>
      </c>
      <c r="F2854" s="8"/>
      <c r="G2854" s="14">
        <v>47</v>
      </c>
      <c r="H2854" s="27">
        <v>2</v>
      </c>
      <c r="I2854" s="5">
        <v>16</v>
      </c>
      <c r="J2854" s="5">
        <v>19</v>
      </c>
      <c r="K2854" s="5">
        <v>9</v>
      </c>
      <c r="L2854" s="5">
        <v>1</v>
      </c>
      <c r="M2854" s="5">
        <v>18</v>
      </c>
      <c r="N2854" s="28">
        <v>28</v>
      </c>
    </row>
    <row r="2855" spans="3:14" ht="25.2" x14ac:dyDescent="0.25">
      <c r="C2855" s="106"/>
      <c r="D2855" s="103"/>
      <c r="E2855" s="11" t="s">
        <v>45</v>
      </c>
      <c r="F2855" s="8"/>
      <c r="G2855" s="14">
        <v>23</v>
      </c>
      <c r="H2855" s="27">
        <v>1</v>
      </c>
      <c r="I2855" s="5">
        <v>4</v>
      </c>
      <c r="J2855" s="5">
        <v>9</v>
      </c>
      <c r="K2855" s="5">
        <v>9</v>
      </c>
      <c r="L2855" s="5">
        <v>0</v>
      </c>
      <c r="M2855" s="5">
        <v>5</v>
      </c>
      <c r="N2855" s="28">
        <v>18</v>
      </c>
    </row>
    <row r="2856" spans="3:14" x14ac:dyDescent="0.25">
      <c r="C2856" s="106"/>
      <c r="D2856" s="103"/>
      <c r="E2856" s="11" t="s">
        <v>38</v>
      </c>
      <c r="F2856" s="8"/>
      <c r="G2856" s="7">
        <v>61</v>
      </c>
      <c r="H2856" s="15">
        <v>7</v>
      </c>
      <c r="I2856" s="1">
        <v>8</v>
      </c>
      <c r="J2856" s="1">
        <v>22</v>
      </c>
      <c r="K2856" s="1">
        <v>18</v>
      </c>
      <c r="L2856" s="1">
        <v>6</v>
      </c>
      <c r="M2856" s="1">
        <v>15</v>
      </c>
      <c r="N2856" s="18">
        <v>40</v>
      </c>
    </row>
    <row r="2857" spans="3:14" x14ac:dyDescent="0.25">
      <c r="C2857" s="102" t="s">
        <v>46</v>
      </c>
      <c r="D2857" s="100" t="s">
        <v>21</v>
      </c>
      <c r="E2857" s="10" t="s">
        <v>47</v>
      </c>
      <c r="F2857" s="9"/>
      <c r="G2857" s="13">
        <v>1103</v>
      </c>
      <c r="H2857" s="22">
        <v>58</v>
      </c>
      <c r="I2857" s="3">
        <v>182</v>
      </c>
      <c r="J2857" s="3">
        <v>542</v>
      </c>
      <c r="K2857" s="3">
        <v>291</v>
      </c>
      <c r="L2857" s="3">
        <v>30</v>
      </c>
      <c r="M2857" s="3">
        <v>240</v>
      </c>
      <c r="N2857" s="24">
        <v>833</v>
      </c>
    </row>
    <row r="2858" spans="3:14" ht="25.2" x14ac:dyDescent="0.25">
      <c r="C2858" s="106"/>
      <c r="D2858" s="101"/>
      <c r="E2858" s="11" t="s">
        <v>48</v>
      </c>
      <c r="F2858" s="8"/>
      <c r="G2858" s="7">
        <v>173</v>
      </c>
      <c r="H2858" s="15">
        <v>17</v>
      </c>
      <c r="I2858" s="1">
        <v>56</v>
      </c>
      <c r="J2858" s="1">
        <v>63</v>
      </c>
      <c r="K2858" s="1">
        <v>33</v>
      </c>
      <c r="L2858" s="1">
        <v>4</v>
      </c>
      <c r="M2858" s="1">
        <v>73</v>
      </c>
      <c r="N2858" s="18">
        <v>96</v>
      </c>
    </row>
    <row r="2859" spans="3:14" x14ac:dyDescent="0.25">
      <c r="C2859" s="106"/>
      <c r="D2859" s="101"/>
      <c r="E2859" s="11" t="s">
        <v>49</v>
      </c>
      <c r="F2859" s="8"/>
      <c r="G2859" s="14">
        <v>29</v>
      </c>
      <c r="H2859" s="27">
        <v>2</v>
      </c>
      <c r="I2859" s="5">
        <v>2</v>
      </c>
      <c r="J2859" s="5">
        <v>13</v>
      </c>
      <c r="K2859" s="5">
        <v>12</v>
      </c>
      <c r="L2859" s="5">
        <v>0</v>
      </c>
      <c r="M2859" s="5">
        <v>4</v>
      </c>
      <c r="N2859" s="28">
        <v>25</v>
      </c>
    </row>
    <row r="2860" spans="3:14" ht="25.2" x14ac:dyDescent="0.25">
      <c r="C2860" s="106"/>
      <c r="D2860" s="101"/>
      <c r="E2860" s="11" t="s">
        <v>50</v>
      </c>
      <c r="F2860" s="8"/>
      <c r="G2860" s="7">
        <v>102</v>
      </c>
      <c r="H2860" s="15">
        <v>5</v>
      </c>
      <c r="I2860" s="1">
        <v>11</v>
      </c>
      <c r="J2860" s="1">
        <v>35</v>
      </c>
      <c r="K2860" s="1">
        <v>49</v>
      </c>
      <c r="L2860" s="1">
        <v>2</v>
      </c>
      <c r="M2860" s="1">
        <v>16</v>
      </c>
      <c r="N2860" s="18">
        <v>84</v>
      </c>
    </row>
    <row r="2861" spans="3:14" ht="25.2" x14ac:dyDescent="0.25">
      <c r="C2861" s="106"/>
      <c r="D2861" s="101"/>
      <c r="E2861" s="11" t="s">
        <v>51</v>
      </c>
      <c r="F2861" s="8"/>
      <c r="G2861" s="14">
        <v>46</v>
      </c>
      <c r="H2861" s="27">
        <v>2</v>
      </c>
      <c r="I2861" s="5">
        <v>7</v>
      </c>
      <c r="J2861" s="5">
        <v>14</v>
      </c>
      <c r="K2861" s="5">
        <v>22</v>
      </c>
      <c r="L2861" s="5">
        <v>1</v>
      </c>
      <c r="M2861" s="5">
        <v>9</v>
      </c>
      <c r="N2861" s="28">
        <v>36</v>
      </c>
    </row>
    <row r="2862" spans="3:14" x14ac:dyDescent="0.25">
      <c r="C2862" s="106"/>
      <c r="D2862" s="101"/>
      <c r="E2862" s="11" t="s">
        <v>52</v>
      </c>
      <c r="F2862" s="8"/>
      <c r="G2862" s="14">
        <v>20</v>
      </c>
      <c r="H2862" s="27">
        <v>5</v>
      </c>
      <c r="I2862" s="5">
        <v>5</v>
      </c>
      <c r="J2862" s="5">
        <v>6</v>
      </c>
      <c r="K2862" s="5">
        <v>4</v>
      </c>
      <c r="L2862" s="5">
        <v>0</v>
      </c>
      <c r="M2862" s="5">
        <v>10</v>
      </c>
      <c r="N2862" s="28">
        <v>10</v>
      </c>
    </row>
    <row r="2863" spans="3:14" x14ac:dyDescent="0.25">
      <c r="C2863" s="106"/>
      <c r="D2863" s="101"/>
      <c r="E2863" s="11" t="s">
        <v>53</v>
      </c>
      <c r="F2863" s="8"/>
      <c r="G2863" s="14">
        <v>19</v>
      </c>
      <c r="H2863" s="27">
        <v>1</v>
      </c>
      <c r="I2863" s="5">
        <v>4</v>
      </c>
      <c r="J2863" s="5">
        <v>6</v>
      </c>
      <c r="K2863" s="5">
        <v>8</v>
      </c>
      <c r="L2863" s="5">
        <v>0</v>
      </c>
      <c r="M2863" s="5">
        <v>5</v>
      </c>
      <c r="N2863" s="28">
        <v>14</v>
      </c>
    </row>
    <row r="2864" spans="3:14" x14ac:dyDescent="0.25">
      <c r="C2864" s="106"/>
      <c r="D2864" s="101"/>
      <c r="E2864" s="11" t="s">
        <v>38</v>
      </c>
      <c r="F2864" s="8"/>
      <c r="G2864" s="14">
        <v>32</v>
      </c>
      <c r="H2864" s="27">
        <v>4</v>
      </c>
      <c r="I2864" s="5">
        <v>2</v>
      </c>
      <c r="J2864" s="5">
        <v>13</v>
      </c>
      <c r="K2864" s="5">
        <v>9</v>
      </c>
      <c r="L2864" s="5">
        <v>4</v>
      </c>
      <c r="M2864" s="5">
        <v>6</v>
      </c>
      <c r="N2864" s="28">
        <v>22</v>
      </c>
    </row>
    <row r="2865" spans="2:14" x14ac:dyDescent="0.25">
      <c r="C2865" s="106"/>
      <c r="D2865" s="101"/>
      <c r="E2865" s="11" t="s">
        <v>54</v>
      </c>
      <c r="F2865" s="8"/>
      <c r="G2865" s="7">
        <v>1276</v>
      </c>
      <c r="H2865" s="15">
        <v>75</v>
      </c>
      <c r="I2865" s="1">
        <v>238</v>
      </c>
      <c r="J2865" s="1">
        <v>605</v>
      </c>
      <c r="K2865" s="1">
        <v>324</v>
      </c>
      <c r="L2865" s="1">
        <v>34</v>
      </c>
      <c r="M2865" s="1">
        <v>313</v>
      </c>
      <c r="N2865" s="18">
        <v>929</v>
      </c>
    </row>
    <row r="2866" spans="2:14" x14ac:dyDescent="0.25">
      <c r="C2866" s="106"/>
      <c r="D2866" s="101"/>
      <c r="E2866" s="11" t="s">
        <v>55</v>
      </c>
      <c r="F2866" s="8"/>
      <c r="G2866" s="7">
        <v>177</v>
      </c>
      <c r="H2866" s="15">
        <v>9</v>
      </c>
      <c r="I2866" s="1">
        <v>20</v>
      </c>
      <c r="J2866" s="1">
        <v>62</v>
      </c>
      <c r="K2866" s="1">
        <v>83</v>
      </c>
      <c r="L2866" s="1">
        <v>3</v>
      </c>
      <c r="M2866" s="1">
        <v>29</v>
      </c>
      <c r="N2866" s="18">
        <v>145</v>
      </c>
    </row>
    <row r="2867" spans="2:14" ht="25.2" x14ac:dyDescent="0.25">
      <c r="C2867" s="102" t="s">
        <v>56</v>
      </c>
      <c r="D2867" s="100" t="s">
        <v>21</v>
      </c>
      <c r="E2867" s="10" t="s">
        <v>57</v>
      </c>
      <c r="F2867" s="9"/>
      <c r="G2867" s="13">
        <v>393</v>
      </c>
      <c r="H2867" s="22">
        <v>35</v>
      </c>
      <c r="I2867" s="3">
        <v>84</v>
      </c>
      <c r="J2867" s="3">
        <v>152</v>
      </c>
      <c r="K2867" s="3">
        <v>113</v>
      </c>
      <c r="L2867" s="3">
        <v>9</v>
      </c>
      <c r="M2867" s="3">
        <v>119</v>
      </c>
      <c r="N2867" s="24">
        <v>265</v>
      </c>
    </row>
    <row r="2868" spans="2:14" ht="25.2" x14ac:dyDescent="0.25">
      <c r="C2868" s="106"/>
      <c r="D2868" s="101"/>
      <c r="E2868" s="11" t="s">
        <v>58</v>
      </c>
      <c r="F2868" s="8"/>
      <c r="G2868" s="7">
        <v>615</v>
      </c>
      <c r="H2868" s="15">
        <v>29</v>
      </c>
      <c r="I2868" s="1">
        <v>106</v>
      </c>
      <c r="J2868" s="1">
        <v>289</v>
      </c>
      <c r="K2868" s="1">
        <v>174</v>
      </c>
      <c r="L2868" s="1">
        <v>17</v>
      </c>
      <c r="M2868" s="1">
        <v>135</v>
      </c>
      <c r="N2868" s="18">
        <v>463</v>
      </c>
    </row>
    <row r="2869" spans="2:14" ht="25.2" x14ac:dyDescent="0.25">
      <c r="C2869" s="106"/>
      <c r="D2869" s="101"/>
      <c r="E2869" s="11" t="s">
        <v>59</v>
      </c>
      <c r="F2869" s="8"/>
      <c r="G2869" s="7">
        <v>364</v>
      </c>
      <c r="H2869" s="15">
        <v>21</v>
      </c>
      <c r="I2869" s="1">
        <v>56</v>
      </c>
      <c r="J2869" s="1">
        <v>177</v>
      </c>
      <c r="K2869" s="1">
        <v>97</v>
      </c>
      <c r="L2869" s="1">
        <v>13</v>
      </c>
      <c r="M2869" s="1">
        <v>77</v>
      </c>
      <c r="N2869" s="18">
        <v>274</v>
      </c>
    </row>
    <row r="2870" spans="2:14" x14ac:dyDescent="0.25">
      <c r="C2870" s="106"/>
      <c r="D2870" s="101"/>
      <c r="E2870" s="11" t="s">
        <v>60</v>
      </c>
      <c r="F2870" s="8"/>
      <c r="G2870" s="7">
        <v>152</v>
      </c>
      <c r="H2870" s="15">
        <v>9</v>
      </c>
      <c r="I2870" s="1">
        <v>23</v>
      </c>
      <c r="J2870" s="1">
        <v>74</v>
      </c>
      <c r="K2870" s="1">
        <v>44</v>
      </c>
      <c r="L2870" s="1">
        <v>2</v>
      </c>
      <c r="M2870" s="1">
        <v>32</v>
      </c>
      <c r="N2870" s="18">
        <v>118</v>
      </c>
    </row>
    <row r="2871" spans="2:14" x14ac:dyDescent="0.25">
      <c r="C2871" s="102" t="s">
        <v>61</v>
      </c>
      <c r="D2871" s="100" t="s">
        <v>21</v>
      </c>
      <c r="E2871" s="10" t="s">
        <v>62</v>
      </c>
      <c r="F2871" s="9"/>
      <c r="G2871" s="13">
        <v>197</v>
      </c>
      <c r="H2871" s="22">
        <v>7</v>
      </c>
      <c r="I2871" s="3">
        <v>31</v>
      </c>
      <c r="J2871" s="3">
        <v>93</v>
      </c>
      <c r="K2871" s="3">
        <v>62</v>
      </c>
      <c r="L2871" s="3">
        <v>4</v>
      </c>
      <c r="M2871" s="3">
        <v>38</v>
      </c>
      <c r="N2871" s="24">
        <v>155</v>
      </c>
    </row>
    <row r="2872" spans="2:14" x14ac:dyDescent="0.25">
      <c r="C2872" s="103"/>
      <c r="D2872" s="101"/>
      <c r="E2872" s="11" t="s">
        <v>63</v>
      </c>
      <c r="F2872" s="8"/>
      <c r="G2872" s="7">
        <v>460</v>
      </c>
      <c r="H2872" s="15">
        <v>33</v>
      </c>
      <c r="I2872" s="1">
        <v>77</v>
      </c>
      <c r="J2872" s="1">
        <v>205</v>
      </c>
      <c r="K2872" s="1">
        <v>131</v>
      </c>
      <c r="L2872" s="1">
        <v>14</v>
      </c>
      <c r="M2872" s="1">
        <v>110</v>
      </c>
      <c r="N2872" s="18">
        <v>336</v>
      </c>
    </row>
    <row r="2873" spans="2:14" ht="25.2" x14ac:dyDescent="0.25">
      <c r="C2873" s="103"/>
      <c r="D2873" s="101"/>
      <c r="E2873" s="11" t="s">
        <v>64</v>
      </c>
      <c r="F2873" s="8"/>
      <c r="G2873" s="7">
        <v>286</v>
      </c>
      <c r="H2873" s="15">
        <v>13</v>
      </c>
      <c r="I2873" s="1">
        <v>49</v>
      </c>
      <c r="J2873" s="1">
        <v>131</v>
      </c>
      <c r="K2873" s="1">
        <v>84</v>
      </c>
      <c r="L2873" s="1">
        <v>9</v>
      </c>
      <c r="M2873" s="1">
        <v>62</v>
      </c>
      <c r="N2873" s="18">
        <v>215</v>
      </c>
    </row>
    <row r="2874" spans="2:14" x14ac:dyDescent="0.25">
      <c r="C2874" s="103"/>
      <c r="D2874" s="101"/>
      <c r="E2874" s="11" t="s">
        <v>65</v>
      </c>
      <c r="F2874" s="8"/>
      <c r="G2874" s="7">
        <v>249</v>
      </c>
      <c r="H2874" s="15">
        <v>17</v>
      </c>
      <c r="I2874" s="1">
        <v>46</v>
      </c>
      <c r="J2874" s="1">
        <v>111</v>
      </c>
      <c r="K2874" s="1">
        <v>65</v>
      </c>
      <c r="L2874" s="1">
        <v>10</v>
      </c>
      <c r="M2874" s="1">
        <v>63</v>
      </c>
      <c r="N2874" s="18">
        <v>176</v>
      </c>
    </row>
    <row r="2875" spans="2:14" x14ac:dyDescent="0.25">
      <c r="C2875" s="103"/>
      <c r="D2875" s="101"/>
      <c r="E2875" s="11" t="s">
        <v>66</v>
      </c>
      <c r="F2875" s="8"/>
      <c r="G2875" s="7">
        <v>145</v>
      </c>
      <c r="H2875" s="15">
        <v>8</v>
      </c>
      <c r="I2875" s="1">
        <v>29</v>
      </c>
      <c r="J2875" s="1">
        <v>62</v>
      </c>
      <c r="K2875" s="1">
        <v>45</v>
      </c>
      <c r="L2875" s="1">
        <v>1</v>
      </c>
      <c r="M2875" s="1">
        <v>37</v>
      </c>
      <c r="N2875" s="18">
        <v>107</v>
      </c>
    </row>
    <row r="2876" spans="2:14" x14ac:dyDescent="0.25">
      <c r="C2876" s="107"/>
      <c r="D2876" s="104"/>
      <c r="E2876" s="44" t="s">
        <v>67</v>
      </c>
      <c r="F2876" s="45"/>
      <c r="G2876" s="56">
        <v>187</v>
      </c>
      <c r="H2876" s="64">
        <v>16</v>
      </c>
      <c r="I2876" s="34">
        <v>37</v>
      </c>
      <c r="J2876" s="34">
        <v>90</v>
      </c>
      <c r="K2876" s="34">
        <v>41</v>
      </c>
      <c r="L2876" s="34">
        <v>3</v>
      </c>
      <c r="M2876" s="34">
        <v>53</v>
      </c>
      <c r="N2876" s="69">
        <v>131</v>
      </c>
    </row>
    <row r="2878" spans="2:14" x14ac:dyDescent="0.25">
      <c r="B2878" s="42" t="str">
        <f xml:space="preserve"> HYPERLINK("#'目次'!B40", "[34]")</f>
        <v>[34]</v>
      </c>
      <c r="C2878" s="37" t="s">
        <v>429</v>
      </c>
    </row>
    <row r="2881" spans="3:17" x14ac:dyDescent="0.25">
      <c r="C2881" s="37" t="s">
        <v>14</v>
      </c>
    </row>
    <row r="2882" spans="3:17" ht="37.799999999999997" x14ac:dyDescent="0.25">
      <c r="C2882" s="96"/>
      <c r="D2882" s="97"/>
      <c r="E2882" s="97"/>
      <c r="F2882" s="97"/>
      <c r="G2882" s="52" t="s">
        <v>15</v>
      </c>
      <c r="H2882" s="48" t="s">
        <v>430</v>
      </c>
      <c r="I2882" s="20" t="s">
        <v>431</v>
      </c>
      <c r="J2882" s="20" t="s">
        <v>432</v>
      </c>
      <c r="K2882" s="20" t="s">
        <v>433</v>
      </c>
      <c r="L2882" s="20" t="s">
        <v>434</v>
      </c>
      <c r="M2882" s="20" t="s">
        <v>435</v>
      </c>
      <c r="N2882" s="20" t="s">
        <v>436</v>
      </c>
      <c r="O2882" s="20" t="s">
        <v>53</v>
      </c>
      <c r="P2882" s="20" t="s">
        <v>38</v>
      </c>
      <c r="Q2882" s="51" t="s">
        <v>437</v>
      </c>
    </row>
    <row r="2883" spans="3:17" x14ac:dyDescent="0.25">
      <c r="C2883" s="98"/>
      <c r="D2883" s="99"/>
      <c r="E2883" s="99"/>
      <c r="F2883" s="99"/>
      <c r="G2883" s="47"/>
      <c r="H2883" s="55"/>
      <c r="I2883" s="21"/>
      <c r="J2883" s="21"/>
      <c r="K2883" s="21"/>
      <c r="L2883" s="21"/>
      <c r="M2883" s="21"/>
      <c r="N2883" s="21"/>
      <c r="O2883" s="21"/>
      <c r="P2883" s="21"/>
      <c r="Q2883" s="54"/>
    </row>
    <row r="2884" spans="3:17" x14ac:dyDescent="0.25">
      <c r="C2884" s="43"/>
      <c r="D2884" s="49"/>
      <c r="E2884" s="53" t="s">
        <v>15</v>
      </c>
      <c r="F2884" s="46"/>
      <c r="G2884" s="50">
        <v>1524</v>
      </c>
      <c r="H2884" s="30">
        <v>578</v>
      </c>
      <c r="I2884" s="30">
        <v>269</v>
      </c>
      <c r="J2884" s="30">
        <v>11</v>
      </c>
      <c r="K2884" s="30">
        <v>172</v>
      </c>
      <c r="L2884" s="30">
        <v>241</v>
      </c>
      <c r="M2884" s="30">
        <v>35</v>
      </c>
      <c r="N2884" s="30">
        <v>112</v>
      </c>
      <c r="O2884" s="30">
        <v>71</v>
      </c>
      <c r="P2884" s="30">
        <v>35</v>
      </c>
      <c r="Q2884" s="68">
        <v>847</v>
      </c>
    </row>
    <row r="2885" spans="3:17" x14ac:dyDescent="0.25">
      <c r="C2885" s="105" t="s">
        <v>20</v>
      </c>
      <c r="D2885" s="100" t="s">
        <v>21</v>
      </c>
      <c r="E2885" s="10" t="s">
        <v>22</v>
      </c>
      <c r="F2885" s="9"/>
      <c r="G2885" s="13">
        <v>780</v>
      </c>
      <c r="H2885" s="22">
        <v>335</v>
      </c>
      <c r="I2885" s="3">
        <v>150</v>
      </c>
      <c r="J2885" s="3">
        <v>4</v>
      </c>
      <c r="K2885" s="3">
        <v>61</v>
      </c>
      <c r="L2885" s="3">
        <v>113</v>
      </c>
      <c r="M2885" s="3">
        <v>16</v>
      </c>
      <c r="N2885" s="3">
        <v>58</v>
      </c>
      <c r="O2885" s="3">
        <v>29</v>
      </c>
      <c r="P2885" s="3">
        <v>14</v>
      </c>
      <c r="Q2885" s="24">
        <v>485</v>
      </c>
    </row>
    <row r="2886" spans="3:17" x14ac:dyDescent="0.25">
      <c r="C2886" s="106"/>
      <c r="D2886" s="101"/>
      <c r="E2886" s="11" t="s">
        <v>23</v>
      </c>
      <c r="F2886" s="8"/>
      <c r="G2886" s="7">
        <v>744</v>
      </c>
      <c r="H2886" s="15">
        <v>243</v>
      </c>
      <c r="I2886" s="1">
        <v>119</v>
      </c>
      <c r="J2886" s="1">
        <v>7</v>
      </c>
      <c r="K2886" s="1">
        <v>111</v>
      </c>
      <c r="L2886" s="1">
        <v>128</v>
      </c>
      <c r="M2886" s="1">
        <v>19</v>
      </c>
      <c r="N2886" s="1">
        <v>54</v>
      </c>
      <c r="O2886" s="1">
        <v>42</v>
      </c>
      <c r="P2886" s="1">
        <v>21</v>
      </c>
      <c r="Q2886" s="18">
        <v>362</v>
      </c>
    </row>
    <row r="2887" spans="3:17" x14ac:dyDescent="0.25">
      <c r="C2887" s="102" t="s">
        <v>24</v>
      </c>
      <c r="D2887" s="102" t="s">
        <v>25</v>
      </c>
      <c r="E2887" s="10" t="s">
        <v>26</v>
      </c>
      <c r="F2887" s="9"/>
      <c r="G2887" s="13">
        <v>257</v>
      </c>
      <c r="H2887" s="22">
        <v>74</v>
      </c>
      <c r="I2887" s="3">
        <v>63</v>
      </c>
      <c r="J2887" s="3">
        <v>2</v>
      </c>
      <c r="K2887" s="3">
        <v>35</v>
      </c>
      <c r="L2887" s="3">
        <v>28</v>
      </c>
      <c r="M2887" s="3">
        <v>3</v>
      </c>
      <c r="N2887" s="3">
        <v>31</v>
      </c>
      <c r="O2887" s="3">
        <v>17</v>
      </c>
      <c r="P2887" s="3">
        <v>4</v>
      </c>
      <c r="Q2887" s="24">
        <v>137</v>
      </c>
    </row>
    <row r="2888" spans="3:17" x14ac:dyDescent="0.25">
      <c r="C2888" s="106"/>
      <c r="D2888" s="103"/>
      <c r="E2888" s="11" t="s">
        <v>27</v>
      </c>
      <c r="F2888" s="8"/>
      <c r="G2888" s="7">
        <v>297</v>
      </c>
      <c r="H2888" s="15">
        <v>94</v>
      </c>
      <c r="I2888" s="1">
        <v>65</v>
      </c>
      <c r="J2888" s="1">
        <v>1</v>
      </c>
      <c r="K2888" s="1">
        <v>39</v>
      </c>
      <c r="L2888" s="1">
        <v>43</v>
      </c>
      <c r="M2888" s="1">
        <v>4</v>
      </c>
      <c r="N2888" s="1">
        <v>39</v>
      </c>
      <c r="O2888" s="1">
        <v>10</v>
      </c>
      <c r="P2888" s="1">
        <v>2</v>
      </c>
      <c r="Q2888" s="18">
        <v>159</v>
      </c>
    </row>
    <row r="2889" spans="3:17" x14ac:dyDescent="0.25">
      <c r="C2889" s="106"/>
      <c r="D2889" s="103"/>
      <c r="E2889" s="11" t="s">
        <v>28</v>
      </c>
      <c r="F2889" s="8"/>
      <c r="G2889" s="7">
        <v>316</v>
      </c>
      <c r="H2889" s="15">
        <v>124</v>
      </c>
      <c r="I2889" s="1">
        <v>57</v>
      </c>
      <c r="J2889" s="1">
        <v>3</v>
      </c>
      <c r="K2889" s="1">
        <v>41</v>
      </c>
      <c r="L2889" s="1">
        <v>47</v>
      </c>
      <c r="M2889" s="1">
        <v>6</v>
      </c>
      <c r="N2889" s="1">
        <v>20</v>
      </c>
      <c r="O2889" s="1">
        <v>14</v>
      </c>
      <c r="P2889" s="1">
        <v>4</v>
      </c>
      <c r="Q2889" s="18">
        <v>181</v>
      </c>
    </row>
    <row r="2890" spans="3:17" x14ac:dyDescent="0.25">
      <c r="C2890" s="106"/>
      <c r="D2890" s="103"/>
      <c r="E2890" s="11" t="s">
        <v>29</v>
      </c>
      <c r="F2890" s="8"/>
      <c r="G2890" s="7">
        <v>335</v>
      </c>
      <c r="H2890" s="15">
        <v>143</v>
      </c>
      <c r="I2890" s="1">
        <v>49</v>
      </c>
      <c r="J2890" s="1">
        <v>3</v>
      </c>
      <c r="K2890" s="1">
        <v>37</v>
      </c>
      <c r="L2890" s="1">
        <v>54</v>
      </c>
      <c r="M2890" s="1">
        <v>11</v>
      </c>
      <c r="N2890" s="1">
        <v>14</v>
      </c>
      <c r="O2890" s="1">
        <v>17</v>
      </c>
      <c r="P2890" s="1">
        <v>7</v>
      </c>
      <c r="Q2890" s="18">
        <v>192</v>
      </c>
    </row>
    <row r="2891" spans="3:17" x14ac:dyDescent="0.25">
      <c r="C2891" s="106"/>
      <c r="D2891" s="103"/>
      <c r="E2891" s="11" t="s">
        <v>30</v>
      </c>
      <c r="F2891" s="8"/>
      <c r="G2891" s="7">
        <v>319</v>
      </c>
      <c r="H2891" s="15">
        <v>143</v>
      </c>
      <c r="I2891" s="1">
        <v>35</v>
      </c>
      <c r="J2891" s="1">
        <v>2</v>
      </c>
      <c r="K2891" s="1">
        <v>20</v>
      </c>
      <c r="L2891" s="1">
        <v>69</v>
      </c>
      <c r="M2891" s="1">
        <v>11</v>
      </c>
      <c r="N2891" s="1">
        <v>8</v>
      </c>
      <c r="O2891" s="1">
        <v>13</v>
      </c>
      <c r="P2891" s="1">
        <v>18</v>
      </c>
      <c r="Q2891" s="18">
        <v>178</v>
      </c>
    </row>
    <row r="2892" spans="3:17" x14ac:dyDescent="0.25">
      <c r="C2892" s="106"/>
      <c r="D2892" s="103"/>
      <c r="E2892" s="11" t="s">
        <v>31</v>
      </c>
      <c r="F2892" s="8"/>
      <c r="G2892" s="7">
        <v>1267</v>
      </c>
      <c r="H2892" s="15">
        <v>504</v>
      </c>
      <c r="I2892" s="1">
        <v>206</v>
      </c>
      <c r="J2892" s="1">
        <v>9</v>
      </c>
      <c r="K2892" s="1">
        <v>137</v>
      </c>
      <c r="L2892" s="1">
        <v>213</v>
      </c>
      <c r="M2892" s="1">
        <v>32</v>
      </c>
      <c r="N2892" s="1">
        <v>81</v>
      </c>
      <c r="O2892" s="1">
        <v>54</v>
      </c>
      <c r="P2892" s="1">
        <v>31</v>
      </c>
      <c r="Q2892" s="18">
        <v>710</v>
      </c>
    </row>
    <row r="2893" spans="3:17" x14ac:dyDescent="0.25">
      <c r="C2893" s="106"/>
      <c r="D2893" s="103"/>
      <c r="E2893" s="11" t="s">
        <v>32</v>
      </c>
      <c r="F2893" s="8"/>
      <c r="G2893" s="7">
        <v>654</v>
      </c>
      <c r="H2893" s="15">
        <v>286</v>
      </c>
      <c r="I2893" s="1">
        <v>84</v>
      </c>
      <c r="J2893" s="1">
        <v>5</v>
      </c>
      <c r="K2893" s="1">
        <v>57</v>
      </c>
      <c r="L2893" s="1">
        <v>123</v>
      </c>
      <c r="M2893" s="1">
        <v>22</v>
      </c>
      <c r="N2893" s="1">
        <v>22</v>
      </c>
      <c r="O2893" s="1">
        <v>30</v>
      </c>
      <c r="P2893" s="1">
        <v>25</v>
      </c>
      <c r="Q2893" s="18">
        <v>370</v>
      </c>
    </row>
    <row r="2894" spans="3:17" x14ac:dyDescent="0.25">
      <c r="C2894" s="106"/>
      <c r="D2894" s="102" t="s">
        <v>22</v>
      </c>
      <c r="E2894" s="10" t="s">
        <v>26</v>
      </c>
      <c r="F2894" s="9"/>
      <c r="G2894" s="13">
        <v>137</v>
      </c>
      <c r="H2894" s="22">
        <v>43</v>
      </c>
      <c r="I2894" s="3">
        <v>41</v>
      </c>
      <c r="J2894" s="3">
        <v>0</v>
      </c>
      <c r="K2894" s="3">
        <v>13</v>
      </c>
      <c r="L2894" s="3">
        <v>12</v>
      </c>
      <c r="M2894" s="3">
        <v>2</v>
      </c>
      <c r="N2894" s="3">
        <v>19</v>
      </c>
      <c r="O2894" s="3">
        <v>5</v>
      </c>
      <c r="P2894" s="3">
        <v>2</v>
      </c>
      <c r="Q2894" s="24">
        <v>84</v>
      </c>
    </row>
    <row r="2895" spans="3:17" x14ac:dyDescent="0.25">
      <c r="C2895" s="106"/>
      <c r="D2895" s="103"/>
      <c r="E2895" s="11" t="s">
        <v>27</v>
      </c>
      <c r="F2895" s="8"/>
      <c r="G2895" s="7">
        <v>157</v>
      </c>
      <c r="H2895" s="15">
        <v>62</v>
      </c>
      <c r="I2895" s="1">
        <v>34</v>
      </c>
      <c r="J2895" s="1">
        <v>0</v>
      </c>
      <c r="K2895" s="1">
        <v>12</v>
      </c>
      <c r="L2895" s="1">
        <v>18</v>
      </c>
      <c r="M2895" s="1">
        <v>2</v>
      </c>
      <c r="N2895" s="1">
        <v>23</v>
      </c>
      <c r="O2895" s="1">
        <v>4</v>
      </c>
      <c r="P2895" s="1">
        <v>2</v>
      </c>
      <c r="Q2895" s="18">
        <v>96</v>
      </c>
    </row>
    <row r="2896" spans="3:17" x14ac:dyDescent="0.25">
      <c r="C2896" s="106"/>
      <c r="D2896" s="103"/>
      <c r="E2896" s="11" t="s">
        <v>28</v>
      </c>
      <c r="F2896" s="8"/>
      <c r="G2896" s="7">
        <v>162</v>
      </c>
      <c r="H2896" s="15">
        <v>77</v>
      </c>
      <c r="I2896" s="1">
        <v>27</v>
      </c>
      <c r="J2896" s="1">
        <v>2</v>
      </c>
      <c r="K2896" s="1">
        <v>15</v>
      </c>
      <c r="L2896" s="1">
        <v>20</v>
      </c>
      <c r="M2896" s="1">
        <v>1</v>
      </c>
      <c r="N2896" s="1">
        <v>8</v>
      </c>
      <c r="O2896" s="1">
        <v>10</v>
      </c>
      <c r="P2896" s="1">
        <v>2</v>
      </c>
      <c r="Q2896" s="18">
        <v>104</v>
      </c>
    </row>
    <row r="2897" spans="3:17" x14ac:dyDescent="0.25">
      <c r="C2897" s="106"/>
      <c r="D2897" s="103"/>
      <c r="E2897" s="11" t="s">
        <v>29</v>
      </c>
      <c r="F2897" s="8"/>
      <c r="G2897" s="7">
        <v>175</v>
      </c>
      <c r="H2897" s="15">
        <v>80</v>
      </c>
      <c r="I2897" s="1">
        <v>27</v>
      </c>
      <c r="J2897" s="1">
        <v>1</v>
      </c>
      <c r="K2897" s="1">
        <v>16</v>
      </c>
      <c r="L2897" s="1">
        <v>29</v>
      </c>
      <c r="M2897" s="1">
        <v>6</v>
      </c>
      <c r="N2897" s="1">
        <v>7</v>
      </c>
      <c r="O2897" s="1">
        <v>6</v>
      </c>
      <c r="P2897" s="1">
        <v>3</v>
      </c>
      <c r="Q2897" s="18">
        <v>107</v>
      </c>
    </row>
    <row r="2898" spans="3:17" x14ac:dyDescent="0.25">
      <c r="C2898" s="106"/>
      <c r="D2898" s="103"/>
      <c r="E2898" s="11" t="s">
        <v>30</v>
      </c>
      <c r="F2898" s="8"/>
      <c r="G2898" s="7">
        <v>149</v>
      </c>
      <c r="H2898" s="15">
        <v>73</v>
      </c>
      <c r="I2898" s="1">
        <v>21</v>
      </c>
      <c r="J2898" s="1">
        <v>1</v>
      </c>
      <c r="K2898" s="1">
        <v>5</v>
      </c>
      <c r="L2898" s="1">
        <v>34</v>
      </c>
      <c r="M2898" s="1">
        <v>5</v>
      </c>
      <c r="N2898" s="1">
        <v>1</v>
      </c>
      <c r="O2898" s="1">
        <v>4</v>
      </c>
      <c r="P2898" s="1">
        <v>5</v>
      </c>
      <c r="Q2898" s="18">
        <v>94</v>
      </c>
    </row>
    <row r="2899" spans="3:17" x14ac:dyDescent="0.25">
      <c r="C2899" s="106"/>
      <c r="D2899" s="103"/>
      <c r="E2899" s="11" t="s">
        <v>31</v>
      </c>
      <c r="F2899" s="8"/>
      <c r="G2899" s="7">
        <v>643</v>
      </c>
      <c r="H2899" s="15">
        <v>292</v>
      </c>
      <c r="I2899" s="1">
        <v>109</v>
      </c>
      <c r="J2899" s="1">
        <v>4</v>
      </c>
      <c r="K2899" s="1">
        <v>48</v>
      </c>
      <c r="L2899" s="1">
        <v>101</v>
      </c>
      <c r="M2899" s="1">
        <v>14</v>
      </c>
      <c r="N2899" s="1">
        <v>39</v>
      </c>
      <c r="O2899" s="1">
        <v>24</v>
      </c>
      <c r="P2899" s="1">
        <v>12</v>
      </c>
      <c r="Q2899" s="18">
        <v>401</v>
      </c>
    </row>
    <row r="2900" spans="3:17" x14ac:dyDescent="0.25">
      <c r="C2900" s="106"/>
      <c r="D2900" s="103"/>
      <c r="E2900" s="11" t="s">
        <v>32</v>
      </c>
      <c r="F2900" s="8"/>
      <c r="G2900" s="7">
        <v>324</v>
      </c>
      <c r="H2900" s="15">
        <v>153</v>
      </c>
      <c r="I2900" s="1">
        <v>48</v>
      </c>
      <c r="J2900" s="1">
        <v>2</v>
      </c>
      <c r="K2900" s="1">
        <v>21</v>
      </c>
      <c r="L2900" s="1">
        <v>63</v>
      </c>
      <c r="M2900" s="1">
        <v>11</v>
      </c>
      <c r="N2900" s="1">
        <v>8</v>
      </c>
      <c r="O2900" s="1">
        <v>10</v>
      </c>
      <c r="P2900" s="1">
        <v>8</v>
      </c>
      <c r="Q2900" s="18">
        <v>201</v>
      </c>
    </row>
    <row r="2901" spans="3:17" x14ac:dyDescent="0.25">
      <c r="C2901" s="106"/>
      <c r="D2901" s="102" t="s">
        <v>23</v>
      </c>
      <c r="E2901" s="10" t="s">
        <v>26</v>
      </c>
      <c r="F2901" s="9"/>
      <c r="G2901" s="13">
        <v>120</v>
      </c>
      <c r="H2901" s="22">
        <v>31</v>
      </c>
      <c r="I2901" s="3">
        <v>22</v>
      </c>
      <c r="J2901" s="3">
        <v>2</v>
      </c>
      <c r="K2901" s="3">
        <v>22</v>
      </c>
      <c r="L2901" s="3">
        <v>16</v>
      </c>
      <c r="M2901" s="3">
        <v>1</v>
      </c>
      <c r="N2901" s="3">
        <v>12</v>
      </c>
      <c r="O2901" s="3">
        <v>12</v>
      </c>
      <c r="P2901" s="3">
        <v>2</v>
      </c>
      <c r="Q2901" s="24">
        <v>53</v>
      </c>
    </row>
    <row r="2902" spans="3:17" x14ac:dyDescent="0.25">
      <c r="C2902" s="106"/>
      <c r="D2902" s="103"/>
      <c r="E2902" s="11" t="s">
        <v>27</v>
      </c>
      <c r="F2902" s="8"/>
      <c r="G2902" s="7">
        <v>140</v>
      </c>
      <c r="H2902" s="15">
        <v>32</v>
      </c>
      <c r="I2902" s="1">
        <v>31</v>
      </c>
      <c r="J2902" s="1">
        <v>1</v>
      </c>
      <c r="K2902" s="1">
        <v>27</v>
      </c>
      <c r="L2902" s="1">
        <v>25</v>
      </c>
      <c r="M2902" s="1">
        <v>2</v>
      </c>
      <c r="N2902" s="1">
        <v>16</v>
      </c>
      <c r="O2902" s="1">
        <v>6</v>
      </c>
      <c r="P2902" s="1">
        <v>0</v>
      </c>
      <c r="Q2902" s="18">
        <v>63</v>
      </c>
    </row>
    <row r="2903" spans="3:17" x14ac:dyDescent="0.25">
      <c r="C2903" s="106"/>
      <c r="D2903" s="103"/>
      <c r="E2903" s="11" t="s">
        <v>28</v>
      </c>
      <c r="F2903" s="8"/>
      <c r="G2903" s="7">
        <v>154</v>
      </c>
      <c r="H2903" s="15">
        <v>47</v>
      </c>
      <c r="I2903" s="1">
        <v>30</v>
      </c>
      <c r="J2903" s="1">
        <v>1</v>
      </c>
      <c r="K2903" s="1">
        <v>26</v>
      </c>
      <c r="L2903" s="1">
        <v>27</v>
      </c>
      <c r="M2903" s="1">
        <v>5</v>
      </c>
      <c r="N2903" s="1">
        <v>12</v>
      </c>
      <c r="O2903" s="1">
        <v>4</v>
      </c>
      <c r="P2903" s="1">
        <v>2</v>
      </c>
      <c r="Q2903" s="18">
        <v>77</v>
      </c>
    </row>
    <row r="2904" spans="3:17" x14ac:dyDescent="0.25">
      <c r="C2904" s="106"/>
      <c r="D2904" s="103"/>
      <c r="E2904" s="11" t="s">
        <v>29</v>
      </c>
      <c r="F2904" s="8"/>
      <c r="G2904" s="7">
        <v>160</v>
      </c>
      <c r="H2904" s="15">
        <v>63</v>
      </c>
      <c r="I2904" s="1">
        <v>22</v>
      </c>
      <c r="J2904" s="1">
        <v>2</v>
      </c>
      <c r="K2904" s="1">
        <v>21</v>
      </c>
      <c r="L2904" s="1">
        <v>25</v>
      </c>
      <c r="M2904" s="1">
        <v>5</v>
      </c>
      <c r="N2904" s="1">
        <v>7</v>
      </c>
      <c r="O2904" s="1">
        <v>11</v>
      </c>
      <c r="P2904" s="1">
        <v>4</v>
      </c>
      <c r="Q2904" s="18">
        <v>85</v>
      </c>
    </row>
    <row r="2905" spans="3:17" x14ac:dyDescent="0.25">
      <c r="C2905" s="106"/>
      <c r="D2905" s="103"/>
      <c r="E2905" s="11" t="s">
        <v>30</v>
      </c>
      <c r="F2905" s="8"/>
      <c r="G2905" s="7">
        <v>170</v>
      </c>
      <c r="H2905" s="15">
        <v>70</v>
      </c>
      <c r="I2905" s="1">
        <v>14</v>
      </c>
      <c r="J2905" s="1">
        <v>1</v>
      </c>
      <c r="K2905" s="1">
        <v>15</v>
      </c>
      <c r="L2905" s="1">
        <v>35</v>
      </c>
      <c r="M2905" s="1">
        <v>6</v>
      </c>
      <c r="N2905" s="1">
        <v>7</v>
      </c>
      <c r="O2905" s="1">
        <v>9</v>
      </c>
      <c r="P2905" s="1">
        <v>13</v>
      </c>
      <c r="Q2905" s="18">
        <v>84</v>
      </c>
    </row>
    <row r="2906" spans="3:17" x14ac:dyDescent="0.25">
      <c r="C2906" s="106"/>
      <c r="D2906" s="103"/>
      <c r="E2906" s="11" t="s">
        <v>31</v>
      </c>
      <c r="F2906" s="8"/>
      <c r="G2906" s="7">
        <v>624</v>
      </c>
      <c r="H2906" s="15">
        <v>212</v>
      </c>
      <c r="I2906" s="1">
        <v>97</v>
      </c>
      <c r="J2906" s="1">
        <v>5</v>
      </c>
      <c r="K2906" s="1">
        <v>89</v>
      </c>
      <c r="L2906" s="1">
        <v>112</v>
      </c>
      <c r="M2906" s="1">
        <v>18</v>
      </c>
      <c r="N2906" s="1">
        <v>42</v>
      </c>
      <c r="O2906" s="1">
        <v>30</v>
      </c>
      <c r="P2906" s="1">
        <v>19</v>
      </c>
      <c r="Q2906" s="18">
        <v>309</v>
      </c>
    </row>
    <row r="2907" spans="3:17" x14ac:dyDescent="0.25">
      <c r="C2907" s="106"/>
      <c r="D2907" s="103"/>
      <c r="E2907" s="11" t="s">
        <v>32</v>
      </c>
      <c r="F2907" s="8"/>
      <c r="G2907" s="7">
        <v>330</v>
      </c>
      <c r="H2907" s="15">
        <v>133</v>
      </c>
      <c r="I2907" s="1">
        <v>36</v>
      </c>
      <c r="J2907" s="1">
        <v>3</v>
      </c>
      <c r="K2907" s="1">
        <v>36</v>
      </c>
      <c r="L2907" s="1">
        <v>60</v>
      </c>
      <c r="M2907" s="1">
        <v>11</v>
      </c>
      <c r="N2907" s="1">
        <v>14</v>
      </c>
      <c r="O2907" s="1">
        <v>20</v>
      </c>
      <c r="P2907" s="1">
        <v>17</v>
      </c>
      <c r="Q2907" s="18">
        <v>169</v>
      </c>
    </row>
    <row r="2908" spans="3:17" ht="25.2" x14ac:dyDescent="0.25">
      <c r="C2908" s="102" t="s">
        <v>33</v>
      </c>
      <c r="D2908" s="102" t="s">
        <v>25</v>
      </c>
      <c r="E2908" s="10" t="s">
        <v>34</v>
      </c>
      <c r="F2908" s="9"/>
      <c r="G2908" s="13">
        <v>75</v>
      </c>
      <c r="H2908" s="22">
        <v>26</v>
      </c>
      <c r="I2908" s="3">
        <v>9</v>
      </c>
      <c r="J2908" s="3">
        <v>0</v>
      </c>
      <c r="K2908" s="3">
        <v>7</v>
      </c>
      <c r="L2908" s="3">
        <v>11</v>
      </c>
      <c r="M2908" s="3">
        <v>0</v>
      </c>
      <c r="N2908" s="3">
        <v>11</v>
      </c>
      <c r="O2908" s="3">
        <v>7</v>
      </c>
      <c r="P2908" s="3">
        <v>4</v>
      </c>
      <c r="Q2908" s="24">
        <v>35</v>
      </c>
    </row>
    <row r="2909" spans="3:17" ht="25.2" x14ac:dyDescent="0.25">
      <c r="C2909" s="106"/>
      <c r="D2909" s="103"/>
      <c r="E2909" s="11" t="s">
        <v>35</v>
      </c>
      <c r="F2909" s="8"/>
      <c r="G2909" s="7">
        <v>1042</v>
      </c>
      <c r="H2909" s="15">
        <v>403</v>
      </c>
      <c r="I2909" s="1">
        <v>227</v>
      </c>
      <c r="J2909" s="1">
        <v>8</v>
      </c>
      <c r="K2909" s="1">
        <v>118</v>
      </c>
      <c r="L2909" s="1">
        <v>152</v>
      </c>
      <c r="M2909" s="1">
        <v>20</v>
      </c>
      <c r="N2909" s="1">
        <v>61</v>
      </c>
      <c r="O2909" s="1">
        <v>40</v>
      </c>
      <c r="P2909" s="1">
        <v>13</v>
      </c>
      <c r="Q2909" s="18">
        <v>630</v>
      </c>
    </row>
    <row r="2910" spans="3:17" ht="25.2" x14ac:dyDescent="0.25">
      <c r="C2910" s="106"/>
      <c r="D2910" s="103"/>
      <c r="E2910" s="11" t="s">
        <v>36</v>
      </c>
      <c r="F2910" s="8"/>
      <c r="G2910" s="7">
        <v>122</v>
      </c>
      <c r="H2910" s="15">
        <v>38</v>
      </c>
      <c r="I2910" s="1">
        <v>9</v>
      </c>
      <c r="J2910" s="1">
        <v>1</v>
      </c>
      <c r="K2910" s="1">
        <v>20</v>
      </c>
      <c r="L2910" s="1">
        <v>16</v>
      </c>
      <c r="M2910" s="1">
        <v>6</v>
      </c>
      <c r="N2910" s="1">
        <v>22</v>
      </c>
      <c r="O2910" s="1">
        <v>6</v>
      </c>
      <c r="P2910" s="1">
        <v>4</v>
      </c>
      <c r="Q2910" s="18">
        <v>47</v>
      </c>
    </row>
    <row r="2911" spans="3:17" ht="25.2" x14ac:dyDescent="0.25">
      <c r="C2911" s="106"/>
      <c r="D2911" s="103"/>
      <c r="E2911" s="11" t="s">
        <v>37</v>
      </c>
      <c r="F2911" s="8"/>
      <c r="G2911" s="7">
        <v>251</v>
      </c>
      <c r="H2911" s="15">
        <v>94</v>
      </c>
      <c r="I2911" s="1">
        <v>24</v>
      </c>
      <c r="J2911" s="1">
        <v>2</v>
      </c>
      <c r="K2911" s="1">
        <v>24</v>
      </c>
      <c r="L2911" s="1">
        <v>54</v>
      </c>
      <c r="M2911" s="1">
        <v>9</v>
      </c>
      <c r="N2911" s="1">
        <v>16</v>
      </c>
      <c r="O2911" s="1">
        <v>18</v>
      </c>
      <c r="P2911" s="1">
        <v>10</v>
      </c>
      <c r="Q2911" s="18">
        <v>118</v>
      </c>
    </row>
    <row r="2912" spans="3:17" x14ac:dyDescent="0.25">
      <c r="C2912" s="106"/>
      <c r="D2912" s="103"/>
      <c r="E2912" s="11" t="s">
        <v>38</v>
      </c>
      <c r="F2912" s="8"/>
      <c r="G2912" s="14">
        <v>34</v>
      </c>
      <c r="H2912" s="27">
        <v>17</v>
      </c>
      <c r="I2912" s="5">
        <v>0</v>
      </c>
      <c r="J2912" s="5">
        <v>0</v>
      </c>
      <c r="K2912" s="5">
        <v>3</v>
      </c>
      <c r="L2912" s="5">
        <v>8</v>
      </c>
      <c r="M2912" s="5">
        <v>0</v>
      </c>
      <c r="N2912" s="5">
        <v>2</v>
      </c>
      <c r="O2912" s="5">
        <v>0</v>
      </c>
      <c r="P2912" s="5">
        <v>4</v>
      </c>
      <c r="Q2912" s="28">
        <v>17</v>
      </c>
    </row>
    <row r="2913" spans="3:17" ht="25.2" x14ac:dyDescent="0.25">
      <c r="C2913" s="106"/>
      <c r="D2913" s="102" t="s">
        <v>22</v>
      </c>
      <c r="E2913" s="10" t="s">
        <v>34</v>
      </c>
      <c r="F2913" s="9"/>
      <c r="G2913" s="13">
        <v>53</v>
      </c>
      <c r="H2913" s="22">
        <v>18</v>
      </c>
      <c r="I2913" s="3">
        <v>6</v>
      </c>
      <c r="J2913" s="3">
        <v>0</v>
      </c>
      <c r="K2913" s="3">
        <v>4</v>
      </c>
      <c r="L2913" s="3">
        <v>10</v>
      </c>
      <c r="M2913" s="3">
        <v>0</v>
      </c>
      <c r="N2913" s="3">
        <v>8</v>
      </c>
      <c r="O2913" s="3">
        <v>5</v>
      </c>
      <c r="P2913" s="3">
        <v>2</v>
      </c>
      <c r="Q2913" s="24">
        <v>24</v>
      </c>
    </row>
    <row r="2914" spans="3:17" ht="25.2" x14ac:dyDescent="0.25">
      <c r="C2914" s="106"/>
      <c r="D2914" s="103"/>
      <c r="E2914" s="11" t="s">
        <v>35</v>
      </c>
      <c r="F2914" s="8"/>
      <c r="G2914" s="7">
        <v>595</v>
      </c>
      <c r="H2914" s="15">
        <v>263</v>
      </c>
      <c r="I2914" s="1">
        <v>138</v>
      </c>
      <c r="J2914" s="1">
        <v>3</v>
      </c>
      <c r="K2914" s="1">
        <v>43</v>
      </c>
      <c r="L2914" s="1">
        <v>74</v>
      </c>
      <c r="M2914" s="1">
        <v>12</v>
      </c>
      <c r="N2914" s="1">
        <v>34</v>
      </c>
      <c r="O2914" s="1">
        <v>20</v>
      </c>
      <c r="P2914" s="1">
        <v>8</v>
      </c>
      <c r="Q2914" s="18">
        <v>401</v>
      </c>
    </row>
    <row r="2915" spans="3:17" ht="25.2" x14ac:dyDescent="0.25">
      <c r="C2915" s="106"/>
      <c r="D2915" s="103"/>
      <c r="E2915" s="11" t="s">
        <v>36</v>
      </c>
      <c r="F2915" s="8"/>
      <c r="G2915" s="7">
        <v>56</v>
      </c>
      <c r="H2915" s="15">
        <v>21</v>
      </c>
      <c r="I2915" s="1">
        <v>3</v>
      </c>
      <c r="J2915" s="1">
        <v>0</v>
      </c>
      <c r="K2915" s="1">
        <v>11</v>
      </c>
      <c r="L2915" s="1">
        <v>6</v>
      </c>
      <c r="M2915" s="1">
        <v>2</v>
      </c>
      <c r="N2915" s="1">
        <v>12</v>
      </c>
      <c r="O2915" s="1">
        <v>0</v>
      </c>
      <c r="P2915" s="1">
        <v>1</v>
      </c>
      <c r="Q2915" s="18">
        <v>24</v>
      </c>
    </row>
    <row r="2916" spans="3:17" ht="25.2" x14ac:dyDescent="0.25">
      <c r="C2916" s="106"/>
      <c r="D2916" s="103"/>
      <c r="E2916" s="11" t="s">
        <v>37</v>
      </c>
      <c r="F2916" s="8"/>
      <c r="G2916" s="7">
        <v>54</v>
      </c>
      <c r="H2916" s="15">
        <v>20</v>
      </c>
      <c r="I2916" s="1">
        <v>3</v>
      </c>
      <c r="J2916" s="1">
        <v>1</v>
      </c>
      <c r="K2916" s="1">
        <v>2</v>
      </c>
      <c r="L2916" s="1">
        <v>20</v>
      </c>
      <c r="M2916" s="1">
        <v>2</v>
      </c>
      <c r="N2916" s="1">
        <v>2</v>
      </c>
      <c r="O2916" s="1">
        <v>4</v>
      </c>
      <c r="P2916" s="1">
        <v>0</v>
      </c>
      <c r="Q2916" s="18">
        <v>23</v>
      </c>
    </row>
    <row r="2917" spans="3:17" x14ac:dyDescent="0.25">
      <c r="C2917" s="106"/>
      <c r="D2917" s="103"/>
      <c r="E2917" s="11" t="s">
        <v>38</v>
      </c>
      <c r="F2917" s="8"/>
      <c r="G2917" s="14">
        <v>22</v>
      </c>
      <c r="H2917" s="27">
        <v>13</v>
      </c>
      <c r="I2917" s="5">
        <v>0</v>
      </c>
      <c r="J2917" s="5">
        <v>0</v>
      </c>
      <c r="K2917" s="5">
        <v>1</v>
      </c>
      <c r="L2917" s="5">
        <v>3</v>
      </c>
      <c r="M2917" s="5">
        <v>0</v>
      </c>
      <c r="N2917" s="5">
        <v>2</v>
      </c>
      <c r="O2917" s="5">
        <v>0</v>
      </c>
      <c r="P2917" s="5">
        <v>3</v>
      </c>
      <c r="Q2917" s="28">
        <v>13</v>
      </c>
    </row>
    <row r="2918" spans="3:17" ht="25.2" x14ac:dyDescent="0.25">
      <c r="C2918" s="106"/>
      <c r="D2918" s="102" t="s">
        <v>23</v>
      </c>
      <c r="E2918" s="10" t="s">
        <v>34</v>
      </c>
      <c r="F2918" s="9"/>
      <c r="G2918" s="41">
        <v>22</v>
      </c>
      <c r="H2918" s="58">
        <v>8</v>
      </c>
      <c r="I2918" s="26">
        <v>3</v>
      </c>
      <c r="J2918" s="26">
        <v>0</v>
      </c>
      <c r="K2918" s="26">
        <v>3</v>
      </c>
      <c r="L2918" s="26">
        <v>1</v>
      </c>
      <c r="M2918" s="26">
        <v>0</v>
      </c>
      <c r="N2918" s="26">
        <v>3</v>
      </c>
      <c r="O2918" s="26">
        <v>2</v>
      </c>
      <c r="P2918" s="26">
        <v>2</v>
      </c>
      <c r="Q2918" s="60">
        <v>11</v>
      </c>
    </row>
    <row r="2919" spans="3:17" ht="25.2" x14ac:dyDescent="0.25">
      <c r="C2919" s="106"/>
      <c r="D2919" s="103"/>
      <c r="E2919" s="11" t="s">
        <v>35</v>
      </c>
      <c r="F2919" s="8"/>
      <c r="G2919" s="7">
        <v>447</v>
      </c>
      <c r="H2919" s="15">
        <v>140</v>
      </c>
      <c r="I2919" s="1">
        <v>89</v>
      </c>
      <c r="J2919" s="1">
        <v>5</v>
      </c>
      <c r="K2919" s="1">
        <v>75</v>
      </c>
      <c r="L2919" s="1">
        <v>78</v>
      </c>
      <c r="M2919" s="1">
        <v>8</v>
      </c>
      <c r="N2919" s="1">
        <v>27</v>
      </c>
      <c r="O2919" s="1">
        <v>20</v>
      </c>
      <c r="P2919" s="1">
        <v>5</v>
      </c>
      <c r="Q2919" s="18">
        <v>229</v>
      </c>
    </row>
    <row r="2920" spans="3:17" ht="25.2" x14ac:dyDescent="0.25">
      <c r="C2920" s="106"/>
      <c r="D2920" s="103"/>
      <c r="E2920" s="11" t="s">
        <v>36</v>
      </c>
      <c r="F2920" s="8"/>
      <c r="G2920" s="7">
        <v>66</v>
      </c>
      <c r="H2920" s="15">
        <v>17</v>
      </c>
      <c r="I2920" s="1">
        <v>6</v>
      </c>
      <c r="J2920" s="1">
        <v>1</v>
      </c>
      <c r="K2920" s="1">
        <v>9</v>
      </c>
      <c r="L2920" s="1">
        <v>10</v>
      </c>
      <c r="M2920" s="1">
        <v>4</v>
      </c>
      <c r="N2920" s="1">
        <v>10</v>
      </c>
      <c r="O2920" s="1">
        <v>6</v>
      </c>
      <c r="P2920" s="1">
        <v>3</v>
      </c>
      <c r="Q2920" s="18">
        <v>23</v>
      </c>
    </row>
    <row r="2921" spans="3:17" ht="25.2" x14ac:dyDescent="0.25">
      <c r="C2921" s="106"/>
      <c r="D2921" s="103"/>
      <c r="E2921" s="11" t="s">
        <v>37</v>
      </c>
      <c r="F2921" s="8"/>
      <c r="G2921" s="7">
        <v>197</v>
      </c>
      <c r="H2921" s="15">
        <v>74</v>
      </c>
      <c r="I2921" s="1">
        <v>21</v>
      </c>
      <c r="J2921" s="1">
        <v>1</v>
      </c>
      <c r="K2921" s="1">
        <v>22</v>
      </c>
      <c r="L2921" s="1">
        <v>34</v>
      </c>
      <c r="M2921" s="1">
        <v>7</v>
      </c>
      <c r="N2921" s="1">
        <v>14</v>
      </c>
      <c r="O2921" s="1">
        <v>14</v>
      </c>
      <c r="P2921" s="1">
        <v>10</v>
      </c>
      <c r="Q2921" s="18">
        <v>95</v>
      </c>
    </row>
    <row r="2922" spans="3:17" x14ac:dyDescent="0.25">
      <c r="C2922" s="106"/>
      <c r="D2922" s="103"/>
      <c r="E2922" s="11" t="s">
        <v>38</v>
      </c>
      <c r="F2922" s="8"/>
      <c r="G2922" s="14">
        <v>12</v>
      </c>
      <c r="H2922" s="27">
        <v>4</v>
      </c>
      <c r="I2922" s="5">
        <v>0</v>
      </c>
      <c r="J2922" s="5">
        <v>0</v>
      </c>
      <c r="K2922" s="5">
        <v>2</v>
      </c>
      <c r="L2922" s="5">
        <v>5</v>
      </c>
      <c r="M2922" s="5">
        <v>0</v>
      </c>
      <c r="N2922" s="5">
        <v>0</v>
      </c>
      <c r="O2922" s="5">
        <v>0</v>
      </c>
      <c r="P2922" s="5">
        <v>1</v>
      </c>
      <c r="Q2922" s="28">
        <v>4</v>
      </c>
    </row>
    <row r="2923" spans="3:17" ht="25.2" x14ac:dyDescent="0.25">
      <c r="C2923" s="102" t="s">
        <v>39</v>
      </c>
      <c r="D2923" s="102" t="s">
        <v>25</v>
      </c>
      <c r="E2923" s="10" t="s">
        <v>40</v>
      </c>
      <c r="F2923" s="9"/>
      <c r="G2923" s="13">
        <v>263</v>
      </c>
      <c r="H2923" s="22">
        <v>86</v>
      </c>
      <c r="I2923" s="3">
        <v>19</v>
      </c>
      <c r="J2923" s="3">
        <v>0</v>
      </c>
      <c r="K2923" s="3">
        <v>38</v>
      </c>
      <c r="L2923" s="3">
        <v>55</v>
      </c>
      <c r="M2923" s="3">
        <v>7</v>
      </c>
      <c r="N2923" s="3">
        <v>39</v>
      </c>
      <c r="O2923" s="3">
        <v>13</v>
      </c>
      <c r="P2923" s="3">
        <v>6</v>
      </c>
      <c r="Q2923" s="24">
        <v>105</v>
      </c>
    </row>
    <row r="2924" spans="3:17" ht="25.2" x14ac:dyDescent="0.25">
      <c r="C2924" s="106"/>
      <c r="D2924" s="103"/>
      <c r="E2924" s="11" t="s">
        <v>41</v>
      </c>
      <c r="F2924" s="8"/>
      <c r="G2924" s="7">
        <v>906</v>
      </c>
      <c r="H2924" s="15">
        <v>345</v>
      </c>
      <c r="I2924" s="1">
        <v>207</v>
      </c>
      <c r="J2924" s="1">
        <v>8</v>
      </c>
      <c r="K2924" s="1">
        <v>106</v>
      </c>
      <c r="L2924" s="1">
        <v>127</v>
      </c>
      <c r="M2924" s="1">
        <v>16</v>
      </c>
      <c r="N2924" s="1">
        <v>53</v>
      </c>
      <c r="O2924" s="1">
        <v>34</v>
      </c>
      <c r="P2924" s="1">
        <v>10</v>
      </c>
      <c r="Q2924" s="18">
        <v>552</v>
      </c>
    </row>
    <row r="2925" spans="3:17" x14ac:dyDescent="0.25">
      <c r="C2925" s="106"/>
      <c r="D2925" s="103"/>
      <c r="E2925" s="11" t="s">
        <v>42</v>
      </c>
      <c r="F2925" s="8"/>
      <c r="G2925" s="7">
        <v>61</v>
      </c>
      <c r="H2925" s="15">
        <v>16</v>
      </c>
      <c r="I2925" s="1">
        <v>15</v>
      </c>
      <c r="J2925" s="1">
        <v>1</v>
      </c>
      <c r="K2925" s="1">
        <v>11</v>
      </c>
      <c r="L2925" s="1">
        <v>6</v>
      </c>
      <c r="M2925" s="1">
        <v>2</v>
      </c>
      <c r="N2925" s="1">
        <v>7</v>
      </c>
      <c r="O2925" s="1">
        <v>2</v>
      </c>
      <c r="P2925" s="1">
        <v>1</v>
      </c>
      <c r="Q2925" s="18">
        <v>31</v>
      </c>
    </row>
    <row r="2926" spans="3:17" x14ac:dyDescent="0.25">
      <c r="C2926" s="106"/>
      <c r="D2926" s="103"/>
      <c r="E2926" s="11" t="s">
        <v>43</v>
      </c>
      <c r="F2926" s="8"/>
      <c r="G2926" s="7">
        <v>450</v>
      </c>
      <c r="H2926" s="15">
        <v>173</v>
      </c>
      <c r="I2926" s="1">
        <v>99</v>
      </c>
      <c r="J2926" s="1">
        <v>3</v>
      </c>
      <c r="K2926" s="1">
        <v>41</v>
      </c>
      <c r="L2926" s="1">
        <v>58</v>
      </c>
      <c r="M2926" s="1">
        <v>9</v>
      </c>
      <c r="N2926" s="1">
        <v>32</v>
      </c>
      <c r="O2926" s="1">
        <v>24</v>
      </c>
      <c r="P2926" s="1">
        <v>11</v>
      </c>
      <c r="Q2926" s="18">
        <v>272</v>
      </c>
    </row>
    <row r="2927" spans="3:17" x14ac:dyDescent="0.25">
      <c r="C2927" s="106"/>
      <c r="D2927" s="103"/>
      <c r="E2927" s="11" t="s">
        <v>44</v>
      </c>
      <c r="F2927" s="8"/>
      <c r="G2927" s="7">
        <v>93</v>
      </c>
      <c r="H2927" s="15">
        <v>48</v>
      </c>
      <c r="I2927" s="1">
        <v>12</v>
      </c>
      <c r="J2927" s="1">
        <v>0</v>
      </c>
      <c r="K2927" s="1">
        <v>6</v>
      </c>
      <c r="L2927" s="1">
        <v>13</v>
      </c>
      <c r="M2927" s="1">
        <v>4</v>
      </c>
      <c r="N2927" s="1">
        <v>1</v>
      </c>
      <c r="O2927" s="1">
        <v>6</v>
      </c>
      <c r="P2927" s="1">
        <v>3</v>
      </c>
      <c r="Q2927" s="18">
        <v>60</v>
      </c>
    </row>
    <row r="2928" spans="3:17" ht="25.2" x14ac:dyDescent="0.25">
      <c r="C2928" s="106"/>
      <c r="D2928" s="103"/>
      <c r="E2928" s="11" t="s">
        <v>45</v>
      </c>
      <c r="F2928" s="8"/>
      <c r="G2928" s="14">
        <v>41</v>
      </c>
      <c r="H2928" s="27">
        <v>16</v>
      </c>
      <c r="I2928" s="5">
        <v>5</v>
      </c>
      <c r="J2928" s="5">
        <v>0</v>
      </c>
      <c r="K2928" s="5">
        <v>4</v>
      </c>
      <c r="L2928" s="5">
        <v>8</v>
      </c>
      <c r="M2928" s="5">
        <v>2</v>
      </c>
      <c r="N2928" s="5">
        <v>2</v>
      </c>
      <c r="O2928" s="5">
        <v>4</v>
      </c>
      <c r="P2928" s="5">
        <v>0</v>
      </c>
      <c r="Q2928" s="28">
        <v>21</v>
      </c>
    </row>
    <row r="2929" spans="3:17" x14ac:dyDescent="0.25">
      <c r="C2929" s="106"/>
      <c r="D2929" s="103"/>
      <c r="E2929" s="11" t="s">
        <v>38</v>
      </c>
      <c r="F2929" s="8"/>
      <c r="G2929" s="7">
        <v>141</v>
      </c>
      <c r="H2929" s="15">
        <v>69</v>
      </c>
      <c r="I2929" s="1">
        <v>15</v>
      </c>
      <c r="J2929" s="1">
        <v>1</v>
      </c>
      <c r="K2929" s="1">
        <v>9</v>
      </c>
      <c r="L2929" s="1">
        <v>21</v>
      </c>
      <c r="M2929" s="1">
        <v>4</v>
      </c>
      <c r="N2929" s="1">
        <v>5</v>
      </c>
      <c r="O2929" s="1">
        <v>5</v>
      </c>
      <c r="P2929" s="1">
        <v>12</v>
      </c>
      <c r="Q2929" s="18">
        <v>84</v>
      </c>
    </row>
    <row r="2930" spans="3:17" ht="25.2" x14ac:dyDescent="0.25">
      <c r="C2930" s="106"/>
      <c r="D2930" s="102" t="s">
        <v>22</v>
      </c>
      <c r="E2930" s="10" t="s">
        <v>40</v>
      </c>
      <c r="F2930" s="9"/>
      <c r="G2930" s="13">
        <v>123</v>
      </c>
      <c r="H2930" s="22">
        <v>42</v>
      </c>
      <c r="I2930" s="3">
        <v>8</v>
      </c>
      <c r="J2930" s="3">
        <v>0</v>
      </c>
      <c r="K2930" s="3">
        <v>14</v>
      </c>
      <c r="L2930" s="3">
        <v>28</v>
      </c>
      <c r="M2930" s="3">
        <v>3</v>
      </c>
      <c r="N2930" s="3">
        <v>21</v>
      </c>
      <c r="O2930" s="3">
        <v>6</v>
      </c>
      <c r="P2930" s="3">
        <v>1</v>
      </c>
      <c r="Q2930" s="24">
        <v>50</v>
      </c>
    </row>
    <row r="2931" spans="3:17" ht="25.2" x14ac:dyDescent="0.25">
      <c r="C2931" s="106"/>
      <c r="D2931" s="103"/>
      <c r="E2931" s="11" t="s">
        <v>41</v>
      </c>
      <c r="F2931" s="8"/>
      <c r="G2931" s="7">
        <v>511</v>
      </c>
      <c r="H2931" s="15">
        <v>224</v>
      </c>
      <c r="I2931" s="1">
        <v>121</v>
      </c>
      <c r="J2931" s="1">
        <v>3</v>
      </c>
      <c r="K2931" s="1">
        <v>37</v>
      </c>
      <c r="L2931" s="1">
        <v>61</v>
      </c>
      <c r="M2931" s="1">
        <v>11</v>
      </c>
      <c r="N2931" s="1">
        <v>30</v>
      </c>
      <c r="O2931" s="1">
        <v>17</v>
      </c>
      <c r="P2931" s="1">
        <v>7</v>
      </c>
      <c r="Q2931" s="18">
        <v>345</v>
      </c>
    </row>
    <row r="2932" spans="3:17" x14ac:dyDescent="0.25">
      <c r="C2932" s="106"/>
      <c r="D2932" s="103"/>
      <c r="E2932" s="11" t="s">
        <v>42</v>
      </c>
      <c r="F2932" s="8"/>
      <c r="G2932" s="14">
        <v>36</v>
      </c>
      <c r="H2932" s="27">
        <v>10</v>
      </c>
      <c r="I2932" s="5">
        <v>11</v>
      </c>
      <c r="J2932" s="5">
        <v>0</v>
      </c>
      <c r="K2932" s="5">
        <v>5</v>
      </c>
      <c r="L2932" s="5">
        <v>4</v>
      </c>
      <c r="M2932" s="5">
        <v>1</v>
      </c>
      <c r="N2932" s="5">
        <v>3</v>
      </c>
      <c r="O2932" s="5">
        <v>1</v>
      </c>
      <c r="P2932" s="5">
        <v>1</v>
      </c>
      <c r="Q2932" s="28">
        <v>21</v>
      </c>
    </row>
    <row r="2933" spans="3:17" x14ac:dyDescent="0.25">
      <c r="C2933" s="106"/>
      <c r="D2933" s="103"/>
      <c r="E2933" s="11" t="s">
        <v>43</v>
      </c>
      <c r="F2933" s="8"/>
      <c r="G2933" s="7">
        <v>224</v>
      </c>
      <c r="H2933" s="15">
        <v>94</v>
      </c>
      <c r="I2933" s="1">
        <v>56</v>
      </c>
      <c r="J2933" s="1">
        <v>2</v>
      </c>
      <c r="K2933" s="1">
        <v>16</v>
      </c>
      <c r="L2933" s="1">
        <v>23</v>
      </c>
      <c r="M2933" s="1">
        <v>4</v>
      </c>
      <c r="N2933" s="1">
        <v>14</v>
      </c>
      <c r="O2933" s="1">
        <v>11</v>
      </c>
      <c r="P2933" s="1">
        <v>4</v>
      </c>
      <c r="Q2933" s="18">
        <v>150</v>
      </c>
    </row>
    <row r="2934" spans="3:17" x14ac:dyDescent="0.25">
      <c r="C2934" s="106"/>
      <c r="D2934" s="103"/>
      <c r="E2934" s="11" t="s">
        <v>44</v>
      </c>
      <c r="F2934" s="8"/>
      <c r="G2934" s="14">
        <v>46</v>
      </c>
      <c r="H2934" s="27">
        <v>25</v>
      </c>
      <c r="I2934" s="5">
        <v>7</v>
      </c>
      <c r="J2934" s="5">
        <v>0</v>
      </c>
      <c r="K2934" s="5">
        <v>1</v>
      </c>
      <c r="L2934" s="5">
        <v>9</v>
      </c>
      <c r="M2934" s="5">
        <v>2</v>
      </c>
      <c r="N2934" s="5">
        <v>0</v>
      </c>
      <c r="O2934" s="5">
        <v>1</v>
      </c>
      <c r="P2934" s="5">
        <v>1</v>
      </c>
      <c r="Q2934" s="28">
        <v>32</v>
      </c>
    </row>
    <row r="2935" spans="3:17" ht="25.2" x14ac:dyDescent="0.25">
      <c r="C2935" s="106"/>
      <c r="D2935" s="103"/>
      <c r="E2935" s="11" t="s">
        <v>45</v>
      </c>
      <c r="F2935" s="8"/>
      <c r="G2935" s="14">
        <v>18</v>
      </c>
      <c r="H2935" s="27">
        <v>9</v>
      </c>
      <c r="I2935" s="5">
        <v>2</v>
      </c>
      <c r="J2935" s="5">
        <v>0</v>
      </c>
      <c r="K2935" s="5">
        <v>1</v>
      </c>
      <c r="L2935" s="5">
        <v>5</v>
      </c>
      <c r="M2935" s="5">
        <v>0</v>
      </c>
      <c r="N2935" s="5">
        <v>1</v>
      </c>
      <c r="O2935" s="5">
        <v>0</v>
      </c>
      <c r="P2935" s="5">
        <v>0</v>
      </c>
      <c r="Q2935" s="28">
        <v>11</v>
      </c>
    </row>
    <row r="2936" spans="3:17" x14ac:dyDescent="0.25">
      <c r="C2936" s="106"/>
      <c r="D2936" s="103"/>
      <c r="E2936" s="11" t="s">
        <v>38</v>
      </c>
      <c r="F2936" s="8"/>
      <c r="G2936" s="7">
        <v>80</v>
      </c>
      <c r="H2936" s="15">
        <v>43</v>
      </c>
      <c r="I2936" s="1">
        <v>11</v>
      </c>
      <c r="J2936" s="1">
        <v>1</v>
      </c>
      <c r="K2936" s="1">
        <v>5</v>
      </c>
      <c r="L2936" s="1">
        <v>9</v>
      </c>
      <c r="M2936" s="1">
        <v>1</v>
      </c>
      <c r="N2936" s="1">
        <v>3</v>
      </c>
      <c r="O2936" s="1">
        <v>2</v>
      </c>
      <c r="P2936" s="1">
        <v>5</v>
      </c>
      <c r="Q2936" s="18">
        <v>54</v>
      </c>
    </row>
    <row r="2937" spans="3:17" ht="25.2" x14ac:dyDescent="0.25">
      <c r="C2937" s="106"/>
      <c r="D2937" s="102" t="s">
        <v>23</v>
      </c>
      <c r="E2937" s="10" t="s">
        <v>40</v>
      </c>
      <c r="F2937" s="9"/>
      <c r="G2937" s="13">
        <v>140</v>
      </c>
      <c r="H2937" s="22">
        <v>44</v>
      </c>
      <c r="I2937" s="3">
        <v>11</v>
      </c>
      <c r="J2937" s="3">
        <v>0</v>
      </c>
      <c r="K2937" s="3">
        <v>24</v>
      </c>
      <c r="L2937" s="3">
        <v>27</v>
      </c>
      <c r="M2937" s="3">
        <v>4</v>
      </c>
      <c r="N2937" s="3">
        <v>18</v>
      </c>
      <c r="O2937" s="3">
        <v>7</v>
      </c>
      <c r="P2937" s="3">
        <v>5</v>
      </c>
      <c r="Q2937" s="24">
        <v>55</v>
      </c>
    </row>
    <row r="2938" spans="3:17" ht="25.2" x14ac:dyDescent="0.25">
      <c r="C2938" s="106"/>
      <c r="D2938" s="103"/>
      <c r="E2938" s="11" t="s">
        <v>41</v>
      </c>
      <c r="F2938" s="8"/>
      <c r="G2938" s="7">
        <v>395</v>
      </c>
      <c r="H2938" s="15">
        <v>121</v>
      </c>
      <c r="I2938" s="1">
        <v>86</v>
      </c>
      <c r="J2938" s="1">
        <v>5</v>
      </c>
      <c r="K2938" s="1">
        <v>69</v>
      </c>
      <c r="L2938" s="1">
        <v>66</v>
      </c>
      <c r="M2938" s="1">
        <v>5</v>
      </c>
      <c r="N2938" s="1">
        <v>23</v>
      </c>
      <c r="O2938" s="1">
        <v>17</v>
      </c>
      <c r="P2938" s="1">
        <v>3</v>
      </c>
      <c r="Q2938" s="18">
        <v>207</v>
      </c>
    </row>
    <row r="2939" spans="3:17" x14ac:dyDescent="0.25">
      <c r="C2939" s="106"/>
      <c r="D2939" s="103"/>
      <c r="E2939" s="11" t="s">
        <v>42</v>
      </c>
      <c r="F2939" s="8"/>
      <c r="G2939" s="14">
        <v>25</v>
      </c>
      <c r="H2939" s="27">
        <v>6</v>
      </c>
      <c r="I2939" s="5">
        <v>4</v>
      </c>
      <c r="J2939" s="5">
        <v>1</v>
      </c>
      <c r="K2939" s="5">
        <v>6</v>
      </c>
      <c r="L2939" s="5">
        <v>2</v>
      </c>
      <c r="M2939" s="5">
        <v>1</v>
      </c>
      <c r="N2939" s="5">
        <v>4</v>
      </c>
      <c r="O2939" s="5">
        <v>1</v>
      </c>
      <c r="P2939" s="5">
        <v>0</v>
      </c>
      <c r="Q2939" s="28">
        <v>10</v>
      </c>
    </row>
    <row r="2940" spans="3:17" x14ac:dyDescent="0.25">
      <c r="C2940" s="106"/>
      <c r="D2940" s="103"/>
      <c r="E2940" s="11" t="s">
        <v>43</v>
      </c>
      <c r="F2940" s="8"/>
      <c r="G2940" s="7">
        <v>226</v>
      </c>
      <c r="H2940" s="15">
        <v>79</v>
      </c>
      <c r="I2940" s="1">
        <v>43</v>
      </c>
      <c r="J2940" s="1">
        <v>1</v>
      </c>
      <c r="K2940" s="1">
        <v>25</v>
      </c>
      <c r="L2940" s="1">
        <v>35</v>
      </c>
      <c r="M2940" s="1">
        <v>5</v>
      </c>
      <c r="N2940" s="1">
        <v>18</v>
      </c>
      <c r="O2940" s="1">
        <v>13</v>
      </c>
      <c r="P2940" s="1">
        <v>7</v>
      </c>
      <c r="Q2940" s="18">
        <v>122</v>
      </c>
    </row>
    <row r="2941" spans="3:17" x14ac:dyDescent="0.25">
      <c r="C2941" s="106"/>
      <c r="D2941" s="103"/>
      <c r="E2941" s="11" t="s">
        <v>44</v>
      </c>
      <c r="F2941" s="8"/>
      <c r="G2941" s="14">
        <v>47</v>
      </c>
      <c r="H2941" s="27">
        <v>23</v>
      </c>
      <c r="I2941" s="5">
        <v>5</v>
      </c>
      <c r="J2941" s="5">
        <v>0</v>
      </c>
      <c r="K2941" s="5">
        <v>5</v>
      </c>
      <c r="L2941" s="5">
        <v>4</v>
      </c>
      <c r="M2941" s="5">
        <v>2</v>
      </c>
      <c r="N2941" s="5">
        <v>1</v>
      </c>
      <c r="O2941" s="5">
        <v>5</v>
      </c>
      <c r="P2941" s="5">
        <v>2</v>
      </c>
      <c r="Q2941" s="28">
        <v>28</v>
      </c>
    </row>
    <row r="2942" spans="3:17" ht="25.2" x14ac:dyDescent="0.25">
      <c r="C2942" s="106"/>
      <c r="D2942" s="103"/>
      <c r="E2942" s="11" t="s">
        <v>45</v>
      </c>
      <c r="F2942" s="8"/>
      <c r="G2942" s="14">
        <v>23</v>
      </c>
      <c r="H2942" s="27">
        <v>7</v>
      </c>
      <c r="I2942" s="5">
        <v>3</v>
      </c>
      <c r="J2942" s="5">
        <v>0</v>
      </c>
      <c r="K2942" s="5">
        <v>3</v>
      </c>
      <c r="L2942" s="5">
        <v>3</v>
      </c>
      <c r="M2942" s="5">
        <v>2</v>
      </c>
      <c r="N2942" s="5">
        <v>1</v>
      </c>
      <c r="O2942" s="5">
        <v>4</v>
      </c>
      <c r="P2942" s="5">
        <v>0</v>
      </c>
      <c r="Q2942" s="28">
        <v>10</v>
      </c>
    </row>
    <row r="2943" spans="3:17" x14ac:dyDescent="0.25">
      <c r="C2943" s="106"/>
      <c r="D2943" s="103"/>
      <c r="E2943" s="11" t="s">
        <v>38</v>
      </c>
      <c r="F2943" s="8"/>
      <c r="G2943" s="7">
        <v>61</v>
      </c>
      <c r="H2943" s="15">
        <v>26</v>
      </c>
      <c r="I2943" s="1">
        <v>4</v>
      </c>
      <c r="J2943" s="1">
        <v>0</v>
      </c>
      <c r="K2943" s="1">
        <v>4</v>
      </c>
      <c r="L2943" s="1">
        <v>12</v>
      </c>
      <c r="M2943" s="1">
        <v>3</v>
      </c>
      <c r="N2943" s="1">
        <v>2</v>
      </c>
      <c r="O2943" s="1">
        <v>3</v>
      </c>
      <c r="P2943" s="1">
        <v>7</v>
      </c>
      <c r="Q2943" s="18">
        <v>30</v>
      </c>
    </row>
    <row r="2944" spans="3:17" x14ac:dyDescent="0.25">
      <c r="C2944" s="102" t="s">
        <v>46</v>
      </c>
      <c r="D2944" s="100" t="s">
        <v>21</v>
      </c>
      <c r="E2944" s="10" t="s">
        <v>47</v>
      </c>
      <c r="F2944" s="9"/>
      <c r="G2944" s="13">
        <v>1103</v>
      </c>
      <c r="H2944" s="22">
        <v>431</v>
      </c>
      <c r="I2944" s="3">
        <v>246</v>
      </c>
      <c r="J2944" s="3">
        <v>9</v>
      </c>
      <c r="K2944" s="3">
        <v>105</v>
      </c>
      <c r="L2944" s="3">
        <v>172</v>
      </c>
      <c r="M2944" s="3">
        <v>28</v>
      </c>
      <c r="N2944" s="3">
        <v>42</v>
      </c>
      <c r="O2944" s="3">
        <v>48</v>
      </c>
      <c r="P2944" s="3">
        <v>22</v>
      </c>
      <c r="Q2944" s="24">
        <v>677</v>
      </c>
    </row>
    <row r="2945" spans="3:17" ht="25.2" x14ac:dyDescent="0.25">
      <c r="C2945" s="106"/>
      <c r="D2945" s="101"/>
      <c r="E2945" s="11" t="s">
        <v>48</v>
      </c>
      <c r="F2945" s="8"/>
      <c r="G2945" s="7">
        <v>173</v>
      </c>
      <c r="H2945" s="15">
        <v>80</v>
      </c>
      <c r="I2945" s="1">
        <v>15</v>
      </c>
      <c r="J2945" s="1">
        <v>1</v>
      </c>
      <c r="K2945" s="1">
        <v>19</v>
      </c>
      <c r="L2945" s="1">
        <v>28</v>
      </c>
      <c r="M2945" s="1">
        <v>1</v>
      </c>
      <c r="N2945" s="1">
        <v>19</v>
      </c>
      <c r="O2945" s="1">
        <v>7</v>
      </c>
      <c r="P2945" s="1">
        <v>3</v>
      </c>
      <c r="Q2945" s="18">
        <v>95</v>
      </c>
    </row>
    <row r="2946" spans="3:17" x14ac:dyDescent="0.25">
      <c r="C2946" s="106"/>
      <c r="D2946" s="101"/>
      <c r="E2946" s="11" t="s">
        <v>49</v>
      </c>
      <c r="F2946" s="8"/>
      <c r="G2946" s="14">
        <v>29</v>
      </c>
      <c r="H2946" s="27">
        <v>9</v>
      </c>
      <c r="I2946" s="5">
        <v>1</v>
      </c>
      <c r="J2946" s="5">
        <v>0</v>
      </c>
      <c r="K2946" s="5">
        <v>7</v>
      </c>
      <c r="L2946" s="5">
        <v>2</v>
      </c>
      <c r="M2946" s="5">
        <v>1</v>
      </c>
      <c r="N2946" s="5">
        <v>6</v>
      </c>
      <c r="O2946" s="5">
        <v>1</v>
      </c>
      <c r="P2946" s="5">
        <v>2</v>
      </c>
      <c r="Q2946" s="28">
        <v>10</v>
      </c>
    </row>
    <row r="2947" spans="3:17" ht="25.2" x14ac:dyDescent="0.25">
      <c r="C2947" s="106"/>
      <c r="D2947" s="101"/>
      <c r="E2947" s="11" t="s">
        <v>50</v>
      </c>
      <c r="F2947" s="8"/>
      <c r="G2947" s="7">
        <v>102</v>
      </c>
      <c r="H2947" s="15">
        <v>22</v>
      </c>
      <c r="I2947" s="1">
        <v>4</v>
      </c>
      <c r="J2947" s="1">
        <v>1</v>
      </c>
      <c r="K2947" s="1">
        <v>24</v>
      </c>
      <c r="L2947" s="1">
        <v>13</v>
      </c>
      <c r="M2947" s="1">
        <v>1</v>
      </c>
      <c r="N2947" s="1">
        <v>28</v>
      </c>
      <c r="O2947" s="1">
        <v>7</v>
      </c>
      <c r="P2947" s="1">
        <v>2</v>
      </c>
      <c r="Q2947" s="18">
        <v>26</v>
      </c>
    </row>
    <row r="2948" spans="3:17" ht="25.2" x14ac:dyDescent="0.25">
      <c r="C2948" s="106"/>
      <c r="D2948" s="101"/>
      <c r="E2948" s="11" t="s">
        <v>51</v>
      </c>
      <c r="F2948" s="8"/>
      <c r="G2948" s="14">
        <v>46</v>
      </c>
      <c r="H2948" s="27">
        <v>14</v>
      </c>
      <c r="I2948" s="5">
        <v>1</v>
      </c>
      <c r="J2948" s="5">
        <v>0</v>
      </c>
      <c r="K2948" s="5">
        <v>11</v>
      </c>
      <c r="L2948" s="5">
        <v>4</v>
      </c>
      <c r="M2948" s="5">
        <v>3</v>
      </c>
      <c r="N2948" s="5">
        <v>11</v>
      </c>
      <c r="O2948" s="5">
        <v>1</v>
      </c>
      <c r="P2948" s="5">
        <v>1</v>
      </c>
      <c r="Q2948" s="28">
        <v>15</v>
      </c>
    </row>
    <row r="2949" spans="3:17" x14ac:dyDescent="0.25">
      <c r="C2949" s="106"/>
      <c r="D2949" s="101"/>
      <c r="E2949" s="11" t="s">
        <v>52</v>
      </c>
      <c r="F2949" s="8"/>
      <c r="G2949" s="14">
        <v>20</v>
      </c>
      <c r="H2949" s="27">
        <v>2</v>
      </c>
      <c r="I2949" s="5">
        <v>1</v>
      </c>
      <c r="J2949" s="5">
        <v>0</v>
      </c>
      <c r="K2949" s="5">
        <v>1</v>
      </c>
      <c r="L2949" s="5">
        <v>11</v>
      </c>
      <c r="M2949" s="5">
        <v>0</v>
      </c>
      <c r="N2949" s="5">
        <v>1</v>
      </c>
      <c r="O2949" s="5">
        <v>3</v>
      </c>
      <c r="P2949" s="5">
        <v>1</v>
      </c>
      <c r="Q2949" s="28">
        <v>3</v>
      </c>
    </row>
    <row r="2950" spans="3:17" x14ac:dyDescent="0.25">
      <c r="C2950" s="106"/>
      <c r="D2950" s="101"/>
      <c r="E2950" s="11" t="s">
        <v>53</v>
      </c>
      <c r="F2950" s="8"/>
      <c r="G2950" s="14">
        <v>19</v>
      </c>
      <c r="H2950" s="27">
        <v>6</v>
      </c>
      <c r="I2950" s="5">
        <v>1</v>
      </c>
      <c r="J2950" s="5">
        <v>0</v>
      </c>
      <c r="K2950" s="5">
        <v>2</v>
      </c>
      <c r="L2950" s="5">
        <v>4</v>
      </c>
      <c r="M2950" s="5">
        <v>0</v>
      </c>
      <c r="N2950" s="5">
        <v>3</v>
      </c>
      <c r="O2950" s="5">
        <v>3</v>
      </c>
      <c r="P2950" s="5">
        <v>0</v>
      </c>
      <c r="Q2950" s="28">
        <v>7</v>
      </c>
    </row>
    <row r="2951" spans="3:17" x14ac:dyDescent="0.25">
      <c r="C2951" s="106"/>
      <c r="D2951" s="101"/>
      <c r="E2951" s="11" t="s">
        <v>38</v>
      </c>
      <c r="F2951" s="8"/>
      <c r="G2951" s="14">
        <v>32</v>
      </c>
      <c r="H2951" s="27">
        <v>14</v>
      </c>
      <c r="I2951" s="5">
        <v>0</v>
      </c>
      <c r="J2951" s="5">
        <v>0</v>
      </c>
      <c r="K2951" s="5">
        <v>3</v>
      </c>
      <c r="L2951" s="5">
        <v>7</v>
      </c>
      <c r="M2951" s="5">
        <v>1</v>
      </c>
      <c r="N2951" s="5">
        <v>2</v>
      </c>
      <c r="O2951" s="5">
        <v>1</v>
      </c>
      <c r="P2951" s="5">
        <v>4</v>
      </c>
      <c r="Q2951" s="28">
        <v>14</v>
      </c>
    </row>
    <row r="2952" spans="3:17" x14ac:dyDescent="0.25">
      <c r="C2952" s="106"/>
      <c r="D2952" s="101"/>
      <c r="E2952" s="11" t="s">
        <v>54</v>
      </c>
      <c r="F2952" s="8"/>
      <c r="G2952" s="7">
        <v>1276</v>
      </c>
      <c r="H2952" s="15">
        <v>511</v>
      </c>
      <c r="I2952" s="1">
        <v>261</v>
      </c>
      <c r="J2952" s="1">
        <v>10</v>
      </c>
      <c r="K2952" s="1">
        <v>124</v>
      </c>
      <c r="L2952" s="1">
        <v>200</v>
      </c>
      <c r="M2952" s="1">
        <v>29</v>
      </c>
      <c r="N2952" s="1">
        <v>61</v>
      </c>
      <c r="O2952" s="1">
        <v>55</v>
      </c>
      <c r="P2952" s="1">
        <v>25</v>
      </c>
      <c r="Q2952" s="18">
        <v>772</v>
      </c>
    </row>
    <row r="2953" spans="3:17" x14ac:dyDescent="0.25">
      <c r="C2953" s="106"/>
      <c r="D2953" s="101"/>
      <c r="E2953" s="11" t="s">
        <v>55</v>
      </c>
      <c r="F2953" s="8"/>
      <c r="G2953" s="7">
        <v>177</v>
      </c>
      <c r="H2953" s="15">
        <v>45</v>
      </c>
      <c r="I2953" s="1">
        <v>6</v>
      </c>
      <c r="J2953" s="1">
        <v>1</v>
      </c>
      <c r="K2953" s="1">
        <v>42</v>
      </c>
      <c r="L2953" s="1">
        <v>19</v>
      </c>
      <c r="M2953" s="1">
        <v>5</v>
      </c>
      <c r="N2953" s="1">
        <v>45</v>
      </c>
      <c r="O2953" s="1">
        <v>9</v>
      </c>
      <c r="P2953" s="1">
        <v>5</v>
      </c>
      <c r="Q2953" s="18">
        <v>51</v>
      </c>
    </row>
    <row r="2954" spans="3:17" ht="25.2" x14ac:dyDescent="0.25">
      <c r="C2954" s="102" t="s">
        <v>56</v>
      </c>
      <c r="D2954" s="100" t="s">
        <v>21</v>
      </c>
      <c r="E2954" s="10" t="s">
        <v>57</v>
      </c>
      <c r="F2954" s="9"/>
      <c r="G2954" s="13">
        <v>393</v>
      </c>
      <c r="H2954" s="22">
        <v>153</v>
      </c>
      <c r="I2954" s="3">
        <v>49</v>
      </c>
      <c r="J2954" s="3">
        <v>2</v>
      </c>
      <c r="K2954" s="3">
        <v>62</v>
      </c>
      <c r="L2954" s="3">
        <v>56</v>
      </c>
      <c r="M2954" s="3">
        <v>2</v>
      </c>
      <c r="N2954" s="3">
        <v>37</v>
      </c>
      <c r="O2954" s="3">
        <v>22</v>
      </c>
      <c r="P2954" s="3">
        <v>10</v>
      </c>
      <c r="Q2954" s="24">
        <v>202</v>
      </c>
    </row>
    <row r="2955" spans="3:17" ht="25.2" x14ac:dyDescent="0.25">
      <c r="C2955" s="106"/>
      <c r="D2955" s="101"/>
      <c r="E2955" s="11" t="s">
        <v>58</v>
      </c>
      <c r="F2955" s="8"/>
      <c r="G2955" s="7">
        <v>615</v>
      </c>
      <c r="H2955" s="15">
        <v>219</v>
      </c>
      <c r="I2955" s="1">
        <v>120</v>
      </c>
      <c r="J2955" s="1">
        <v>4</v>
      </c>
      <c r="K2955" s="1">
        <v>60</v>
      </c>
      <c r="L2955" s="1">
        <v>96</v>
      </c>
      <c r="M2955" s="1">
        <v>19</v>
      </c>
      <c r="N2955" s="1">
        <v>52</v>
      </c>
      <c r="O2955" s="1">
        <v>29</v>
      </c>
      <c r="P2955" s="1">
        <v>16</v>
      </c>
      <c r="Q2955" s="18">
        <v>339</v>
      </c>
    </row>
    <row r="2956" spans="3:17" ht="25.2" x14ac:dyDescent="0.25">
      <c r="C2956" s="106"/>
      <c r="D2956" s="101"/>
      <c r="E2956" s="11" t="s">
        <v>59</v>
      </c>
      <c r="F2956" s="8"/>
      <c r="G2956" s="7">
        <v>364</v>
      </c>
      <c r="H2956" s="15">
        <v>151</v>
      </c>
      <c r="I2956" s="1">
        <v>68</v>
      </c>
      <c r="J2956" s="1">
        <v>2</v>
      </c>
      <c r="K2956" s="1">
        <v>38</v>
      </c>
      <c r="L2956" s="1">
        <v>61</v>
      </c>
      <c r="M2956" s="1">
        <v>9</v>
      </c>
      <c r="N2956" s="1">
        <v>17</v>
      </c>
      <c r="O2956" s="1">
        <v>12</v>
      </c>
      <c r="P2956" s="1">
        <v>6</v>
      </c>
      <c r="Q2956" s="18">
        <v>219</v>
      </c>
    </row>
    <row r="2957" spans="3:17" x14ac:dyDescent="0.25">
      <c r="C2957" s="106"/>
      <c r="D2957" s="101"/>
      <c r="E2957" s="11" t="s">
        <v>60</v>
      </c>
      <c r="F2957" s="8"/>
      <c r="G2957" s="7">
        <v>152</v>
      </c>
      <c r="H2957" s="15">
        <v>55</v>
      </c>
      <c r="I2957" s="1">
        <v>32</v>
      </c>
      <c r="J2957" s="1">
        <v>3</v>
      </c>
      <c r="K2957" s="1">
        <v>12</v>
      </c>
      <c r="L2957" s="1">
        <v>28</v>
      </c>
      <c r="M2957" s="1">
        <v>5</v>
      </c>
      <c r="N2957" s="1">
        <v>6</v>
      </c>
      <c r="O2957" s="1">
        <v>8</v>
      </c>
      <c r="P2957" s="1">
        <v>3</v>
      </c>
      <c r="Q2957" s="18">
        <v>87</v>
      </c>
    </row>
    <row r="2958" spans="3:17" x14ac:dyDescent="0.25">
      <c r="C2958" s="102" t="s">
        <v>61</v>
      </c>
      <c r="D2958" s="100" t="s">
        <v>21</v>
      </c>
      <c r="E2958" s="10" t="s">
        <v>62</v>
      </c>
      <c r="F2958" s="9"/>
      <c r="G2958" s="13">
        <v>197</v>
      </c>
      <c r="H2958" s="22">
        <v>68</v>
      </c>
      <c r="I2958" s="3">
        <v>31</v>
      </c>
      <c r="J2958" s="3">
        <v>3</v>
      </c>
      <c r="K2958" s="3">
        <v>17</v>
      </c>
      <c r="L2958" s="3">
        <v>41</v>
      </c>
      <c r="M2958" s="3">
        <v>5</v>
      </c>
      <c r="N2958" s="3">
        <v>18</v>
      </c>
      <c r="O2958" s="3">
        <v>11</v>
      </c>
      <c r="P2958" s="3">
        <v>3</v>
      </c>
      <c r="Q2958" s="24">
        <v>99</v>
      </c>
    </row>
    <row r="2959" spans="3:17" x14ac:dyDescent="0.25">
      <c r="C2959" s="103"/>
      <c r="D2959" s="101"/>
      <c r="E2959" s="11" t="s">
        <v>63</v>
      </c>
      <c r="F2959" s="8"/>
      <c r="G2959" s="7">
        <v>460</v>
      </c>
      <c r="H2959" s="15">
        <v>167</v>
      </c>
      <c r="I2959" s="1">
        <v>76</v>
      </c>
      <c r="J2959" s="1">
        <v>2</v>
      </c>
      <c r="K2959" s="1">
        <v>59</v>
      </c>
      <c r="L2959" s="1">
        <v>68</v>
      </c>
      <c r="M2959" s="1">
        <v>10</v>
      </c>
      <c r="N2959" s="1">
        <v>46</v>
      </c>
      <c r="O2959" s="1">
        <v>24</v>
      </c>
      <c r="P2959" s="1">
        <v>8</v>
      </c>
      <c r="Q2959" s="18">
        <v>243</v>
      </c>
    </row>
    <row r="2960" spans="3:17" ht="25.2" x14ac:dyDescent="0.25">
      <c r="C2960" s="103"/>
      <c r="D2960" s="101"/>
      <c r="E2960" s="11" t="s">
        <v>64</v>
      </c>
      <c r="F2960" s="8"/>
      <c r="G2960" s="7">
        <v>286</v>
      </c>
      <c r="H2960" s="15">
        <v>117</v>
      </c>
      <c r="I2960" s="1">
        <v>56</v>
      </c>
      <c r="J2960" s="1">
        <v>3</v>
      </c>
      <c r="K2960" s="1">
        <v>31</v>
      </c>
      <c r="L2960" s="1">
        <v>48</v>
      </c>
      <c r="M2960" s="1">
        <v>5</v>
      </c>
      <c r="N2960" s="1">
        <v>6</v>
      </c>
      <c r="O2960" s="1">
        <v>13</v>
      </c>
      <c r="P2960" s="1">
        <v>7</v>
      </c>
      <c r="Q2960" s="18">
        <v>173</v>
      </c>
    </row>
    <row r="2961" spans="2:19" x14ac:dyDescent="0.25">
      <c r="C2961" s="103"/>
      <c r="D2961" s="101"/>
      <c r="E2961" s="11" t="s">
        <v>65</v>
      </c>
      <c r="F2961" s="8"/>
      <c r="G2961" s="7">
        <v>249</v>
      </c>
      <c r="H2961" s="15">
        <v>96</v>
      </c>
      <c r="I2961" s="1">
        <v>43</v>
      </c>
      <c r="J2961" s="1">
        <v>1</v>
      </c>
      <c r="K2961" s="1">
        <v>37</v>
      </c>
      <c r="L2961" s="1">
        <v>34</v>
      </c>
      <c r="M2961" s="1">
        <v>2</v>
      </c>
      <c r="N2961" s="1">
        <v>22</v>
      </c>
      <c r="O2961" s="1">
        <v>7</v>
      </c>
      <c r="P2961" s="1">
        <v>7</v>
      </c>
      <c r="Q2961" s="18">
        <v>139</v>
      </c>
    </row>
    <row r="2962" spans="2:19" x14ac:dyDescent="0.25">
      <c r="C2962" s="103"/>
      <c r="D2962" s="101"/>
      <c r="E2962" s="11" t="s">
        <v>66</v>
      </c>
      <c r="F2962" s="8"/>
      <c r="G2962" s="7">
        <v>145</v>
      </c>
      <c r="H2962" s="15">
        <v>49</v>
      </c>
      <c r="I2962" s="1">
        <v>30</v>
      </c>
      <c r="J2962" s="1">
        <v>0</v>
      </c>
      <c r="K2962" s="1">
        <v>15</v>
      </c>
      <c r="L2962" s="1">
        <v>22</v>
      </c>
      <c r="M2962" s="1">
        <v>8</v>
      </c>
      <c r="N2962" s="1">
        <v>9</v>
      </c>
      <c r="O2962" s="1">
        <v>9</v>
      </c>
      <c r="P2962" s="1">
        <v>3</v>
      </c>
      <c r="Q2962" s="18">
        <v>79</v>
      </c>
    </row>
    <row r="2963" spans="2:19" x14ac:dyDescent="0.25">
      <c r="C2963" s="107"/>
      <c r="D2963" s="104"/>
      <c r="E2963" s="44" t="s">
        <v>67</v>
      </c>
      <c r="F2963" s="45"/>
      <c r="G2963" s="56">
        <v>187</v>
      </c>
      <c r="H2963" s="64">
        <v>81</v>
      </c>
      <c r="I2963" s="34">
        <v>33</v>
      </c>
      <c r="J2963" s="34">
        <v>2</v>
      </c>
      <c r="K2963" s="34">
        <v>13</v>
      </c>
      <c r="L2963" s="34">
        <v>28</v>
      </c>
      <c r="M2963" s="34">
        <v>5</v>
      </c>
      <c r="N2963" s="34">
        <v>11</v>
      </c>
      <c r="O2963" s="34">
        <v>7</v>
      </c>
      <c r="P2963" s="34">
        <v>7</v>
      </c>
      <c r="Q2963" s="69">
        <v>114</v>
      </c>
    </row>
    <row r="2965" spans="2:19" x14ac:dyDescent="0.25">
      <c r="B2965" s="42" t="str">
        <f xml:space="preserve"> HYPERLINK("#'目次'!B41", "[35]")</f>
        <v>[35]</v>
      </c>
      <c r="C2965" s="37" t="s">
        <v>440</v>
      </c>
    </row>
    <row r="2968" spans="2:19" x14ac:dyDescent="0.25">
      <c r="C2968" s="37" t="s">
        <v>14</v>
      </c>
    </row>
    <row r="2969" spans="2:19" ht="37.799999999999997" x14ac:dyDescent="0.25">
      <c r="C2969" s="96"/>
      <c r="D2969" s="97"/>
      <c r="E2969" s="97"/>
      <c r="F2969" s="97"/>
      <c r="G2969" s="52" t="s">
        <v>15</v>
      </c>
      <c r="H2969" s="48" t="s">
        <v>441</v>
      </c>
      <c r="I2969" s="20" t="s">
        <v>442</v>
      </c>
      <c r="J2969" s="20" t="s">
        <v>443</v>
      </c>
      <c r="K2969" s="20" t="s">
        <v>444</v>
      </c>
      <c r="L2969" s="20" t="s">
        <v>445</v>
      </c>
      <c r="M2969" s="20" t="s">
        <v>446</v>
      </c>
      <c r="N2969" s="20" t="s">
        <v>447</v>
      </c>
      <c r="O2969" s="20" t="s">
        <v>448</v>
      </c>
      <c r="P2969" s="20" t="s">
        <v>449</v>
      </c>
      <c r="Q2969" s="20" t="s">
        <v>450</v>
      </c>
      <c r="R2969" s="20" t="s">
        <v>53</v>
      </c>
      <c r="S2969" s="51" t="s">
        <v>38</v>
      </c>
    </row>
    <row r="2970" spans="2:19" x14ac:dyDescent="0.25">
      <c r="C2970" s="98"/>
      <c r="D2970" s="99"/>
      <c r="E2970" s="99"/>
      <c r="F2970" s="99"/>
      <c r="G2970" s="47"/>
      <c r="H2970" s="55"/>
      <c r="I2970" s="21"/>
      <c r="J2970" s="21"/>
      <c r="K2970" s="21"/>
      <c r="L2970" s="21"/>
      <c r="M2970" s="21"/>
      <c r="N2970" s="21"/>
      <c r="O2970" s="21"/>
      <c r="P2970" s="21"/>
      <c r="Q2970" s="21"/>
      <c r="R2970" s="21"/>
      <c r="S2970" s="54"/>
    </row>
    <row r="2971" spans="2:19" x14ac:dyDescent="0.25">
      <c r="C2971" s="43"/>
      <c r="D2971" s="49"/>
      <c r="E2971" s="53" t="s">
        <v>15</v>
      </c>
      <c r="F2971" s="46"/>
      <c r="G2971" s="50">
        <v>1524</v>
      </c>
      <c r="H2971" s="30">
        <v>702</v>
      </c>
      <c r="I2971" s="30">
        <v>326</v>
      </c>
      <c r="J2971" s="30">
        <v>59</v>
      </c>
      <c r="K2971" s="30">
        <v>930</v>
      </c>
      <c r="L2971" s="30">
        <v>382</v>
      </c>
      <c r="M2971" s="30">
        <v>326</v>
      </c>
      <c r="N2971" s="30">
        <v>414</v>
      </c>
      <c r="O2971" s="30">
        <v>174</v>
      </c>
      <c r="P2971" s="30">
        <v>8</v>
      </c>
      <c r="Q2971" s="30">
        <v>27</v>
      </c>
      <c r="R2971" s="30">
        <v>21</v>
      </c>
      <c r="S2971" s="68">
        <v>14</v>
      </c>
    </row>
    <row r="2972" spans="2:19" x14ac:dyDescent="0.25">
      <c r="C2972" s="105" t="s">
        <v>20</v>
      </c>
      <c r="D2972" s="100" t="s">
        <v>21</v>
      </c>
      <c r="E2972" s="10" t="s">
        <v>22</v>
      </c>
      <c r="F2972" s="9"/>
      <c r="G2972" s="13">
        <v>780</v>
      </c>
      <c r="H2972" s="22">
        <v>354</v>
      </c>
      <c r="I2972" s="3">
        <v>172</v>
      </c>
      <c r="J2972" s="3">
        <v>46</v>
      </c>
      <c r="K2972" s="3">
        <v>577</v>
      </c>
      <c r="L2972" s="3">
        <v>113</v>
      </c>
      <c r="M2972" s="3">
        <v>133</v>
      </c>
      <c r="N2972" s="3">
        <v>213</v>
      </c>
      <c r="O2972" s="3">
        <v>72</v>
      </c>
      <c r="P2972" s="3">
        <v>7</v>
      </c>
      <c r="Q2972" s="3">
        <v>13</v>
      </c>
      <c r="R2972" s="3">
        <v>8</v>
      </c>
      <c r="S2972" s="24">
        <v>5</v>
      </c>
    </row>
    <row r="2973" spans="2:19" x14ac:dyDescent="0.25">
      <c r="C2973" s="106"/>
      <c r="D2973" s="101"/>
      <c r="E2973" s="11" t="s">
        <v>23</v>
      </c>
      <c r="F2973" s="8"/>
      <c r="G2973" s="7">
        <v>744</v>
      </c>
      <c r="H2973" s="15">
        <v>348</v>
      </c>
      <c r="I2973" s="1">
        <v>154</v>
      </c>
      <c r="J2973" s="1">
        <v>13</v>
      </c>
      <c r="K2973" s="1">
        <v>353</v>
      </c>
      <c r="L2973" s="1">
        <v>269</v>
      </c>
      <c r="M2973" s="1">
        <v>193</v>
      </c>
      <c r="N2973" s="1">
        <v>201</v>
      </c>
      <c r="O2973" s="1">
        <v>102</v>
      </c>
      <c r="P2973" s="1">
        <v>1</v>
      </c>
      <c r="Q2973" s="1">
        <v>14</v>
      </c>
      <c r="R2973" s="1">
        <v>13</v>
      </c>
      <c r="S2973" s="18">
        <v>9</v>
      </c>
    </row>
    <row r="2974" spans="2:19" x14ac:dyDescent="0.25">
      <c r="C2974" s="102" t="s">
        <v>24</v>
      </c>
      <c r="D2974" s="102" t="s">
        <v>25</v>
      </c>
      <c r="E2974" s="10" t="s">
        <v>26</v>
      </c>
      <c r="F2974" s="9"/>
      <c r="G2974" s="13">
        <v>257</v>
      </c>
      <c r="H2974" s="22">
        <v>127</v>
      </c>
      <c r="I2974" s="3">
        <v>66</v>
      </c>
      <c r="J2974" s="3">
        <v>20</v>
      </c>
      <c r="K2974" s="3">
        <v>186</v>
      </c>
      <c r="L2974" s="3">
        <v>54</v>
      </c>
      <c r="M2974" s="3">
        <v>52</v>
      </c>
      <c r="N2974" s="3">
        <v>97</v>
      </c>
      <c r="O2974" s="3">
        <v>19</v>
      </c>
      <c r="P2974" s="3">
        <v>0</v>
      </c>
      <c r="Q2974" s="3">
        <v>0</v>
      </c>
      <c r="R2974" s="3">
        <v>3</v>
      </c>
      <c r="S2974" s="24">
        <v>2</v>
      </c>
    </row>
    <row r="2975" spans="2:19" x14ac:dyDescent="0.25">
      <c r="C2975" s="106"/>
      <c r="D2975" s="103"/>
      <c r="E2975" s="11" t="s">
        <v>27</v>
      </c>
      <c r="F2975" s="8"/>
      <c r="G2975" s="7">
        <v>297</v>
      </c>
      <c r="H2975" s="15">
        <v>127</v>
      </c>
      <c r="I2975" s="1">
        <v>70</v>
      </c>
      <c r="J2975" s="1">
        <v>12</v>
      </c>
      <c r="K2975" s="1">
        <v>227</v>
      </c>
      <c r="L2975" s="1">
        <v>45</v>
      </c>
      <c r="M2975" s="1">
        <v>60</v>
      </c>
      <c r="N2975" s="1">
        <v>80</v>
      </c>
      <c r="O2975" s="1">
        <v>19</v>
      </c>
      <c r="P2975" s="1">
        <v>0</v>
      </c>
      <c r="Q2975" s="1">
        <v>1</v>
      </c>
      <c r="R2975" s="1">
        <v>3</v>
      </c>
      <c r="S2975" s="18">
        <v>1</v>
      </c>
    </row>
    <row r="2976" spans="2:19" x14ac:dyDescent="0.25">
      <c r="C2976" s="106"/>
      <c r="D2976" s="103"/>
      <c r="E2976" s="11" t="s">
        <v>28</v>
      </c>
      <c r="F2976" s="8"/>
      <c r="G2976" s="7">
        <v>316</v>
      </c>
      <c r="H2976" s="15">
        <v>145</v>
      </c>
      <c r="I2976" s="1">
        <v>66</v>
      </c>
      <c r="J2976" s="1">
        <v>11</v>
      </c>
      <c r="K2976" s="1">
        <v>220</v>
      </c>
      <c r="L2976" s="1">
        <v>77</v>
      </c>
      <c r="M2976" s="1">
        <v>66</v>
      </c>
      <c r="N2976" s="1">
        <v>94</v>
      </c>
      <c r="O2976" s="1">
        <v>24</v>
      </c>
      <c r="P2976" s="1">
        <v>3</v>
      </c>
      <c r="Q2976" s="1">
        <v>4</v>
      </c>
      <c r="R2976" s="1">
        <v>2</v>
      </c>
      <c r="S2976" s="18">
        <v>2</v>
      </c>
    </row>
    <row r="2977" spans="3:19" x14ac:dyDescent="0.25">
      <c r="C2977" s="106"/>
      <c r="D2977" s="103"/>
      <c r="E2977" s="11" t="s">
        <v>29</v>
      </c>
      <c r="F2977" s="8"/>
      <c r="G2977" s="7">
        <v>335</v>
      </c>
      <c r="H2977" s="15">
        <v>158</v>
      </c>
      <c r="I2977" s="1">
        <v>77</v>
      </c>
      <c r="J2977" s="1">
        <v>14</v>
      </c>
      <c r="K2977" s="1">
        <v>207</v>
      </c>
      <c r="L2977" s="1">
        <v>79</v>
      </c>
      <c r="M2977" s="1">
        <v>70</v>
      </c>
      <c r="N2977" s="1">
        <v>85</v>
      </c>
      <c r="O2977" s="1">
        <v>35</v>
      </c>
      <c r="P2977" s="1">
        <v>1</v>
      </c>
      <c r="Q2977" s="1">
        <v>5</v>
      </c>
      <c r="R2977" s="1">
        <v>6</v>
      </c>
      <c r="S2977" s="18">
        <v>3</v>
      </c>
    </row>
    <row r="2978" spans="3:19" x14ac:dyDescent="0.25">
      <c r="C2978" s="106"/>
      <c r="D2978" s="103"/>
      <c r="E2978" s="11" t="s">
        <v>30</v>
      </c>
      <c r="F2978" s="8"/>
      <c r="G2978" s="7">
        <v>319</v>
      </c>
      <c r="H2978" s="15">
        <v>145</v>
      </c>
      <c r="I2978" s="1">
        <v>47</v>
      </c>
      <c r="J2978" s="1">
        <v>2</v>
      </c>
      <c r="K2978" s="1">
        <v>90</v>
      </c>
      <c r="L2978" s="1">
        <v>127</v>
      </c>
      <c r="M2978" s="1">
        <v>78</v>
      </c>
      <c r="N2978" s="1">
        <v>58</v>
      </c>
      <c r="O2978" s="1">
        <v>77</v>
      </c>
      <c r="P2978" s="1">
        <v>4</v>
      </c>
      <c r="Q2978" s="1">
        <v>17</v>
      </c>
      <c r="R2978" s="1">
        <v>7</v>
      </c>
      <c r="S2978" s="18">
        <v>6</v>
      </c>
    </row>
    <row r="2979" spans="3:19" x14ac:dyDescent="0.25">
      <c r="C2979" s="106"/>
      <c r="D2979" s="103"/>
      <c r="E2979" s="11" t="s">
        <v>31</v>
      </c>
      <c r="F2979" s="8"/>
      <c r="G2979" s="7">
        <v>1267</v>
      </c>
      <c r="H2979" s="15">
        <v>575</v>
      </c>
      <c r="I2979" s="1">
        <v>260</v>
      </c>
      <c r="J2979" s="1">
        <v>39</v>
      </c>
      <c r="K2979" s="1">
        <v>744</v>
      </c>
      <c r="L2979" s="1">
        <v>328</v>
      </c>
      <c r="M2979" s="1">
        <v>274</v>
      </c>
      <c r="N2979" s="1">
        <v>317</v>
      </c>
      <c r="O2979" s="1">
        <v>155</v>
      </c>
      <c r="P2979" s="1">
        <v>8</v>
      </c>
      <c r="Q2979" s="1">
        <v>27</v>
      </c>
      <c r="R2979" s="1">
        <v>18</v>
      </c>
      <c r="S2979" s="18">
        <v>12</v>
      </c>
    </row>
    <row r="2980" spans="3:19" x14ac:dyDescent="0.25">
      <c r="C2980" s="106"/>
      <c r="D2980" s="103"/>
      <c r="E2980" s="11" t="s">
        <v>32</v>
      </c>
      <c r="F2980" s="8"/>
      <c r="G2980" s="7">
        <v>654</v>
      </c>
      <c r="H2980" s="15">
        <v>303</v>
      </c>
      <c r="I2980" s="1">
        <v>124</v>
      </c>
      <c r="J2980" s="1">
        <v>16</v>
      </c>
      <c r="K2980" s="1">
        <v>297</v>
      </c>
      <c r="L2980" s="1">
        <v>206</v>
      </c>
      <c r="M2980" s="1">
        <v>148</v>
      </c>
      <c r="N2980" s="1">
        <v>143</v>
      </c>
      <c r="O2980" s="1">
        <v>112</v>
      </c>
      <c r="P2980" s="1">
        <v>5</v>
      </c>
      <c r="Q2980" s="1">
        <v>22</v>
      </c>
      <c r="R2980" s="1">
        <v>13</v>
      </c>
      <c r="S2980" s="18">
        <v>9</v>
      </c>
    </row>
    <row r="2981" spans="3:19" x14ac:dyDescent="0.25">
      <c r="C2981" s="106"/>
      <c r="D2981" s="102" t="s">
        <v>22</v>
      </c>
      <c r="E2981" s="10" t="s">
        <v>26</v>
      </c>
      <c r="F2981" s="9"/>
      <c r="G2981" s="13">
        <v>137</v>
      </c>
      <c r="H2981" s="22">
        <v>64</v>
      </c>
      <c r="I2981" s="3">
        <v>37</v>
      </c>
      <c r="J2981" s="3">
        <v>17</v>
      </c>
      <c r="K2981" s="3">
        <v>108</v>
      </c>
      <c r="L2981" s="3">
        <v>12</v>
      </c>
      <c r="M2981" s="3">
        <v>18</v>
      </c>
      <c r="N2981" s="3">
        <v>49</v>
      </c>
      <c r="O2981" s="3">
        <v>9</v>
      </c>
      <c r="P2981" s="3">
        <v>0</v>
      </c>
      <c r="Q2981" s="3">
        <v>0</v>
      </c>
      <c r="R2981" s="3">
        <v>3</v>
      </c>
      <c r="S2981" s="24">
        <v>0</v>
      </c>
    </row>
    <row r="2982" spans="3:19" x14ac:dyDescent="0.25">
      <c r="C2982" s="106"/>
      <c r="D2982" s="103"/>
      <c r="E2982" s="11" t="s">
        <v>27</v>
      </c>
      <c r="F2982" s="8"/>
      <c r="G2982" s="7">
        <v>157</v>
      </c>
      <c r="H2982" s="15">
        <v>66</v>
      </c>
      <c r="I2982" s="1">
        <v>36</v>
      </c>
      <c r="J2982" s="1">
        <v>11</v>
      </c>
      <c r="K2982" s="1">
        <v>133</v>
      </c>
      <c r="L2982" s="1">
        <v>10</v>
      </c>
      <c r="M2982" s="1">
        <v>23</v>
      </c>
      <c r="N2982" s="1">
        <v>48</v>
      </c>
      <c r="O2982" s="1">
        <v>6</v>
      </c>
      <c r="P2982" s="1">
        <v>0</v>
      </c>
      <c r="Q2982" s="1">
        <v>1</v>
      </c>
      <c r="R2982" s="1">
        <v>1</v>
      </c>
      <c r="S2982" s="18">
        <v>1</v>
      </c>
    </row>
    <row r="2983" spans="3:19" x14ac:dyDescent="0.25">
      <c r="C2983" s="106"/>
      <c r="D2983" s="103"/>
      <c r="E2983" s="11" t="s">
        <v>28</v>
      </c>
      <c r="F2983" s="8"/>
      <c r="G2983" s="7">
        <v>162</v>
      </c>
      <c r="H2983" s="15">
        <v>71</v>
      </c>
      <c r="I2983" s="1">
        <v>32</v>
      </c>
      <c r="J2983" s="1">
        <v>6</v>
      </c>
      <c r="K2983" s="1">
        <v>131</v>
      </c>
      <c r="L2983" s="1">
        <v>24</v>
      </c>
      <c r="M2983" s="1">
        <v>27</v>
      </c>
      <c r="N2983" s="1">
        <v>42</v>
      </c>
      <c r="O2983" s="1">
        <v>7</v>
      </c>
      <c r="P2983" s="1">
        <v>3</v>
      </c>
      <c r="Q2983" s="1">
        <v>3</v>
      </c>
      <c r="R2983" s="1">
        <v>0</v>
      </c>
      <c r="S2983" s="18">
        <v>0</v>
      </c>
    </row>
    <row r="2984" spans="3:19" x14ac:dyDescent="0.25">
      <c r="C2984" s="106"/>
      <c r="D2984" s="103"/>
      <c r="E2984" s="11" t="s">
        <v>29</v>
      </c>
      <c r="F2984" s="8"/>
      <c r="G2984" s="7">
        <v>175</v>
      </c>
      <c r="H2984" s="15">
        <v>85</v>
      </c>
      <c r="I2984" s="1">
        <v>41</v>
      </c>
      <c r="J2984" s="1">
        <v>10</v>
      </c>
      <c r="K2984" s="1">
        <v>135</v>
      </c>
      <c r="L2984" s="1">
        <v>23</v>
      </c>
      <c r="M2984" s="1">
        <v>36</v>
      </c>
      <c r="N2984" s="1">
        <v>48</v>
      </c>
      <c r="O2984" s="1">
        <v>19</v>
      </c>
      <c r="P2984" s="1">
        <v>1</v>
      </c>
      <c r="Q2984" s="1">
        <v>1</v>
      </c>
      <c r="R2984" s="1">
        <v>2</v>
      </c>
      <c r="S2984" s="18">
        <v>1</v>
      </c>
    </row>
    <row r="2985" spans="3:19" x14ac:dyDescent="0.25">
      <c r="C2985" s="106"/>
      <c r="D2985" s="103"/>
      <c r="E2985" s="11" t="s">
        <v>30</v>
      </c>
      <c r="F2985" s="8"/>
      <c r="G2985" s="7">
        <v>149</v>
      </c>
      <c r="H2985" s="15">
        <v>68</v>
      </c>
      <c r="I2985" s="1">
        <v>26</v>
      </c>
      <c r="J2985" s="1">
        <v>2</v>
      </c>
      <c r="K2985" s="1">
        <v>70</v>
      </c>
      <c r="L2985" s="1">
        <v>44</v>
      </c>
      <c r="M2985" s="1">
        <v>29</v>
      </c>
      <c r="N2985" s="1">
        <v>26</v>
      </c>
      <c r="O2985" s="1">
        <v>31</v>
      </c>
      <c r="P2985" s="1">
        <v>3</v>
      </c>
      <c r="Q2985" s="1">
        <v>8</v>
      </c>
      <c r="R2985" s="1">
        <v>2</v>
      </c>
      <c r="S2985" s="18">
        <v>3</v>
      </c>
    </row>
    <row r="2986" spans="3:19" x14ac:dyDescent="0.25">
      <c r="C2986" s="106"/>
      <c r="D2986" s="103"/>
      <c r="E2986" s="11" t="s">
        <v>31</v>
      </c>
      <c r="F2986" s="8"/>
      <c r="G2986" s="7">
        <v>643</v>
      </c>
      <c r="H2986" s="15">
        <v>290</v>
      </c>
      <c r="I2986" s="1">
        <v>135</v>
      </c>
      <c r="J2986" s="1">
        <v>29</v>
      </c>
      <c r="K2986" s="1">
        <v>469</v>
      </c>
      <c r="L2986" s="1">
        <v>101</v>
      </c>
      <c r="M2986" s="1">
        <v>115</v>
      </c>
      <c r="N2986" s="1">
        <v>164</v>
      </c>
      <c r="O2986" s="1">
        <v>63</v>
      </c>
      <c r="P2986" s="1">
        <v>7</v>
      </c>
      <c r="Q2986" s="1">
        <v>13</v>
      </c>
      <c r="R2986" s="1">
        <v>5</v>
      </c>
      <c r="S2986" s="18">
        <v>5</v>
      </c>
    </row>
    <row r="2987" spans="3:19" x14ac:dyDescent="0.25">
      <c r="C2987" s="106"/>
      <c r="D2987" s="103"/>
      <c r="E2987" s="11" t="s">
        <v>32</v>
      </c>
      <c r="F2987" s="8"/>
      <c r="G2987" s="7">
        <v>324</v>
      </c>
      <c r="H2987" s="15">
        <v>153</v>
      </c>
      <c r="I2987" s="1">
        <v>67</v>
      </c>
      <c r="J2987" s="1">
        <v>12</v>
      </c>
      <c r="K2987" s="1">
        <v>205</v>
      </c>
      <c r="L2987" s="1">
        <v>67</v>
      </c>
      <c r="M2987" s="1">
        <v>65</v>
      </c>
      <c r="N2987" s="1">
        <v>74</v>
      </c>
      <c r="O2987" s="1">
        <v>50</v>
      </c>
      <c r="P2987" s="1">
        <v>4</v>
      </c>
      <c r="Q2987" s="1">
        <v>9</v>
      </c>
      <c r="R2987" s="1">
        <v>4</v>
      </c>
      <c r="S2987" s="18">
        <v>4</v>
      </c>
    </row>
    <row r="2988" spans="3:19" x14ac:dyDescent="0.25">
      <c r="C2988" s="106"/>
      <c r="D2988" s="102" t="s">
        <v>23</v>
      </c>
      <c r="E2988" s="10" t="s">
        <v>26</v>
      </c>
      <c r="F2988" s="9"/>
      <c r="G2988" s="13">
        <v>120</v>
      </c>
      <c r="H2988" s="22">
        <v>63</v>
      </c>
      <c r="I2988" s="3">
        <v>29</v>
      </c>
      <c r="J2988" s="3">
        <v>3</v>
      </c>
      <c r="K2988" s="3">
        <v>78</v>
      </c>
      <c r="L2988" s="3">
        <v>42</v>
      </c>
      <c r="M2988" s="3">
        <v>34</v>
      </c>
      <c r="N2988" s="3">
        <v>48</v>
      </c>
      <c r="O2988" s="3">
        <v>10</v>
      </c>
      <c r="P2988" s="3">
        <v>0</v>
      </c>
      <c r="Q2988" s="3">
        <v>0</v>
      </c>
      <c r="R2988" s="3">
        <v>0</v>
      </c>
      <c r="S2988" s="24">
        <v>2</v>
      </c>
    </row>
    <row r="2989" spans="3:19" x14ac:dyDescent="0.25">
      <c r="C2989" s="106"/>
      <c r="D2989" s="103"/>
      <c r="E2989" s="11" t="s">
        <v>27</v>
      </c>
      <c r="F2989" s="8"/>
      <c r="G2989" s="7">
        <v>140</v>
      </c>
      <c r="H2989" s="15">
        <v>61</v>
      </c>
      <c r="I2989" s="1">
        <v>34</v>
      </c>
      <c r="J2989" s="1">
        <v>1</v>
      </c>
      <c r="K2989" s="1">
        <v>94</v>
      </c>
      <c r="L2989" s="1">
        <v>35</v>
      </c>
      <c r="M2989" s="1">
        <v>37</v>
      </c>
      <c r="N2989" s="1">
        <v>32</v>
      </c>
      <c r="O2989" s="1">
        <v>13</v>
      </c>
      <c r="P2989" s="1">
        <v>0</v>
      </c>
      <c r="Q2989" s="1">
        <v>0</v>
      </c>
      <c r="R2989" s="1">
        <v>2</v>
      </c>
      <c r="S2989" s="18">
        <v>0</v>
      </c>
    </row>
    <row r="2990" spans="3:19" x14ac:dyDescent="0.25">
      <c r="C2990" s="106"/>
      <c r="D2990" s="103"/>
      <c r="E2990" s="11" t="s">
        <v>28</v>
      </c>
      <c r="F2990" s="8"/>
      <c r="G2990" s="7">
        <v>154</v>
      </c>
      <c r="H2990" s="15">
        <v>74</v>
      </c>
      <c r="I2990" s="1">
        <v>34</v>
      </c>
      <c r="J2990" s="1">
        <v>5</v>
      </c>
      <c r="K2990" s="1">
        <v>89</v>
      </c>
      <c r="L2990" s="1">
        <v>53</v>
      </c>
      <c r="M2990" s="1">
        <v>39</v>
      </c>
      <c r="N2990" s="1">
        <v>52</v>
      </c>
      <c r="O2990" s="1">
        <v>17</v>
      </c>
      <c r="P2990" s="1">
        <v>0</v>
      </c>
      <c r="Q2990" s="1">
        <v>1</v>
      </c>
      <c r="R2990" s="1">
        <v>2</v>
      </c>
      <c r="S2990" s="18">
        <v>2</v>
      </c>
    </row>
    <row r="2991" spans="3:19" x14ac:dyDescent="0.25">
      <c r="C2991" s="106"/>
      <c r="D2991" s="103"/>
      <c r="E2991" s="11" t="s">
        <v>29</v>
      </c>
      <c r="F2991" s="8"/>
      <c r="G2991" s="7">
        <v>160</v>
      </c>
      <c r="H2991" s="15">
        <v>73</v>
      </c>
      <c r="I2991" s="1">
        <v>36</v>
      </c>
      <c r="J2991" s="1">
        <v>4</v>
      </c>
      <c r="K2991" s="1">
        <v>72</v>
      </c>
      <c r="L2991" s="1">
        <v>56</v>
      </c>
      <c r="M2991" s="1">
        <v>34</v>
      </c>
      <c r="N2991" s="1">
        <v>37</v>
      </c>
      <c r="O2991" s="1">
        <v>16</v>
      </c>
      <c r="P2991" s="1">
        <v>0</v>
      </c>
      <c r="Q2991" s="1">
        <v>4</v>
      </c>
      <c r="R2991" s="1">
        <v>4</v>
      </c>
      <c r="S2991" s="18">
        <v>2</v>
      </c>
    </row>
    <row r="2992" spans="3:19" x14ac:dyDescent="0.25">
      <c r="C2992" s="106"/>
      <c r="D2992" s="103"/>
      <c r="E2992" s="11" t="s">
        <v>30</v>
      </c>
      <c r="F2992" s="8"/>
      <c r="G2992" s="7">
        <v>170</v>
      </c>
      <c r="H2992" s="15">
        <v>77</v>
      </c>
      <c r="I2992" s="1">
        <v>21</v>
      </c>
      <c r="J2992" s="1">
        <v>0</v>
      </c>
      <c r="K2992" s="1">
        <v>20</v>
      </c>
      <c r="L2992" s="1">
        <v>83</v>
      </c>
      <c r="M2992" s="1">
        <v>49</v>
      </c>
      <c r="N2992" s="1">
        <v>32</v>
      </c>
      <c r="O2992" s="1">
        <v>46</v>
      </c>
      <c r="P2992" s="1">
        <v>1</v>
      </c>
      <c r="Q2992" s="1">
        <v>9</v>
      </c>
      <c r="R2992" s="1">
        <v>5</v>
      </c>
      <c r="S2992" s="18">
        <v>3</v>
      </c>
    </row>
    <row r="2993" spans="3:19" x14ac:dyDescent="0.25">
      <c r="C2993" s="106"/>
      <c r="D2993" s="103"/>
      <c r="E2993" s="11" t="s">
        <v>31</v>
      </c>
      <c r="F2993" s="8"/>
      <c r="G2993" s="7">
        <v>624</v>
      </c>
      <c r="H2993" s="15">
        <v>285</v>
      </c>
      <c r="I2993" s="1">
        <v>125</v>
      </c>
      <c r="J2993" s="1">
        <v>10</v>
      </c>
      <c r="K2993" s="1">
        <v>275</v>
      </c>
      <c r="L2993" s="1">
        <v>227</v>
      </c>
      <c r="M2993" s="1">
        <v>159</v>
      </c>
      <c r="N2993" s="1">
        <v>153</v>
      </c>
      <c r="O2993" s="1">
        <v>92</v>
      </c>
      <c r="P2993" s="1">
        <v>1</v>
      </c>
      <c r="Q2993" s="1">
        <v>14</v>
      </c>
      <c r="R2993" s="1">
        <v>13</v>
      </c>
      <c r="S2993" s="18">
        <v>7</v>
      </c>
    </row>
    <row r="2994" spans="3:19" x14ac:dyDescent="0.25">
      <c r="C2994" s="106"/>
      <c r="D2994" s="103"/>
      <c r="E2994" s="11" t="s">
        <v>32</v>
      </c>
      <c r="F2994" s="8"/>
      <c r="G2994" s="7">
        <v>330</v>
      </c>
      <c r="H2994" s="15">
        <v>150</v>
      </c>
      <c r="I2994" s="1">
        <v>57</v>
      </c>
      <c r="J2994" s="1">
        <v>4</v>
      </c>
      <c r="K2994" s="1">
        <v>92</v>
      </c>
      <c r="L2994" s="1">
        <v>139</v>
      </c>
      <c r="M2994" s="1">
        <v>83</v>
      </c>
      <c r="N2994" s="1">
        <v>69</v>
      </c>
      <c r="O2994" s="1">
        <v>62</v>
      </c>
      <c r="P2994" s="1">
        <v>1</v>
      </c>
      <c r="Q2994" s="1">
        <v>13</v>
      </c>
      <c r="R2994" s="1">
        <v>9</v>
      </c>
      <c r="S2994" s="18">
        <v>5</v>
      </c>
    </row>
    <row r="2995" spans="3:19" ht="25.2" x14ac:dyDescent="0.25">
      <c r="C2995" s="102" t="s">
        <v>33</v>
      </c>
      <c r="D2995" s="102" t="s">
        <v>25</v>
      </c>
      <c r="E2995" s="10" t="s">
        <v>34</v>
      </c>
      <c r="F2995" s="9"/>
      <c r="G2995" s="13">
        <v>75</v>
      </c>
      <c r="H2995" s="22">
        <v>32</v>
      </c>
      <c r="I2995" s="3">
        <v>17</v>
      </c>
      <c r="J2995" s="3">
        <v>4</v>
      </c>
      <c r="K2995" s="3">
        <v>46</v>
      </c>
      <c r="L2995" s="3">
        <v>2</v>
      </c>
      <c r="M2995" s="3">
        <v>14</v>
      </c>
      <c r="N2995" s="3">
        <v>19</v>
      </c>
      <c r="O2995" s="3">
        <v>7</v>
      </c>
      <c r="P2995" s="3">
        <v>1</v>
      </c>
      <c r="Q2995" s="3">
        <v>0</v>
      </c>
      <c r="R2995" s="3">
        <v>1</v>
      </c>
      <c r="S2995" s="24">
        <v>2</v>
      </c>
    </row>
    <row r="2996" spans="3:19" ht="25.2" x14ac:dyDescent="0.25">
      <c r="C2996" s="106"/>
      <c r="D2996" s="103"/>
      <c r="E2996" s="11" t="s">
        <v>35</v>
      </c>
      <c r="F2996" s="8"/>
      <c r="G2996" s="7">
        <v>1042</v>
      </c>
      <c r="H2996" s="15">
        <v>486</v>
      </c>
      <c r="I2996" s="1">
        <v>227</v>
      </c>
      <c r="J2996" s="1">
        <v>44</v>
      </c>
      <c r="K2996" s="1">
        <v>719</v>
      </c>
      <c r="L2996" s="1">
        <v>285</v>
      </c>
      <c r="M2996" s="1">
        <v>212</v>
      </c>
      <c r="N2996" s="1">
        <v>289</v>
      </c>
      <c r="O2996" s="1">
        <v>98</v>
      </c>
      <c r="P2996" s="1">
        <v>4</v>
      </c>
      <c r="Q2996" s="1">
        <v>13</v>
      </c>
      <c r="R2996" s="1">
        <v>10</v>
      </c>
      <c r="S2996" s="18">
        <v>4</v>
      </c>
    </row>
    <row r="2997" spans="3:19" ht="25.2" x14ac:dyDescent="0.25">
      <c r="C2997" s="106"/>
      <c r="D2997" s="103"/>
      <c r="E2997" s="11" t="s">
        <v>36</v>
      </c>
      <c r="F2997" s="8"/>
      <c r="G2997" s="7">
        <v>122</v>
      </c>
      <c r="H2997" s="15">
        <v>68</v>
      </c>
      <c r="I2997" s="1">
        <v>27</v>
      </c>
      <c r="J2997" s="1">
        <v>5</v>
      </c>
      <c r="K2997" s="1">
        <v>56</v>
      </c>
      <c r="L2997" s="1">
        <v>15</v>
      </c>
      <c r="M2997" s="1">
        <v>39</v>
      </c>
      <c r="N2997" s="1">
        <v>48</v>
      </c>
      <c r="O2997" s="1">
        <v>19</v>
      </c>
      <c r="P2997" s="1">
        <v>0</v>
      </c>
      <c r="Q2997" s="1">
        <v>0</v>
      </c>
      <c r="R2997" s="1">
        <v>2</v>
      </c>
      <c r="S2997" s="18">
        <v>3</v>
      </c>
    </row>
    <row r="2998" spans="3:19" ht="25.2" x14ac:dyDescent="0.25">
      <c r="C2998" s="106"/>
      <c r="D2998" s="103"/>
      <c r="E2998" s="11" t="s">
        <v>37</v>
      </c>
      <c r="F2998" s="8"/>
      <c r="G2998" s="7">
        <v>251</v>
      </c>
      <c r="H2998" s="15">
        <v>108</v>
      </c>
      <c r="I2998" s="1">
        <v>47</v>
      </c>
      <c r="J2998" s="1">
        <v>4</v>
      </c>
      <c r="K2998" s="1">
        <v>93</v>
      </c>
      <c r="L2998" s="1">
        <v>77</v>
      </c>
      <c r="M2998" s="1">
        <v>56</v>
      </c>
      <c r="N2998" s="1">
        <v>51</v>
      </c>
      <c r="O2998" s="1">
        <v>46</v>
      </c>
      <c r="P2998" s="1">
        <v>3</v>
      </c>
      <c r="Q2998" s="1">
        <v>13</v>
      </c>
      <c r="R2998" s="1">
        <v>8</v>
      </c>
      <c r="S2998" s="18">
        <v>3</v>
      </c>
    </row>
    <row r="2999" spans="3:19" x14ac:dyDescent="0.25">
      <c r="C2999" s="106"/>
      <c r="D2999" s="103"/>
      <c r="E2999" s="11" t="s">
        <v>38</v>
      </c>
      <c r="F2999" s="8"/>
      <c r="G2999" s="14">
        <v>34</v>
      </c>
      <c r="H2999" s="27">
        <v>8</v>
      </c>
      <c r="I2999" s="5">
        <v>8</v>
      </c>
      <c r="J2999" s="5">
        <v>2</v>
      </c>
      <c r="K2999" s="5">
        <v>16</v>
      </c>
      <c r="L2999" s="5">
        <v>3</v>
      </c>
      <c r="M2999" s="5">
        <v>5</v>
      </c>
      <c r="N2999" s="5">
        <v>7</v>
      </c>
      <c r="O2999" s="5">
        <v>4</v>
      </c>
      <c r="P2999" s="5">
        <v>0</v>
      </c>
      <c r="Q2999" s="5">
        <v>1</v>
      </c>
      <c r="R2999" s="5">
        <v>0</v>
      </c>
      <c r="S2999" s="28">
        <v>2</v>
      </c>
    </row>
    <row r="3000" spans="3:19" ht="25.2" x14ac:dyDescent="0.25">
      <c r="C3000" s="106"/>
      <c r="D3000" s="102" t="s">
        <v>22</v>
      </c>
      <c r="E3000" s="10" t="s">
        <v>34</v>
      </c>
      <c r="F3000" s="9"/>
      <c r="G3000" s="13">
        <v>53</v>
      </c>
      <c r="H3000" s="22">
        <v>19</v>
      </c>
      <c r="I3000" s="3">
        <v>13</v>
      </c>
      <c r="J3000" s="3">
        <v>3</v>
      </c>
      <c r="K3000" s="3">
        <v>34</v>
      </c>
      <c r="L3000" s="3">
        <v>1</v>
      </c>
      <c r="M3000" s="3">
        <v>10</v>
      </c>
      <c r="N3000" s="3">
        <v>13</v>
      </c>
      <c r="O3000" s="3">
        <v>3</v>
      </c>
      <c r="P3000" s="3">
        <v>1</v>
      </c>
      <c r="Q3000" s="3">
        <v>0</v>
      </c>
      <c r="R3000" s="3">
        <v>1</v>
      </c>
      <c r="S3000" s="24">
        <v>1</v>
      </c>
    </row>
    <row r="3001" spans="3:19" ht="25.2" x14ac:dyDescent="0.25">
      <c r="C3001" s="106"/>
      <c r="D3001" s="103"/>
      <c r="E3001" s="11" t="s">
        <v>35</v>
      </c>
      <c r="F3001" s="8"/>
      <c r="G3001" s="7">
        <v>595</v>
      </c>
      <c r="H3001" s="15">
        <v>277</v>
      </c>
      <c r="I3001" s="1">
        <v>125</v>
      </c>
      <c r="J3001" s="1">
        <v>34</v>
      </c>
      <c r="K3001" s="1">
        <v>468</v>
      </c>
      <c r="L3001" s="1">
        <v>102</v>
      </c>
      <c r="M3001" s="1">
        <v>102</v>
      </c>
      <c r="N3001" s="1">
        <v>160</v>
      </c>
      <c r="O3001" s="1">
        <v>58</v>
      </c>
      <c r="P3001" s="1">
        <v>3</v>
      </c>
      <c r="Q3001" s="1">
        <v>9</v>
      </c>
      <c r="R3001" s="1">
        <v>6</v>
      </c>
      <c r="S3001" s="18">
        <v>2</v>
      </c>
    </row>
    <row r="3002" spans="3:19" ht="25.2" x14ac:dyDescent="0.25">
      <c r="C3002" s="106"/>
      <c r="D3002" s="103"/>
      <c r="E3002" s="11" t="s">
        <v>36</v>
      </c>
      <c r="F3002" s="8"/>
      <c r="G3002" s="7">
        <v>56</v>
      </c>
      <c r="H3002" s="15">
        <v>34</v>
      </c>
      <c r="I3002" s="1">
        <v>17</v>
      </c>
      <c r="J3002" s="1">
        <v>4</v>
      </c>
      <c r="K3002" s="1">
        <v>27</v>
      </c>
      <c r="L3002" s="1">
        <v>3</v>
      </c>
      <c r="M3002" s="1">
        <v>12</v>
      </c>
      <c r="N3002" s="1">
        <v>25</v>
      </c>
      <c r="O3002" s="1">
        <v>4</v>
      </c>
      <c r="P3002" s="1">
        <v>0</v>
      </c>
      <c r="Q3002" s="1">
        <v>0</v>
      </c>
      <c r="R3002" s="1">
        <v>0</v>
      </c>
      <c r="S3002" s="18">
        <v>0</v>
      </c>
    </row>
    <row r="3003" spans="3:19" ht="25.2" x14ac:dyDescent="0.25">
      <c r="C3003" s="106"/>
      <c r="D3003" s="103"/>
      <c r="E3003" s="11" t="s">
        <v>37</v>
      </c>
      <c r="F3003" s="8"/>
      <c r="G3003" s="7">
        <v>54</v>
      </c>
      <c r="H3003" s="15">
        <v>19</v>
      </c>
      <c r="I3003" s="1">
        <v>12</v>
      </c>
      <c r="J3003" s="1">
        <v>3</v>
      </c>
      <c r="K3003" s="1">
        <v>35</v>
      </c>
      <c r="L3003" s="1">
        <v>7</v>
      </c>
      <c r="M3003" s="1">
        <v>6</v>
      </c>
      <c r="N3003" s="1">
        <v>11</v>
      </c>
      <c r="O3003" s="1">
        <v>5</v>
      </c>
      <c r="P3003" s="1">
        <v>3</v>
      </c>
      <c r="Q3003" s="1">
        <v>3</v>
      </c>
      <c r="R3003" s="1">
        <v>1</v>
      </c>
      <c r="S3003" s="18">
        <v>0</v>
      </c>
    </row>
    <row r="3004" spans="3:19" x14ac:dyDescent="0.25">
      <c r="C3004" s="106"/>
      <c r="D3004" s="103"/>
      <c r="E3004" s="11" t="s">
        <v>38</v>
      </c>
      <c r="F3004" s="8"/>
      <c r="G3004" s="14">
        <v>22</v>
      </c>
      <c r="H3004" s="27">
        <v>5</v>
      </c>
      <c r="I3004" s="5">
        <v>5</v>
      </c>
      <c r="J3004" s="5">
        <v>2</v>
      </c>
      <c r="K3004" s="5">
        <v>13</v>
      </c>
      <c r="L3004" s="5">
        <v>0</v>
      </c>
      <c r="M3004" s="5">
        <v>3</v>
      </c>
      <c r="N3004" s="5">
        <v>4</v>
      </c>
      <c r="O3004" s="5">
        <v>2</v>
      </c>
      <c r="P3004" s="5">
        <v>0</v>
      </c>
      <c r="Q3004" s="5">
        <v>1</v>
      </c>
      <c r="R3004" s="5">
        <v>0</v>
      </c>
      <c r="S3004" s="28">
        <v>2</v>
      </c>
    </row>
    <row r="3005" spans="3:19" ht="25.2" x14ac:dyDescent="0.25">
      <c r="C3005" s="106"/>
      <c r="D3005" s="102" t="s">
        <v>23</v>
      </c>
      <c r="E3005" s="10" t="s">
        <v>34</v>
      </c>
      <c r="F3005" s="9"/>
      <c r="G3005" s="41">
        <v>22</v>
      </c>
      <c r="H3005" s="58">
        <v>13</v>
      </c>
      <c r="I3005" s="26">
        <v>4</v>
      </c>
      <c r="J3005" s="26">
        <v>1</v>
      </c>
      <c r="K3005" s="26">
        <v>12</v>
      </c>
      <c r="L3005" s="26">
        <v>1</v>
      </c>
      <c r="M3005" s="26">
        <v>4</v>
      </c>
      <c r="N3005" s="26">
        <v>6</v>
      </c>
      <c r="O3005" s="26">
        <v>4</v>
      </c>
      <c r="P3005" s="26">
        <v>0</v>
      </c>
      <c r="Q3005" s="26">
        <v>0</v>
      </c>
      <c r="R3005" s="26">
        <v>0</v>
      </c>
      <c r="S3005" s="60">
        <v>1</v>
      </c>
    </row>
    <row r="3006" spans="3:19" ht="25.2" x14ac:dyDescent="0.25">
      <c r="C3006" s="106"/>
      <c r="D3006" s="103"/>
      <c r="E3006" s="11" t="s">
        <v>35</v>
      </c>
      <c r="F3006" s="8"/>
      <c r="G3006" s="7">
        <v>447</v>
      </c>
      <c r="H3006" s="15">
        <v>209</v>
      </c>
      <c r="I3006" s="1">
        <v>102</v>
      </c>
      <c r="J3006" s="1">
        <v>10</v>
      </c>
      <c r="K3006" s="1">
        <v>251</v>
      </c>
      <c r="L3006" s="1">
        <v>183</v>
      </c>
      <c r="M3006" s="1">
        <v>110</v>
      </c>
      <c r="N3006" s="1">
        <v>129</v>
      </c>
      <c r="O3006" s="1">
        <v>40</v>
      </c>
      <c r="P3006" s="1">
        <v>1</v>
      </c>
      <c r="Q3006" s="1">
        <v>4</v>
      </c>
      <c r="R3006" s="1">
        <v>4</v>
      </c>
      <c r="S3006" s="18">
        <v>2</v>
      </c>
    </row>
    <row r="3007" spans="3:19" ht="25.2" x14ac:dyDescent="0.25">
      <c r="C3007" s="106"/>
      <c r="D3007" s="103"/>
      <c r="E3007" s="11" t="s">
        <v>36</v>
      </c>
      <c r="F3007" s="8"/>
      <c r="G3007" s="7">
        <v>66</v>
      </c>
      <c r="H3007" s="15">
        <v>34</v>
      </c>
      <c r="I3007" s="1">
        <v>10</v>
      </c>
      <c r="J3007" s="1">
        <v>1</v>
      </c>
      <c r="K3007" s="1">
        <v>29</v>
      </c>
      <c r="L3007" s="1">
        <v>12</v>
      </c>
      <c r="M3007" s="1">
        <v>27</v>
      </c>
      <c r="N3007" s="1">
        <v>23</v>
      </c>
      <c r="O3007" s="1">
        <v>15</v>
      </c>
      <c r="P3007" s="1">
        <v>0</v>
      </c>
      <c r="Q3007" s="1">
        <v>0</v>
      </c>
      <c r="R3007" s="1">
        <v>2</v>
      </c>
      <c r="S3007" s="18">
        <v>3</v>
      </c>
    </row>
    <row r="3008" spans="3:19" ht="25.2" x14ac:dyDescent="0.25">
      <c r="C3008" s="106"/>
      <c r="D3008" s="103"/>
      <c r="E3008" s="11" t="s">
        <v>37</v>
      </c>
      <c r="F3008" s="8"/>
      <c r="G3008" s="7">
        <v>197</v>
      </c>
      <c r="H3008" s="15">
        <v>89</v>
      </c>
      <c r="I3008" s="1">
        <v>35</v>
      </c>
      <c r="J3008" s="1">
        <v>1</v>
      </c>
      <c r="K3008" s="1">
        <v>58</v>
      </c>
      <c r="L3008" s="1">
        <v>70</v>
      </c>
      <c r="M3008" s="1">
        <v>50</v>
      </c>
      <c r="N3008" s="1">
        <v>40</v>
      </c>
      <c r="O3008" s="1">
        <v>41</v>
      </c>
      <c r="P3008" s="1">
        <v>0</v>
      </c>
      <c r="Q3008" s="1">
        <v>10</v>
      </c>
      <c r="R3008" s="1">
        <v>7</v>
      </c>
      <c r="S3008" s="18">
        <v>3</v>
      </c>
    </row>
    <row r="3009" spans="3:19" x14ac:dyDescent="0.25">
      <c r="C3009" s="106"/>
      <c r="D3009" s="103"/>
      <c r="E3009" s="11" t="s">
        <v>38</v>
      </c>
      <c r="F3009" s="8"/>
      <c r="G3009" s="14">
        <v>12</v>
      </c>
      <c r="H3009" s="27">
        <v>3</v>
      </c>
      <c r="I3009" s="5">
        <v>3</v>
      </c>
      <c r="J3009" s="5">
        <v>0</v>
      </c>
      <c r="K3009" s="5">
        <v>3</v>
      </c>
      <c r="L3009" s="5">
        <v>3</v>
      </c>
      <c r="M3009" s="5">
        <v>2</v>
      </c>
      <c r="N3009" s="5">
        <v>3</v>
      </c>
      <c r="O3009" s="5">
        <v>2</v>
      </c>
      <c r="P3009" s="5">
        <v>0</v>
      </c>
      <c r="Q3009" s="5">
        <v>0</v>
      </c>
      <c r="R3009" s="5">
        <v>0</v>
      </c>
      <c r="S3009" s="28">
        <v>0</v>
      </c>
    </row>
    <row r="3010" spans="3:19" ht="25.2" x14ac:dyDescent="0.25">
      <c r="C3010" s="102" t="s">
        <v>39</v>
      </c>
      <c r="D3010" s="102" t="s">
        <v>25</v>
      </c>
      <c r="E3010" s="10" t="s">
        <v>40</v>
      </c>
      <c r="F3010" s="9"/>
      <c r="G3010" s="13">
        <v>263</v>
      </c>
      <c r="H3010" s="22">
        <v>133</v>
      </c>
      <c r="I3010" s="3">
        <v>61</v>
      </c>
      <c r="J3010" s="3">
        <v>9</v>
      </c>
      <c r="K3010" s="3">
        <v>114</v>
      </c>
      <c r="L3010" s="3">
        <v>35</v>
      </c>
      <c r="M3010" s="3">
        <v>69</v>
      </c>
      <c r="N3010" s="3">
        <v>75</v>
      </c>
      <c r="O3010" s="3">
        <v>52</v>
      </c>
      <c r="P3010" s="3">
        <v>4</v>
      </c>
      <c r="Q3010" s="3">
        <v>3</v>
      </c>
      <c r="R3010" s="3">
        <v>7</v>
      </c>
      <c r="S3010" s="24">
        <v>5</v>
      </c>
    </row>
    <row r="3011" spans="3:19" ht="25.2" x14ac:dyDescent="0.25">
      <c r="C3011" s="106"/>
      <c r="D3011" s="103"/>
      <c r="E3011" s="11" t="s">
        <v>41</v>
      </c>
      <c r="F3011" s="8"/>
      <c r="G3011" s="7">
        <v>906</v>
      </c>
      <c r="H3011" s="15">
        <v>425</v>
      </c>
      <c r="I3011" s="1">
        <v>199</v>
      </c>
      <c r="J3011" s="1">
        <v>41</v>
      </c>
      <c r="K3011" s="1">
        <v>647</v>
      </c>
      <c r="L3011" s="1">
        <v>246</v>
      </c>
      <c r="M3011" s="1">
        <v>191</v>
      </c>
      <c r="N3011" s="1">
        <v>260</v>
      </c>
      <c r="O3011" s="1">
        <v>78</v>
      </c>
      <c r="P3011" s="1">
        <v>2</v>
      </c>
      <c r="Q3011" s="1">
        <v>10</v>
      </c>
      <c r="R3011" s="1">
        <v>9</v>
      </c>
      <c r="S3011" s="18">
        <v>2</v>
      </c>
    </row>
    <row r="3012" spans="3:19" x14ac:dyDescent="0.25">
      <c r="C3012" s="106"/>
      <c r="D3012" s="103"/>
      <c r="E3012" s="11" t="s">
        <v>42</v>
      </c>
      <c r="F3012" s="8"/>
      <c r="G3012" s="7">
        <v>61</v>
      </c>
      <c r="H3012" s="15">
        <v>25</v>
      </c>
      <c r="I3012" s="1">
        <v>17</v>
      </c>
      <c r="J3012" s="1">
        <v>4</v>
      </c>
      <c r="K3012" s="1">
        <v>50</v>
      </c>
      <c r="L3012" s="1">
        <v>7</v>
      </c>
      <c r="M3012" s="1">
        <v>10</v>
      </c>
      <c r="N3012" s="1">
        <v>17</v>
      </c>
      <c r="O3012" s="1">
        <v>7</v>
      </c>
      <c r="P3012" s="1">
        <v>0</v>
      </c>
      <c r="Q3012" s="1">
        <v>0</v>
      </c>
      <c r="R3012" s="1">
        <v>0</v>
      </c>
      <c r="S3012" s="18">
        <v>0</v>
      </c>
    </row>
    <row r="3013" spans="3:19" x14ac:dyDescent="0.25">
      <c r="C3013" s="106"/>
      <c r="D3013" s="103"/>
      <c r="E3013" s="11" t="s">
        <v>43</v>
      </c>
      <c r="F3013" s="8"/>
      <c r="G3013" s="7">
        <v>450</v>
      </c>
      <c r="H3013" s="15">
        <v>211</v>
      </c>
      <c r="I3013" s="1">
        <v>88</v>
      </c>
      <c r="J3013" s="1">
        <v>19</v>
      </c>
      <c r="K3013" s="1">
        <v>286</v>
      </c>
      <c r="L3013" s="1">
        <v>143</v>
      </c>
      <c r="M3013" s="1">
        <v>91</v>
      </c>
      <c r="N3013" s="1">
        <v>117</v>
      </c>
      <c r="O3013" s="1">
        <v>41</v>
      </c>
      <c r="P3013" s="1">
        <v>2</v>
      </c>
      <c r="Q3013" s="1">
        <v>10</v>
      </c>
      <c r="R3013" s="1">
        <v>5</v>
      </c>
      <c r="S3013" s="18">
        <v>2</v>
      </c>
    </row>
    <row r="3014" spans="3:19" x14ac:dyDescent="0.25">
      <c r="C3014" s="106"/>
      <c r="D3014" s="103"/>
      <c r="E3014" s="11" t="s">
        <v>44</v>
      </c>
      <c r="F3014" s="8"/>
      <c r="G3014" s="7">
        <v>93</v>
      </c>
      <c r="H3014" s="15">
        <v>41</v>
      </c>
      <c r="I3014" s="1">
        <v>16</v>
      </c>
      <c r="J3014" s="1">
        <v>2</v>
      </c>
      <c r="K3014" s="1">
        <v>62</v>
      </c>
      <c r="L3014" s="1">
        <v>38</v>
      </c>
      <c r="M3014" s="1">
        <v>16</v>
      </c>
      <c r="N3014" s="1">
        <v>19</v>
      </c>
      <c r="O3014" s="1">
        <v>6</v>
      </c>
      <c r="P3014" s="1">
        <v>0</v>
      </c>
      <c r="Q3014" s="1">
        <v>0</v>
      </c>
      <c r="R3014" s="1">
        <v>0</v>
      </c>
      <c r="S3014" s="18">
        <v>0</v>
      </c>
    </row>
    <row r="3015" spans="3:19" ht="25.2" x14ac:dyDescent="0.25">
      <c r="C3015" s="106"/>
      <c r="D3015" s="103"/>
      <c r="E3015" s="11" t="s">
        <v>45</v>
      </c>
      <c r="F3015" s="8"/>
      <c r="G3015" s="14">
        <v>41</v>
      </c>
      <c r="H3015" s="27">
        <v>17</v>
      </c>
      <c r="I3015" s="5">
        <v>11</v>
      </c>
      <c r="J3015" s="5">
        <v>2</v>
      </c>
      <c r="K3015" s="5">
        <v>19</v>
      </c>
      <c r="L3015" s="5">
        <v>9</v>
      </c>
      <c r="M3015" s="5">
        <v>8</v>
      </c>
      <c r="N3015" s="5">
        <v>15</v>
      </c>
      <c r="O3015" s="5">
        <v>4</v>
      </c>
      <c r="P3015" s="5">
        <v>0</v>
      </c>
      <c r="Q3015" s="5">
        <v>1</v>
      </c>
      <c r="R3015" s="5">
        <v>3</v>
      </c>
      <c r="S3015" s="28">
        <v>0</v>
      </c>
    </row>
    <row r="3016" spans="3:19" x14ac:dyDescent="0.25">
      <c r="C3016" s="106"/>
      <c r="D3016" s="103"/>
      <c r="E3016" s="11" t="s">
        <v>38</v>
      </c>
      <c r="F3016" s="8"/>
      <c r="G3016" s="7">
        <v>141</v>
      </c>
      <c r="H3016" s="15">
        <v>49</v>
      </c>
      <c r="I3016" s="1">
        <v>25</v>
      </c>
      <c r="J3016" s="1">
        <v>4</v>
      </c>
      <c r="K3016" s="1">
        <v>69</v>
      </c>
      <c r="L3016" s="1">
        <v>33</v>
      </c>
      <c r="M3016" s="1">
        <v>23</v>
      </c>
      <c r="N3016" s="1">
        <v>28</v>
      </c>
      <c r="O3016" s="1">
        <v>19</v>
      </c>
      <c r="P3016" s="1">
        <v>0</v>
      </c>
      <c r="Q3016" s="1">
        <v>5</v>
      </c>
      <c r="R3016" s="1">
        <v>0</v>
      </c>
      <c r="S3016" s="18">
        <v>6</v>
      </c>
    </row>
    <row r="3017" spans="3:19" ht="25.2" x14ac:dyDescent="0.25">
      <c r="C3017" s="106"/>
      <c r="D3017" s="102" t="s">
        <v>22</v>
      </c>
      <c r="E3017" s="10" t="s">
        <v>40</v>
      </c>
      <c r="F3017" s="9"/>
      <c r="G3017" s="13">
        <v>123</v>
      </c>
      <c r="H3017" s="22">
        <v>54</v>
      </c>
      <c r="I3017" s="3">
        <v>31</v>
      </c>
      <c r="J3017" s="3">
        <v>8</v>
      </c>
      <c r="K3017" s="3">
        <v>70</v>
      </c>
      <c r="L3017" s="3">
        <v>7</v>
      </c>
      <c r="M3017" s="3">
        <v>22</v>
      </c>
      <c r="N3017" s="3">
        <v>35</v>
      </c>
      <c r="O3017" s="3">
        <v>5</v>
      </c>
      <c r="P3017" s="3">
        <v>4</v>
      </c>
      <c r="Q3017" s="3">
        <v>2</v>
      </c>
      <c r="R3017" s="3">
        <v>2</v>
      </c>
      <c r="S3017" s="24">
        <v>1</v>
      </c>
    </row>
    <row r="3018" spans="3:19" ht="25.2" x14ac:dyDescent="0.25">
      <c r="C3018" s="106"/>
      <c r="D3018" s="103"/>
      <c r="E3018" s="11" t="s">
        <v>41</v>
      </c>
      <c r="F3018" s="8"/>
      <c r="G3018" s="7">
        <v>511</v>
      </c>
      <c r="H3018" s="15">
        <v>241</v>
      </c>
      <c r="I3018" s="1">
        <v>108</v>
      </c>
      <c r="J3018" s="1">
        <v>32</v>
      </c>
      <c r="K3018" s="1">
        <v>411</v>
      </c>
      <c r="L3018" s="1">
        <v>84</v>
      </c>
      <c r="M3018" s="1">
        <v>91</v>
      </c>
      <c r="N3018" s="1">
        <v>143</v>
      </c>
      <c r="O3018" s="1">
        <v>48</v>
      </c>
      <c r="P3018" s="1">
        <v>2</v>
      </c>
      <c r="Q3018" s="1">
        <v>7</v>
      </c>
      <c r="R3018" s="1">
        <v>6</v>
      </c>
      <c r="S3018" s="18">
        <v>1</v>
      </c>
    </row>
    <row r="3019" spans="3:19" x14ac:dyDescent="0.25">
      <c r="C3019" s="106"/>
      <c r="D3019" s="103"/>
      <c r="E3019" s="11" t="s">
        <v>42</v>
      </c>
      <c r="F3019" s="8"/>
      <c r="G3019" s="14">
        <v>36</v>
      </c>
      <c r="H3019" s="27">
        <v>15</v>
      </c>
      <c r="I3019" s="5">
        <v>11</v>
      </c>
      <c r="J3019" s="5">
        <v>4</v>
      </c>
      <c r="K3019" s="5">
        <v>31</v>
      </c>
      <c r="L3019" s="5">
        <v>2</v>
      </c>
      <c r="M3019" s="5">
        <v>8</v>
      </c>
      <c r="N3019" s="5">
        <v>9</v>
      </c>
      <c r="O3019" s="5">
        <v>4</v>
      </c>
      <c r="P3019" s="5">
        <v>0</v>
      </c>
      <c r="Q3019" s="5">
        <v>0</v>
      </c>
      <c r="R3019" s="5">
        <v>0</v>
      </c>
      <c r="S3019" s="28">
        <v>0</v>
      </c>
    </row>
    <row r="3020" spans="3:19" x14ac:dyDescent="0.25">
      <c r="C3020" s="106"/>
      <c r="D3020" s="103"/>
      <c r="E3020" s="11" t="s">
        <v>43</v>
      </c>
      <c r="F3020" s="8"/>
      <c r="G3020" s="7">
        <v>224</v>
      </c>
      <c r="H3020" s="15">
        <v>101</v>
      </c>
      <c r="I3020" s="1">
        <v>45</v>
      </c>
      <c r="J3020" s="1">
        <v>15</v>
      </c>
      <c r="K3020" s="1">
        <v>172</v>
      </c>
      <c r="L3020" s="1">
        <v>41</v>
      </c>
      <c r="M3020" s="1">
        <v>38</v>
      </c>
      <c r="N3020" s="1">
        <v>61</v>
      </c>
      <c r="O3020" s="1">
        <v>22</v>
      </c>
      <c r="P3020" s="1">
        <v>1</v>
      </c>
      <c r="Q3020" s="1">
        <v>2</v>
      </c>
      <c r="R3020" s="1">
        <v>2</v>
      </c>
      <c r="S3020" s="18">
        <v>1</v>
      </c>
    </row>
    <row r="3021" spans="3:19" x14ac:dyDescent="0.25">
      <c r="C3021" s="106"/>
      <c r="D3021" s="103"/>
      <c r="E3021" s="11" t="s">
        <v>44</v>
      </c>
      <c r="F3021" s="8"/>
      <c r="G3021" s="14">
        <v>46</v>
      </c>
      <c r="H3021" s="27">
        <v>23</v>
      </c>
      <c r="I3021" s="5">
        <v>12</v>
      </c>
      <c r="J3021" s="5">
        <v>2</v>
      </c>
      <c r="K3021" s="5">
        <v>39</v>
      </c>
      <c r="L3021" s="5">
        <v>11</v>
      </c>
      <c r="M3021" s="5">
        <v>6</v>
      </c>
      <c r="N3021" s="5">
        <v>9</v>
      </c>
      <c r="O3021" s="5">
        <v>4</v>
      </c>
      <c r="P3021" s="5">
        <v>0</v>
      </c>
      <c r="Q3021" s="5">
        <v>0</v>
      </c>
      <c r="R3021" s="5">
        <v>0</v>
      </c>
      <c r="S3021" s="28">
        <v>0</v>
      </c>
    </row>
    <row r="3022" spans="3:19" ht="25.2" x14ac:dyDescent="0.25">
      <c r="C3022" s="106"/>
      <c r="D3022" s="103"/>
      <c r="E3022" s="11" t="s">
        <v>45</v>
      </c>
      <c r="F3022" s="8"/>
      <c r="G3022" s="14">
        <v>18</v>
      </c>
      <c r="H3022" s="27">
        <v>7</v>
      </c>
      <c r="I3022" s="5">
        <v>9</v>
      </c>
      <c r="J3022" s="5">
        <v>1</v>
      </c>
      <c r="K3022" s="5">
        <v>12</v>
      </c>
      <c r="L3022" s="5">
        <v>2</v>
      </c>
      <c r="M3022" s="5">
        <v>3</v>
      </c>
      <c r="N3022" s="5">
        <v>8</v>
      </c>
      <c r="O3022" s="5">
        <v>1</v>
      </c>
      <c r="P3022" s="5">
        <v>0</v>
      </c>
      <c r="Q3022" s="5">
        <v>1</v>
      </c>
      <c r="R3022" s="5">
        <v>0</v>
      </c>
      <c r="S3022" s="28">
        <v>0</v>
      </c>
    </row>
    <row r="3023" spans="3:19" x14ac:dyDescent="0.25">
      <c r="C3023" s="106"/>
      <c r="D3023" s="103"/>
      <c r="E3023" s="11" t="s">
        <v>38</v>
      </c>
      <c r="F3023" s="8"/>
      <c r="G3023" s="7">
        <v>80</v>
      </c>
      <c r="H3023" s="15">
        <v>31</v>
      </c>
      <c r="I3023" s="1">
        <v>12</v>
      </c>
      <c r="J3023" s="1">
        <v>3</v>
      </c>
      <c r="K3023" s="1">
        <v>51</v>
      </c>
      <c r="L3023" s="1">
        <v>12</v>
      </c>
      <c r="M3023" s="1">
        <v>10</v>
      </c>
      <c r="N3023" s="1">
        <v>16</v>
      </c>
      <c r="O3023" s="1">
        <v>12</v>
      </c>
      <c r="P3023" s="1">
        <v>0</v>
      </c>
      <c r="Q3023" s="1">
        <v>3</v>
      </c>
      <c r="R3023" s="1">
        <v>0</v>
      </c>
      <c r="S3023" s="18">
        <v>3</v>
      </c>
    </row>
    <row r="3024" spans="3:19" ht="25.2" x14ac:dyDescent="0.25">
      <c r="C3024" s="106"/>
      <c r="D3024" s="102" t="s">
        <v>23</v>
      </c>
      <c r="E3024" s="10" t="s">
        <v>40</v>
      </c>
      <c r="F3024" s="9"/>
      <c r="G3024" s="13">
        <v>140</v>
      </c>
      <c r="H3024" s="22">
        <v>79</v>
      </c>
      <c r="I3024" s="3">
        <v>30</v>
      </c>
      <c r="J3024" s="3">
        <v>1</v>
      </c>
      <c r="K3024" s="3">
        <v>44</v>
      </c>
      <c r="L3024" s="3">
        <v>28</v>
      </c>
      <c r="M3024" s="3">
        <v>47</v>
      </c>
      <c r="N3024" s="3">
        <v>40</v>
      </c>
      <c r="O3024" s="3">
        <v>47</v>
      </c>
      <c r="P3024" s="3">
        <v>0</v>
      </c>
      <c r="Q3024" s="3">
        <v>1</v>
      </c>
      <c r="R3024" s="3">
        <v>5</v>
      </c>
      <c r="S3024" s="24">
        <v>4</v>
      </c>
    </row>
    <row r="3025" spans="3:19" ht="25.2" x14ac:dyDescent="0.25">
      <c r="C3025" s="106"/>
      <c r="D3025" s="103"/>
      <c r="E3025" s="11" t="s">
        <v>41</v>
      </c>
      <c r="F3025" s="8"/>
      <c r="G3025" s="7">
        <v>395</v>
      </c>
      <c r="H3025" s="15">
        <v>184</v>
      </c>
      <c r="I3025" s="1">
        <v>91</v>
      </c>
      <c r="J3025" s="1">
        <v>9</v>
      </c>
      <c r="K3025" s="1">
        <v>236</v>
      </c>
      <c r="L3025" s="1">
        <v>162</v>
      </c>
      <c r="M3025" s="1">
        <v>100</v>
      </c>
      <c r="N3025" s="1">
        <v>117</v>
      </c>
      <c r="O3025" s="1">
        <v>30</v>
      </c>
      <c r="P3025" s="1">
        <v>0</v>
      </c>
      <c r="Q3025" s="1">
        <v>3</v>
      </c>
      <c r="R3025" s="1">
        <v>3</v>
      </c>
      <c r="S3025" s="18">
        <v>1</v>
      </c>
    </row>
    <row r="3026" spans="3:19" x14ac:dyDescent="0.25">
      <c r="C3026" s="106"/>
      <c r="D3026" s="103"/>
      <c r="E3026" s="11" t="s">
        <v>42</v>
      </c>
      <c r="F3026" s="8"/>
      <c r="G3026" s="14">
        <v>25</v>
      </c>
      <c r="H3026" s="27">
        <v>10</v>
      </c>
      <c r="I3026" s="5">
        <v>6</v>
      </c>
      <c r="J3026" s="5">
        <v>0</v>
      </c>
      <c r="K3026" s="5">
        <v>19</v>
      </c>
      <c r="L3026" s="5">
        <v>5</v>
      </c>
      <c r="M3026" s="5">
        <v>2</v>
      </c>
      <c r="N3026" s="5">
        <v>8</v>
      </c>
      <c r="O3026" s="5">
        <v>3</v>
      </c>
      <c r="P3026" s="5">
        <v>0</v>
      </c>
      <c r="Q3026" s="5">
        <v>0</v>
      </c>
      <c r="R3026" s="5">
        <v>0</v>
      </c>
      <c r="S3026" s="28">
        <v>0</v>
      </c>
    </row>
    <row r="3027" spans="3:19" x14ac:dyDescent="0.25">
      <c r="C3027" s="106"/>
      <c r="D3027" s="103"/>
      <c r="E3027" s="11" t="s">
        <v>43</v>
      </c>
      <c r="F3027" s="8"/>
      <c r="G3027" s="7">
        <v>226</v>
      </c>
      <c r="H3027" s="15">
        <v>110</v>
      </c>
      <c r="I3027" s="1">
        <v>43</v>
      </c>
      <c r="J3027" s="1">
        <v>4</v>
      </c>
      <c r="K3027" s="1">
        <v>114</v>
      </c>
      <c r="L3027" s="1">
        <v>102</v>
      </c>
      <c r="M3027" s="1">
        <v>53</v>
      </c>
      <c r="N3027" s="1">
        <v>56</v>
      </c>
      <c r="O3027" s="1">
        <v>19</v>
      </c>
      <c r="P3027" s="1">
        <v>1</v>
      </c>
      <c r="Q3027" s="1">
        <v>8</v>
      </c>
      <c r="R3027" s="1">
        <v>3</v>
      </c>
      <c r="S3027" s="18">
        <v>1</v>
      </c>
    </row>
    <row r="3028" spans="3:19" x14ac:dyDescent="0.25">
      <c r="C3028" s="106"/>
      <c r="D3028" s="103"/>
      <c r="E3028" s="11" t="s">
        <v>44</v>
      </c>
      <c r="F3028" s="8"/>
      <c r="G3028" s="14">
        <v>47</v>
      </c>
      <c r="H3028" s="27">
        <v>18</v>
      </c>
      <c r="I3028" s="5">
        <v>4</v>
      </c>
      <c r="J3028" s="5">
        <v>0</v>
      </c>
      <c r="K3028" s="5">
        <v>23</v>
      </c>
      <c r="L3028" s="5">
        <v>27</v>
      </c>
      <c r="M3028" s="5">
        <v>10</v>
      </c>
      <c r="N3028" s="5">
        <v>10</v>
      </c>
      <c r="O3028" s="5">
        <v>2</v>
      </c>
      <c r="P3028" s="5">
        <v>0</v>
      </c>
      <c r="Q3028" s="5">
        <v>0</v>
      </c>
      <c r="R3028" s="5">
        <v>0</v>
      </c>
      <c r="S3028" s="28">
        <v>0</v>
      </c>
    </row>
    <row r="3029" spans="3:19" ht="25.2" x14ac:dyDescent="0.25">
      <c r="C3029" s="106"/>
      <c r="D3029" s="103"/>
      <c r="E3029" s="11" t="s">
        <v>45</v>
      </c>
      <c r="F3029" s="8"/>
      <c r="G3029" s="14">
        <v>23</v>
      </c>
      <c r="H3029" s="27">
        <v>10</v>
      </c>
      <c r="I3029" s="5">
        <v>2</v>
      </c>
      <c r="J3029" s="5">
        <v>1</v>
      </c>
      <c r="K3029" s="5">
        <v>7</v>
      </c>
      <c r="L3029" s="5">
        <v>7</v>
      </c>
      <c r="M3029" s="5">
        <v>5</v>
      </c>
      <c r="N3029" s="5">
        <v>7</v>
      </c>
      <c r="O3029" s="5">
        <v>3</v>
      </c>
      <c r="P3029" s="5">
        <v>0</v>
      </c>
      <c r="Q3029" s="5">
        <v>0</v>
      </c>
      <c r="R3029" s="5">
        <v>3</v>
      </c>
      <c r="S3029" s="28">
        <v>0</v>
      </c>
    </row>
    <row r="3030" spans="3:19" x14ac:dyDescent="0.25">
      <c r="C3030" s="106"/>
      <c r="D3030" s="103"/>
      <c r="E3030" s="11" t="s">
        <v>38</v>
      </c>
      <c r="F3030" s="8"/>
      <c r="G3030" s="7">
        <v>61</v>
      </c>
      <c r="H3030" s="15">
        <v>18</v>
      </c>
      <c r="I3030" s="1">
        <v>13</v>
      </c>
      <c r="J3030" s="1">
        <v>1</v>
      </c>
      <c r="K3030" s="1">
        <v>18</v>
      </c>
      <c r="L3030" s="1">
        <v>21</v>
      </c>
      <c r="M3030" s="1">
        <v>13</v>
      </c>
      <c r="N3030" s="1">
        <v>12</v>
      </c>
      <c r="O3030" s="1">
        <v>7</v>
      </c>
      <c r="P3030" s="1">
        <v>0</v>
      </c>
      <c r="Q3030" s="1">
        <v>2</v>
      </c>
      <c r="R3030" s="1">
        <v>0</v>
      </c>
      <c r="S3030" s="18">
        <v>3</v>
      </c>
    </row>
    <row r="3031" spans="3:19" x14ac:dyDescent="0.25">
      <c r="C3031" s="102" t="s">
        <v>46</v>
      </c>
      <c r="D3031" s="100" t="s">
        <v>21</v>
      </c>
      <c r="E3031" s="10" t="s">
        <v>47</v>
      </c>
      <c r="F3031" s="9"/>
      <c r="G3031" s="13">
        <v>1103</v>
      </c>
      <c r="H3031" s="22">
        <v>461</v>
      </c>
      <c r="I3031" s="3">
        <v>232</v>
      </c>
      <c r="J3031" s="3">
        <v>46</v>
      </c>
      <c r="K3031" s="3">
        <v>756</v>
      </c>
      <c r="L3031" s="3">
        <v>300</v>
      </c>
      <c r="M3031" s="3">
        <v>193</v>
      </c>
      <c r="N3031" s="3">
        <v>243</v>
      </c>
      <c r="O3031" s="3">
        <v>104</v>
      </c>
      <c r="P3031" s="3">
        <v>6</v>
      </c>
      <c r="Q3031" s="3">
        <v>17</v>
      </c>
      <c r="R3031" s="3">
        <v>12</v>
      </c>
      <c r="S3031" s="24">
        <v>8</v>
      </c>
    </row>
    <row r="3032" spans="3:19" ht="25.2" x14ac:dyDescent="0.25">
      <c r="C3032" s="106"/>
      <c r="D3032" s="101"/>
      <c r="E3032" s="11" t="s">
        <v>48</v>
      </c>
      <c r="F3032" s="8"/>
      <c r="G3032" s="7">
        <v>173</v>
      </c>
      <c r="H3032" s="15">
        <v>116</v>
      </c>
      <c r="I3032" s="1">
        <v>37</v>
      </c>
      <c r="J3032" s="1">
        <v>5</v>
      </c>
      <c r="K3032" s="1">
        <v>83</v>
      </c>
      <c r="L3032" s="1">
        <v>31</v>
      </c>
      <c r="M3032" s="1">
        <v>65</v>
      </c>
      <c r="N3032" s="1">
        <v>92</v>
      </c>
      <c r="O3032" s="1">
        <v>34</v>
      </c>
      <c r="P3032" s="1">
        <v>0</v>
      </c>
      <c r="Q3032" s="1">
        <v>1</v>
      </c>
      <c r="R3032" s="1">
        <v>4</v>
      </c>
      <c r="S3032" s="18">
        <v>0</v>
      </c>
    </row>
    <row r="3033" spans="3:19" x14ac:dyDescent="0.25">
      <c r="C3033" s="106"/>
      <c r="D3033" s="101"/>
      <c r="E3033" s="11" t="s">
        <v>49</v>
      </c>
      <c r="F3033" s="8"/>
      <c r="G3033" s="14">
        <v>29</v>
      </c>
      <c r="H3033" s="27">
        <v>10</v>
      </c>
      <c r="I3033" s="5">
        <v>7</v>
      </c>
      <c r="J3033" s="5">
        <v>0</v>
      </c>
      <c r="K3033" s="5">
        <v>16</v>
      </c>
      <c r="L3033" s="5">
        <v>6</v>
      </c>
      <c r="M3033" s="5">
        <v>5</v>
      </c>
      <c r="N3033" s="5">
        <v>7</v>
      </c>
      <c r="O3033" s="5">
        <v>2</v>
      </c>
      <c r="P3033" s="5">
        <v>0</v>
      </c>
      <c r="Q3033" s="5">
        <v>1</v>
      </c>
      <c r="R3033" s="5">
        <v>0</v>
      </c>
      <c r="S3033" s="28">
        <v>2</v>
      </c>
    </row>
    <row r="3034" spans="3:19" ht="25.2" x14ac:dyDescent="0.25">
      <c r="C3034" s="106"/>
      <c r="D3034" s="101"/>
      <c r="E3034" s="11" t="s">
        <v>50</v>
      </c>
      <c r="F3034" s="8"/>
      <c r="G3034" s="7">
        <v>102</v>
      </c>
      <c r="H3034" s="15">
        <v>64</v>
      </c>
      <c r="I3034" s="1">
        <v>25</v>
      </c>
      <c r="J3034" s="1">
        <v>4</v>
      </c>
      <c r="K3034" s="1">
        <v>39</v>
      </c>
      <c r="L3034" s="1">
        <v>18</v>
      </c>
      <c r="M3034" s="1">
        <v>32</v>
      </c>
      <c r="N3034" s="1">
        <v>41</v>
      </c>
      <c r="O3034" s="1">
        <v>15</v>
      </c>
      <c r="P3034" s="1">
        <v>0</v>
      </c>
      <c r="Q3034" s="1">
        <v>0</v>
      </c>
      <c r="R3034" s="1">
        <v>1</v>
      </c>
      <c r="S3034" s="18">
        <v>1</v>
      </c>
    </row>
    <row r="3035" spans="3:19" ht="25.2" x14ac:dyDescent="0.25">
      <c r="C3035" s="106"/>
      <c r="D3035" s="101"/>
      <c r="E3035" s="11" t="s">
        <v>51</v>
      </c>
      <c r="F3035" s="8"/>
      <c r="G3035" s="14">
        <v>46</v>
      </c>
      <c r="H3035" s="27">
        <v>25</v>
      </c>
      <c r="I3035" s="5">
        <v>11</v>
      </c>
      <c r="J3035" s="5">
        <v>3</v>
      </c>
      <c r="K3035" s="5">
        <v>15</v>
      </c>
      <c r="L3035" s="5">
        <v>6</v>
      </c>
      <c r="M3035" s="5">
        <v>11</v>
      </c>
      <c r="N3035" s="5">
        <v>16</v>
      </c>
      <c r="O3035" s="5">
        <v>6</v>
      </c>
      <c r="P3035" s="5">
        <v>1</v>
      </c>
      <c r="Q3035" s="5">
        <v>3</v>
      </c>
      <c r="R3035" s="5">
        <v>2</v>
      </c>
      <c r="S3035" s="28">
        <v>1</v>
      </c>
    </row>
    <row r="3036" spans="3:19" x14ac:dyDescent="0.25">
      <c r="C3036" s="106"/>
      <c r="D3036" s="101"/>
      <c r="E3036" s="11" t="s">
        <v>52</v>
      </c>
      <c r="F3036" s="8"/>
      <c r="G3036" s="14">
        <v>20</v>
      </c>
      <c r="H3036" s="27">
        <v>5</v>
      </c>
      <c r="I3036" s="5">
        <v>2</v>
      </c>
      <c r="J3036" s="5">
        <v>0</v>
      </c>
      <c r="K3036" s="5">
        <v>0</v>
      </c>
      <c r="L3036" s="5">
        <v>11</v>
      </c>
      <c r="M3036" s="5">
        <v>3</v>
      </c>
      <c r="N3036" s="5">
        <v>3</v>
      </c>
      <c r="O3036" s="5">
        <v>4</v>
      </c>
      <c r="P3036" s="5">
        <v>1</v>
      </c>
      <c r="Q3036" s="5">
        <v>4</v>
      </c>
      <c r="R3036" s="5">
        <v>1</v>
      </c>
      <c r="S3036" s="28">
        <v>0</v>
      </c>
    </row>
    <row r="3037" spans="3:19" x14ac:dyDescent="0.25">
      <c r="C3037" s="106"/>
      <c r="D3037" s="101"/>
      <c r="E3037" s="11" t="s">
        <v>53</v>
      </c>
      <c r="F3037" s="8"/>
      <c r="G3037" s="14">
        <v>19</v>
      </c>
      <c r="H3037" s="27">
        <v>11</v>
      </c>
      <c r="I3037" s="5">
        <v>5</v>
      </c>
      <c r="J3037" s="5">
        <v>0</v>
      </c>
      <c r="K3037" s="5">
        <v>7</v>
      </c>
      <c r="L3037" s="5">
        <v>5</v>
      </c>
      <c r="M3037" s="5">
        <v>9</v>
      </c>
      <c r="N3037" s="5">
        <v>6</v>
      </c>
      <c r="O3037" s="5">
        <v>5</v>
      </c>
      <c r="P3037" s="5">
        <v>0</v>
      </c>
      <c r="Q3037" s="5">
        <v>0</v>
      </c>
      <c r="R3037" s="5">
        <v>1</v>
      </c>
      <c r="S3037" s="28">
        <v>0</v>
      </c>
    </row>
    <row r="3038" spans="3:19" x14ac:dyDescent="0.25">
      <c r="C3038" s="106"/>
      <c r="D3038" s="101"/>
      <c r="E3038" s="11" t="s">
        <v>38</v>
      </c>
      <c r="F3038" s="8"/>
      <c r="G3038" s="14">
        <v>32</v>
      </c>
      <c r="H3038" s="27">
        <v>10</v>
      </c>
      <c r="I3038" s="5">
        <v>7</v>
      </c>
      <c r="J3038" s="5">
        <v>1</v>
      </c>
      <c r="K3038" s="5">
        <v>14</v>
      </c>
      <c r="L3038" s="5">
        <v>5</v>
      </c>
      <c r="M3038" s="5">
        <v>8</v>
      </c>
      <c r="N3038" s="5">
        <v>6</v>
      </c>
      <c r="O3038" s="5">
        <v>4</v>
      </c>
      <c r="P3038" s="5">
        <v>0</v>
      </c>
      <c r="Q3038" s="5">
        <v>1</v>
      </c>
      <c r="R3038" s="5">
        <v>0</v>
      </c>
      <c r="S3038" s="28">
        <v>2</v>
      </c>
    </row>
    <row r="3039" spans="3:19" x14ac:dyDescent="0.25">
      <c r="C3039" s="106"/>
      <c r="D3039" s="101"/>
      <c r="E3039" s="11" t="s">
        <v>54</v>
      </c>
      <c r="F3039" s="8"/>
      <c r="G3039" s="7">
        <v>1276</v>
      </c>
      <c r="H3039" s="15">
        <v>577</v>
      </c>
      <c r="I3039" s="1">
        <v>269</v>
      </c>
      <c r="J3039" s="1">
        <v>51</v>
      </c>
      <c r="K3039" s="1">
        <v>839</v>
      </c>
      <c r="L3039" s="1">
        <v>331</v>
      </c>
      <c r="M3039" s="1">
        <v>258</v>
      </c>
      <c r="N3039" s="1">
        <v>335</v>
      </c>
      <c r="O3039" s="1">
        <v>138</v>
      </c>
      <c r="P3039" s="1">
        <v>6</v>
      </c>
      <c r="Q3039" s="1">
        <v>18</v>
      </c>
      <c r="R3039" s="1">
        <v>16</v>
      </c>
      <c r="S3039" s="18">
        <v>8</v>
      </c>
    </row>
    <row r="3040" spans="3:19" x14ac:dyDescent="0.25">
      <c r="C3040" s="106"/>
      <c r="D3040" s="101"/>
      <c r="E3040" s="11" t="s">
        <v>55</v>
      </c>
      <c r="F3040" s="8"/>
      <c r="G3040" s="7">
        <v>177</v>
      </c>
      <c r="H3040" s="15">
        <v>99</v>
      </c>
      <c r="I3040" s="1">
        <v>43</v>
      </c>
      <c r="J3040" s="1">
        <v>7</v>
      </c>
      <c r="K3040" s="1">
        <v>70</v>
      </c>
      <c r="L3040" s="1">
        <v>30</v>
      </c>
      <c r="M3040" s="1">
        <v>48</v>
      </c>
      <c r="N3040" s="1">
        <v>64</v>
      </c>
      <c r="O3040" s="1">
        <v>23</v>
      </c>
      <c r="P3040" s="1">
        <v>1</v>
      </c>
      <c r="Q3040" s="1">
        <v>4</v>
      </c>
      <c r="R3040" s="1">
        <v>3</v>
      </c>
      <c r="S3040" s="18">
        <v>4</v>
      </c>
    </row>
    <row r="3041" spans="2:26" ht="25.2" x14ac:dyDescent="0.25">
      <c r="C3041" s="102" t="s">
        <v>56</v>
      </c>
      <c r="D3041" s="100" t="s">
        <v>21</v>
      </c>
      <c r="E3041" s="10" t="s">
        <v>57</v>
      </c>
      <c r="F3041" s="9"/>
      <c r="G3041" s="13">
        <v>393</v>
      </c>
      <c r="H3041" s="22">
        <v>236</v>
      </c>
      <c r="I3041" s="3">
        <v>100</v>
      </c>
      <c r="J3041" s="3">
        <v>15</v>
      </c>
      <c r="K3041" s="3">
        <v>166</v>
      </c>
      <c r="L3041" s="3">
        <v>90</v>
      </c>
      <c r="M3041" s="3">
        <v>154</v>
      </c>
      <c r="N3041" s="3">
        <v>197</v>
      </c>
      <c r="O3041" s="3">
        <v>80</v>
      </c>
      <c r="P3041" s="3">
        <v>2</v>
      </c>
      <c r="Q3041" s="3">
        <v>10</v>
      </c>
      <c r="R3041" s="3">
        <v>4</v>
      </c>
      <c r="S3041" s="24">
        <v>4</v>
      </c>
    </row>
    <row r="3042" spans="2:26" ht="25.2" x14ac:dyDescent="0.25">
      <c r="C3042" s="106"/>
      <c r="D3042" s="101"/>
      <c r="E3042" s="11" t="s">
        <v>58</v>
      </c>
      <c r="F3042" s="8"/>
      <c r="G3042" s="7">
        <v>615</v>
      </c>
      <c r="H3042" s="15">
        <v>292</v>
      </c>
      <c r="I3042" s="1">
        <v>140</v>
      </c>
      <c r="J3042" s="1">
        <v>26</v>
      </c>
      <c r="K3042" s="1">
        <v>386</v>
      </c>
      <c r="L3042" s="1">
        <v>153</v>
      </c>
      <c r="M3042" s="1">
        <v>133</v>
      </c>
      <c r="N3042" s="1">
        <v>145</v>
      </c>
      <c r="O3042" s="1">
        <v>56</v>
      </c>
      <c r="P3042" s="1">
        <v>3</v>
      </c>
      <c r="Q3042" s="1">
        <v>8</v>
      </c>
      <c r="R3042" s="1">
        <v>7</v>
      </c>
      <c r="S3042" s="18">
        <v>8</v>
      </c>
    </row>
    <row r="3043" spans="2:26" ht="25.2" x14ac:dyDescent="0.25">
      <c r="C3043" s="106"/>
      <c r="D3043" s="101"/>
      <c r="E3043" s="11" t="s">
        <v>59</v>
      </c>
      <c r="F3043" s="8"/>
      <c r="G3043" s="7">
        <v>364</v>
      </c>
      <c r="H3043" s="15">
        <v>127</v>
      </c>
      <c r="I3043" s="1">
        <v>61</v>
      </c>
      <c r="J3043" s="1">
        <v>14</v>
      </c>
      <c r="K3043" s="1">
        <v>266</v>
      </c>
      <c r="L3043" s="1">
        <v>98</v>
      </c>
      <c r="M3043" s="1">
        <v>34</v>
      </c>
      <c r="N3043" s="1">
        <v>54</v>
      </c>
      <c r="O3043" s="1">
        <v>28</v>
      </c>
      <c r="P3043" s="1">
        <v>3</v>
      </c>
      <c r="Q3043" s="1">
        <v>7</v>
      </c>
      <c r="R3043" s="1">
        <v>9</v>
      </c>
      <c r="S3043" s="18">
        <v>1</v>
      </c>
    </row>
    <row r="3044" spans="2:26" x14ac:dyDescent="0.25">
      <c r="C3044" s="106"/>
      <c r="D3044" s="101"/>
      <c r="E3044" s="11" t="s">
        <v>60</v>
      </c>
      <c r="F3044" s="8"/>
      <c r="G3044" s="7">
        <v>152</v>
      </c>
      <c r="H3044" s="15">
        <v>47</v>
      </c>
      <c r="I3044" s="1">
        <v>25</v>
      </c>
      <c r="J3044" s="1">
        <v>4</v>
      </c>
      <c r="K3044" s="1">
        <v>112</v>
      </c>
      <c r="L3044" s="1">
        <v>41</v>
      </c>
      <c r="M3044" s="1">
        <v>5</v>
      </c>
      <c r="N3044" s="1">
        <v>18</v>
      </c>
      <c r="O3044" s="1">
        <v>10</v>
      </c>
      <c r="P3044" s="1">
        <v>0</v>
      </c>
      <c r="Q3044" s="1">
        <v>2</v>
      </c>
      <c r="R3044" s="1">
        <v>1</v>
      </c>
      <c r="S3044" s="18">
        <v>1</v>
      </c>
    </row>
    <row r="3045" spans="2:26" x14ac:dyDescent="0.25">
      <c r="C3045" s="102" t="s">
        <v>61</v>
      </c>
      <c r="D3045" s="100" t="s">
        <v>21</v>
      </c>
      <c r="E3045" s="10" t="s">
        <v>62</v>
      </c>
      <c r="F3045" s="9"/>
      <c r="G3045" s="13">
        <v>197</v>
      </c>
      <c r="H3045" s="22">
        <v>75</v>
      </c>
      <c r="I3045" s="3">
        <v>26</v>
      </c>
      <c r="J3045" s="3">
        <v>2</v>
      </c>
      <c r="K3045" s="3">
        <v>134</v>
      </c>
      <c r="L3045" s="3">
        <v>60</v>
      </c>
      <c r="M3045" s="3">
        <v>40</v>
      </c>
      <c r="N3045" s="3">
        <v>37</v>
      </c>
      <c r="O3045" s="3">
        <v>20</v>
      </c>
      <c r="P3045" s="3">
        <v>0</v>
      </c>
      <c r="Q3045" s="3">
        <v>0</v>
      </c>
      <c r="R3045" s="3">
        <v>5</v>
      </c>
      <c r="S3045" s="24">
        <v>2</v>
      </c>
    </row>
    <row r="3046" spans="2:26" x14ac:dyDescent="0.25">
      <c r="C3046" s="103"/>
      <c r="D3046" s="101"/>
      <c r="E3046" s="11" t="s">
        <v>63</v>
      </c>
      <c r="F3046" s="8"/>
      <c r="G3046" s="7">
        <v>460</v>
      </c>
      <c r="H3046" s="15">
        <v>249</v>
      </c>
      <c r="I3046" s="1">
        <v>139</v>
      </c>
      <c r="J3046" s="1">
        <v>17</v>
      </c>
      <c r="K3046" s="1">
        <v>250</v>
      </c>
      <c r="L3046" s="1">
        <v>100</v>
      </c>
      <c r="M3046" s="1">
        <v>142</v>
      </c>
      <c r="N3046" s="1">
        <v>200</v>
      </c>
      <c r="O3046" s="1">
        <v>55</v>
      </c>
      <c r="P3046" s="1">
        <v>1</v>
      </c>
      <c r="Q3046" s="1">
        <v>4</v>
      </c>
      <c r="R3046" s="1">
        <v>3</v>
      </c>
      <c r="S3046" s="18">
        <v>2</v>
      </c>
    </row>
    <row r="3047" spans="2:26" ht="25.2" x14ac:dyDescent="0.25">
      <c r="C3047" s="103"/>
      <c r="D3047" s="101"/>
      <c r="E3047" s="11" t="s">
        <v>64</v>
      </c>
      <c r="F3047" s="8"/>
      <c r="G3047" s="7">
        <v>286</v>
      </c>
      <c r="H3047" s="15">
        <v>95</v>
      </c>
      <c r="I3047" s="1">
        <v>42</v>
      </c>
      <c r="J3047" s="1">
        <v>12</v>
      </c>
      <c r="K3047" s="1">
        <v>212</v>
      </c>
      <c r="L3047" s="1">
        <v>76</v>
      </c>
      <c r="M3047" s="1">
        <v>42</v>
      </c>
      <c r="N3047" s="1">
        <v>38</v>
      </c>
      <c r="O3047" s="1">
        <v>18</v>
      </c>
      <c r="P3047" s="1">
        <v>1</v>
      </c>
      <c r="Q3047" s="1">
        <v>7</v>
      </c>
      <c r="R3047" s="1">
        <v>3</v>
      </c>
      <c r="S3047" s="18">
        <v>3</v>
      </c>
    </row>
    <row r="3048" spans="2:26" x14ac:dyDescent="0.25">
      <c r="C3048" s="103"/>
      <c r="D3048" s="101"/>
      <c r="E3048" s="11" t="s">
        <v>65</v>
      </c>
      <c r="F3048" s="8"/>
      <c r="G3048" s="7">
        <v>249</v>
      </c>
      <c r="H3048" s="15">
        <v>159</v>
      </c>
      <c r="I3048" s="1">
        <v>64</v>
      </c>
      <c r="J3048" s="1">
        <v>12</v>
      </c>
      <c r="K3048" s="1">
        <v>111</v>
      </c>
      <c r="L3048" s="1">
        <v>59</v>
      </c>
      <c r="M3048" s="1">
        <v>60</v>
      </c>
      <c r="N3048" s="1">
        <v>114</v>
      </c>
      <c r="O3048" s="1">
        <v>44</v>
      </c>
      <c r="P3048" s="1">
        <v>1</v>
      </c>
      <c r="Q3048" s="1">
        <v>9</v>
      </c>
      <c r="R3048" s="1">
        <v>2</v>
      </c>
      <c r="S3048" s="18">
        <v>2</v>
      </c>
    </row>
    <row r="3049" spans="2:26" x14ac:dyDescent="0.25">
      <c r="C3049" s="103"/>
      <c r="D3049" s="101"/>
      <c r="E3049" s="11" t="s">
        <v>66</v>
      </c>
      <c r="F3049" s="8"/>
      <c r="G3049" s="7">
        <v>145</v>
      </c>
      <c r="H3049" s="15">
        <v>57</v>
      </c>
      <c r="I3049" s="1">
        <v>30</v>
      </c>
      <c r="J3049" s="1">
        <v>6</v>
      </c>
      <c r="K3049" s="1">
        <v>103</v>
      </c>
      <c r="L3049" s="1">
        <v>42</v>
      </c>
      <c r="M3049" s="1">
        <v>14</v>
      </c>
      <c r="N3049" s="1">
        <v>10</v>
      </c>
      <c r="O3049" s="1">
        <v>16</v>
      </c>
      <c r="P3049" s="1">
        <v>3</v>
      </c>
      <c r="Q3049" s="1">
        <v>2</v>
      </c>
      <c r="R3049" s="1">
        <v>2</v>
      </c>
      <c r="S3049" s="18">
        <v>2</v>
      </c>
    </row>
    <row r="3050" spans="2:26" x14ac:dyDescent="0.25">
      <c r="C3050" s="107"/>
      <c r="D3050" s="104"/>
      <c r="E3050" s="44" t="s">
        <v>67</v>
      </c>
      <c r="F3050" s="45"/>
      <c r="G3050" s="56">
        <v>187</v>
      </c>
      <c r="H3050" s="64">
        <v>67</v>
      </c>
      <c r="I3050" s="34">
        <v>25</v>
      </c>
      <c r="J3050" s="34">
        <v>10</v>
      </c>
      <c r="K3050" s="34">
        <v>120</v>
      </c>
      <c r="L3050" s="34">
        <v>45</v>
      </c>
      <c r="M3050" s="34">
        <v>28</v>
      </c>
      <c r="N3050" s="34">
        <v>15</v>
      </c>
      <c r="O3050" s="34">
        <v>21</v>
      </c>
      <c r="P3050" s="34">
        <v>2</v>
      </c>
      <c r="Q3050" s="34">
        <v>5</v>
      </c>
      <c r="R3050" s="34">
        <v>6</v>
      </c>
      <c r="S3050" s="69">
        <v>3</v>
      </c>
    </row>
    <row r="3052" spans="2:26" x14ac:dyDescent="0.25">
      <c r="B3052" s="42" t="str">
        <f xml:space="preserve"> HYPERLINK("#'目次'!B42", "[36]")</f>
        <v>[36]</v>
      </c>
      <c r="C3052" s="37" t="s">
        <v>453</v>
      </c>
    </row>
    <row r="3055" spans="2:26" x14ac:dyDescent="0.25">
      <c r="C3055" s="37" t="s">
        <v>14</v>
      </c>
    </row>
    <row r="3056" spans="2:26" ht="88.2" x14ac:dyDescent="0.25">
      <c r="C3056" s="96"/>
      <c r="D3056" s="97"/>
      <c r="E3056" s="97"/>
      <c r="F3056" s="97"/>
      <c r="G3056" s="52" t="s">
        <v>15</v>
      </c>
      <c r="H3056" s="48" t="s">
        <v>454</v>
      </c>
      <c r="I3056" s="20" t="s">
        <v>455</v>
      </c>
      <c r="J3056" s="20" t="s">
        <v>456</v>
      </c>
      <c r="K3056" s="20" t="s">
        <v>457</v>
      </c>
      <c r="L3056" s="20" t="s">
        <v>458</v>
      </c>
      <c r="M3056" s="20" t="s">
        <v>459</v>
      </c>
      <c r="N3056" s="20" t="s">
        <v>460</v>
      </c>
      <c r="O3056" s="20" t="s">
        <v>461</v>
      </c>
      <c r="P3056" s="20" t="s">
        <v>462</v>
      </c>
      <c r="Q3056" s="20" t="s">
        <v>463</v>
      </c>
      <c r="R3056" s="20" t="s">
        <v>464</v>
      </c>
      <c r="S3056" s="20" t="s">
        <v>465</v>
      </c>
      <c r="T3056" s="20" t="s">
        <v>466</v>
      </c>
      <c r="U3056" s="20" t="s">
        <v>467</v>
      </c>
      <c r="V3056" s="20" t="s">
        <v>468</v>
      </c>
      <c r="W3056" s="20" t="s">
        <v>53</v>
      </c>
      <c r="X3056" s="20" t="s">
        <v>469</v>
      </c>
      <c r="Y3056" s="20" t="s">
        <v>38</v>
      </c>
      <c r="Z3056" s="51" t="s">
        <v>470</v>
      </c>
    </row>
    <row r="3057" spans="3:26" x14ac:dyDescent="0.25">
      <c r="C3057" s="98"/>
      <c r="D3057" s="99"/>
      <c r="E3057" s="99"/>
      <c r="F3057" s="99"/>
      <c r="G3057" s="47"/>
      <c r="H3057" s="55"/>
      <c r="I3057" s="21"/>
      <c r="J3057" s="21"/>
      <c r="K3057" s="21"/>
      <c r="L3057" s="21"/>
      <c r="M3057" s="21"/>
      <c r="N3057" s="21"/>
      <c r="O3057" s="21"/>
      <c r="P3057" s="21"/>
      <c r="Q3057" s="21"/>
      <c r="R3057" s="21"/>
      <c r="S3057" s="21"/>
      <c r="T3057" s="21"/>
      <c r="U3057" s="21"/>
      <c r="V3057" s="21"/>
      <c r="W3057" s="21"/>
      <c r="X3057" s="21"/>
      <c r="Y3057" s="21"/>
      <c r="Z3057" s="54"/>
    </row>
    <row r="3058" spans="3:26" x14ac:dyDescent="0.25">
      <c r="C3058" s="43"/>
      <c r="D3058" s="49"/>
      <c r="E3058" s="53" t="s">
        <v>15</v>
      </c>
      <c r="F3058" s="46"/>
      <c r="G3058" s="50">
        <v>1524</v>
      </c>
      <c r="H3058" s="30">
        <v>228</v>
      </c>
      <c r="I3058" s="30">
        <v>245</v>
      </c>
      <c r="J3058" s="30">
        <v>48</v>
      </c>
      <c r="K3058" s="30">
        <v>65</v>
      </c>
      <c r="L3058" s="30">
        <v>27</v>
      </c>
      <c r="M3058" s="30">
        <v>37</v>
      </c>
      <c r="N3058" s="30">
        <v>262</v>
      </c>
      <c r="O3058" s="30">
        <v>375</v>
      </c>
      <c r="P3058" s="30">
        <v>50</v>
      </c>
      <c r="Q3058" s="30">
        <v>107</v>
      </c>
      <c r="R3058" s="30">
        <v>79</v>
      </c>
      <c r="S3058" s="30">
        <v>263</v>
      </c>
      <c r="T3058" s="30">
        <v>121</v>
      </c>
      <c r="U3058" s="30">
        <v>162</v>
      </c>
      <c r="V3058" s="30">
        <v>350</v>
      </c>
      <c r="W3058" s="30">
        <v>65</v>
      </c>
      <c r="X3058" s="30">
        <v>499</v>
      </c>
      <c r="Y3058" s="30">
        <v>32</v>
      </c>
      <c r="Z3058" s="68">
        <v>993</v>
      </c>
    </row>
    <row r="3059" spans="3:26" x14ac:dyDescent="0.25">
      <c r="C3059" s="105" t="s">
        <v>20</v>
      </c>
      <c r="D3059" s="100" t="s">
        <v>21</v>
      </c>
      <c r="E3059" s="10" t="s">
        <v>22</v>
      </c>
      <c r="F3059" s="9"/>
      <c r="G3059" s="13">
        <v>780</v>
      </c>
      <c r="H3059" s="22">
        <v>91</v>
      </c>
      <c r="I3059" s="3">
        <v>111</v>
      </c>
      <c r="J3059" s="3">
        <v>23</v>
      </c>
      <c r="K3059" s="3">
        <v>39</v>
      </c>
      <c r="L3059" s="3">
        <v>18</v>
      </c>
      <c r="M3059" s="3">
        <v>17</v>
      </c>
      <c r="N3059" s="3">
        <v>139</v>
      </c>
      <c r="O3059" s="3">
        <v>174</v>
      </c>
      <c r="P3059" s="3">
        <v>12</v>
      </c>
      <c r="Q3059" s="3">
        <v>47</v>
      </c>
      <c r="R3059" s="3">
        <v>39</v>
      </c>
      <c r="S3059" s="3">
        <v>134</v>
      </c>
      <c r="T3059" s="3">
        <v>71</v>
      </c>
      <c r="U3059" s="3">
        <v>94</v>
      </c>
      <c r="V3059" s="3">
        <v>151</v>
      </c>
      <c r="W3059" s="3">
        <v>29</v>
      </c>
      <c r="X3059" s="3">
        <v>285</v>
      </c>
      <c r="Y3059" s="3">
        <v>13</v>
      </c>
      <c r="Z3059" s="24">
        <v>482</v>
      </c>
    </row>
    <row r="3060" spans="3:26" x14ac:dyDescent="0.25">
      <c r="C3060" s="106"/>
      <c r="D3060" s="101"/>
      <c r="E3060" s="11" t="s">
        <v>23</v>
      </c>
      <c r="F3060" s="8"/>
      <c r="G3060" s="7">
        <v>744</v>
      </c>
      <c r="H3060" s="15">
        <v>137</v>
      </c>
      <c r="I3060" s="1">
        <v>134</v>
      </c>
      <c r="J3060" s="1">
        <v>25</v>
      </c>
      <c r="K3060" s="1">
        <v>26</v>
      </c>
      <c r="L3060" s="1">
        <v>9</v>
      </c>
      <c r="M3060" s="1">
        <v>20</v>
      </c>
      <c r="N3060" s="1">
        <v>123</v>
      </c>
      <c r="O3060" s="1">
        <v>201</v>
      </c>
      <c r="P3060" s="1">
        <v>38</v>
      </c>
      <c r="Q3060" s="1">
        <v>60</v>
      </c>
      <c r="R3060" s="1">
        <v>40</v>
      </c>
      <c r="S3060" s="1">
        <v>129</v>
      </c>
      <c r="T3060" s="1">
        <v>50</v>
      </c>
      <c r="U3060" s="1">
        <v>68</v>
      </c>
      <c r="V3060" s="1">
        <v>199</v>
      </c>
      <c r="W3060" s="1">
        <v>36</v>
      </c>
      <c r="X3060" s="1">
        <v>214</v>
      </c>
      <c r="Y3060" s="1">
        <v>19</v>
      </c>
      <c r="Z3060" s="18">
        <v>511</v>
      </c>
    </row>
    <row r="3061" spans="3:26" x14ac:dyDescent="0.25">
      <c r="C3061" s="102" t="s">
        <v>24</v>
      </c>
      <c r="D3061" s="102" t="s">
        <v>25</v>
      </c>
      <c r="E3061" s="10" t="s">
        <v>26</v>
      </c>
      <c r="F3061" s="9"/>
      <c r="G3061" s="13">
        <v>257</v>
      </c>
      <c r="H3061" s="22">
        <v>35</v>
      </c>
      <c r="I3061" s="3">
        <v>48</v>
      </c>
      <c r="J3061" s="3">
        <v>6</v>
      </c>
      <c r="K3061" s="3">
        <v>17</v>
      </c>
      <c r="L3061" s="3">
        <v>10</v>
      </c>
      <c r="M3061" s="3">
        <v>3</v>
      </c>
      <c r="N3061" s="3">
        <v>47</v>
      </c>
      <c r="O3061" s="3">
        <v>68</v>
      </c>
      <c r="P3061" s="3">
        <v>3</v>
      </c>
      <c r="Q3061" s="3">
        <v>17</v>
      </c>
      <c r="R3061" s="3">
        <v>5</v>
      </c>
      <c r="S3061" s="3">
        <v>18</v>
      </c>
      <c r="T3061" s="3">
        <v>36</v>
      </c>
      <c r="U3061" s="3">
        <v>28</v>
      </c>
      <c r="V3061" s="3">
        <v>41</v>
      </c>
      <c r="W3061" s="3">
        <v>9</v>
      </c>
      <c r="X3061" s="3">
        <v>90</v>
      </c>
      <c r="Y3061" s="3">
        <v>4</v>
      </c>
      <c r="Z3061" s="24">
        <v>163</v>
      </c>
    </row>
    <row r="3062" spans="3:26" x14ac:dyDescent="0.25">
      <c r="C3062" s="106"/>
      <c r="D3062" s="103"/>
      <c r="E3062" s="11" t="s">
        <v>27</v>
      </c>
      <c r="F3062" s="8"/>
      <c r="G3062" s="7">
        <v>297</v>
      </c>
      <c r="H3062" s="15">
        <v>35</v>
      </c>
      <c r="I3062" s="1">
        <v>43</v>
      </c>
      <c r="J3062" s="1">
        <v>11</v>
      </c>
      <c r="K3062" s="1">
        <v>11</v>
      </c>
      <c r="L3062" s="1">
        <v>6</v>
      </c>
      <c r="M3062" s="1">
        <v>7</v>
      </c>
      <c r="N3062" s="1">
        <v>52</v>
      </c>
      <c r="O3062" s="1">
        <v>78</v>
      </c>
      <c r="P3062" s="1">
        <v>7</v>
      </c>
      <c r="Q3062" s="1">
        <v>20</v>
      </c>
      <c r="R3062" s="1">
        <v>8</v>
      </c>
      <c r="S3062" s="1">
        <v>33</v>
      </c>
      <c r="T3062" s="1">
        <v>24</v>
      </c>
      <c r="U3062" s="1">
        <v>37</v>
      </c>
      <c r="V3062" s="1">
        <v>57</v>
      </c>
      <c r="W3062" s="1">
        <v>8</v>
      </c>
      <c r="X3062" s="1">
        <v>120</v>
      </c>
      <c r="Y3062" s="1">
        <v>3</v>
      </c>
      <c r="Z3062" s="18">
        <v>174</v>
      </c>
    </row>
    <row r="3063" spans="3:26" x14ac:dyDescent="0.25">
      <c r="C3063" s="106"/>
      <c r="D3063" s="103"/>
      <c r="E3063" s="11" t="s">
        <v>28</v>
      </c>
      <c r="F3063" s="8"/>
      <c r="G3063" s="7">
        <v>316</v>
      </c>
      <c r="H3063" s="15">
        <v>43</v>
      </c>
      <c r="I3063" s="1">
        <v>54</v>
      </c>
      <c r="J3063" s="1">
        <v>12</v>
      </c>
      <c r="K3063" s="1">
        <v>9</v>
      </c>
      <c r="L3063" s="1">
        <v>1</v>
      </c>
      <c r="M3063" s="1">
        <v>9</v>
      </c>
      <c r="N3063" s="1">
        <v>68</v>
      </c>
      <c r="O3063" s="1">
        <v>85</v>
      </c>
      <c r="P3063" s="1">
        <v>10</v>
      </c>
      <c r="Q3063" s="1">
        <v>19</v>
      </c>
      <c r="R3063" s="1">
        <v>17</v>
      </c>
      <c r="S3063" s="1">
        <v>54</v>
      </c>
      <c r="T3063" s="1">
        <v>23</v>
      </c>
      <c r="U3063" s="1">
        <v>27</v>
      </c>
      <c r="V3063" s="1">
        <v>78</v>
      </c>
      <c r="W3063" s="1">
        <v>13</v>
      </c>
      <c r="X3063" s="1">
        <v>109</v>
      </c>
      <c r="Y3063" s="1">
        <v>3</v>
      </c>
      <c r="Z3063" s="18">
        <v>204</v>
      </c>
    </row>
    <row r="3064" spans="3:26" x14ac:dyDescent="0.25">
      <c r="C3064" s="106"/>
      <c r="D3064" s="103"/>
      <c r="E3064" s="11" t="s">
        <v>29</v>
      </c>
      <c r="F3064" s="8"/>
      <c r="G3064" s="7">
        <v>335</v>
      </c>
      <c r="H3064" s="15">
        <v>48</v>
      </c>
      <c r="I3064" s="1">
        <v>49</v>
      </c>
      <c r="J3064" s="1">
        <v>9</v>
      </c>
      <c r="K3064" s="1">
        <v>13</v>
      </c>
      <c r="L3064" s="1">
        <v>6</v>
      </c>
      <c r="M3064" s="1">
        <v>9</v>
      </c>
      <c r="N3064" s="1">
        <v>45</v>
      </c>
      <c r="O3064" s="1">
        <v>78</v>
      </c>
      <c r="P3064" s="1">
        <v>13</v>
      </c>
      <c r="Q3064" s="1">
        <v>21</v>
      </c>
      <c r="R3064" s="1">
        <v>22</v>
      </c>
      <c r="S3064" s="1">
        <v>78</v>
      </c>
      <c r="T3064" s="1">
        <v>24</v>
      </c>
      <c r="U3064" s="1">
        <v>33</v>
      </c>
      <c r="V3064" s="1">
        <v>79</v>
      </c>
      <c r="W3064" s="1">
        <v>16</v>
      </c>
      <c r="X3064" s="1">
        <v>101</v>
      </c>
      <c r="Y3064" s="1">
        <v>8</v>
      </c>
      <c r="Z3064" s="18">
        <v>226</v>
      </c>
    </row>
    <row r="3065" spans="3:26" x14ac:dyDescent="0.25">
      <c r="C3065" s="106"/>
      <c r="D3065" s="103"/>
      <c r="E3065" s="11" t="s">
        <v>30</v>
      </c>
      <c r="F3065" s="8"/>
      <c r="G3065" s="7">
        <v>319</v>
      </c>
      <c r="H3065" s="15">
        <v>67</v>
      </c>
      <c r="I3065" s="1">
        <v>51</v>
      </c>
      <c r="J3065" s="1">
        <v>10</v>
      </c>
      <c r="K3065" s="1">
        <v>15</v>
      </c>
      <c r="L3065" s="1">
        <v>4</v>
      </c>
      <c r="M3065" s="1">
        <v>9</v>
      </c>
      <c r="N3065" s="1">
        <v>50</v>
      </c>
      <c r="O3065" s="1">
        <v>66</v>
      </c>
      <c r="P3065" s="1">
        <v>17</v>
      </c>
      <c r="Q3065" s="1">
        <v>30</v>
      </c>
      <c r="R3065" s="1">
        <v>27</v>
      </c>
      <c r="S3065" s="1">
        <v>80</v>
      </c>
      <c r="T3065" s="1">
        <v>14</v>
      </c>
      <c r="U3065" s="1">
        <v>37</v>
      </c>
      <c r="V3065" s="1">
        <v>95</v>
      </c>
      <c r="W3065" s="1">
        <v>19</v>
      </c>
      <c r="X3065" s="1">
        <v>79</v>
      </c>
      <c r="Y3065" s="1">
        <v>14</v>
      </c>
      <c r="Z3065" s="18">
        <v>226</v>
      </c>
    </row>
    <row r="3066" spans="3:26" x14ac:dyDescent="0.25">
      <c r="C3066" s="106"/>
      <c r="D3066" s="103"/>
      <c r="E3066" s="11" t="s">
        <v>31</v>
      </c>
      <c r="F3066" s="8"/>
      <c r="G3066" s="7">
        <v>1267</v>
      </c>
      <c r="H3066" s="15">
        <v>193</v>
      </c>
      <c r="I3066" s="1">
        <v>197</v>
      </c>
      <c r="J3066" s="1">
        <v>42</v>
      </c>
      <c r="K3066" s="1">
        <v>48</v>
      </c>
      <c r="L3066" s="1">
        <v>17</v>
      </c>
      <c r="M3066" s="1">
        <v>34</v>
      </c>
      <c r="N3066" s="1">
        <v>215</v>
      </c>
      <c r="O3066" s="1">
        <v>307</v>
      </c>
      <c r="P3066" s="1">
        <v>47</v>
      </c>
      <c r="Q3066" s="1">
        <v>90</v>
      </c>
      <c r="R3066" s="1">
        <v>74</v>
      </c>
      <c r="S3066" s="1">
        <v>245</v>
      </c>
      <c r="T3066" s="1">
        <v>85</v>
      </c>
      <c r="U3066" s="1">
        <v>134</v>
      </c>
      <c r="V3066" s="1">
        <v>309</v>
      </c>
      <c r="W3066" s="1">
        <v>56</v>
      </c>
      <c r="X3066" s="1">
        <v>409</v>
      </c>
      <c r="Y3066" s="1">
        <v>28</v>
      </c>
      <c r="Z3066" s="18">
        <v>830</v>
      </c>
    </row>
    <row r="3067" spans="3:26" x14ac:dyDescent="0.25">
      <c r="C3067" s="106"/>
      <c r="D3067" s="103"/>
      <c r="E3067" s="11" t="s">
        <v>32</v>
      </c>
      <c r="F3067" s="8"/>
      <c r="G3067" s="7">
        <v>654</v>
      </c>
      <c r="H3067" s="15">
        <v>115</v>
      </c>
      <c r="I3067" s="1">
        <v>100</v>
      </c>
      <c r="J3067" s="1">
        <v>19</v>
      </c>
      <c r="K3067" s="1">
        <v>28</v>
      </c>
      <c r="L3067" s="1">
        <v>10</v>
      </c>
      <c r="M3067" s="1">
        <v>18</v>
      </c>
      <c r="N3067" s="1">
        <v>95</v>
      </c>
      <c r="O3067" s="1">
        <v>144</v>
      </c>
      <c r="P3067" s="1">
        <v>30</v>
      </c>
      <c r="Q3067" s="1">
        <v>51</v>
      </c>
      <c r="R3067" s="1">
        <v>49</v>
      </c>
      <c r="S3067" s="1">
        <v>158</v>
      </c>
      <c r="T3067" s="1">
        <v>38</v>
      </c>
      <c r="U3067" s="1">
        <v>70</v>
      </c>
      <c r="V3067" s="1">
        <v>174</v>
      </c>
      <c r="W3067" s="1">
        <v>35</v>
      </c>
      <c r="X3067" s="1">
        <v>180</v>
      </c>
      <c r="Y3067" s="1">
        <v>22</v>
      </c>
      <c r="Z3067" s="18">
        <v>452</v>
      </c>
    </row>
    <row r="3068" spans="3:26" x14ac:dyDescent="0.25">
      <c r="C3068" s="106"/>
      <c r="D3068" s="102" t="s">
        <v>22</v>
      </c>
      <c r="E3068" s="10" t="s">
        <v>26</v>
      </c>
      <c r="F3068" s="9"/>
      <c r="G3068" s="13">
        <v>137</v>
      </c>
      <c r="H3068" s="22">
        <v>13</v>
      </c>
      <c r="I3068" s="3">
        <v>26</v>
      </c>
      <c r="J3068" s="3">
        <v>2</v>
      </c>
      <c r="K3068" s="3">
        <v>9</v>
      </c>
      <c r="L3068" s="3">
        <v>6</v>
      </c>
      <c r="M3068" s="3">
        <v>2</v>
      </c>
      <c r="N3068" s="3">
        <v>24</v>
      </c>
      <c r="O3068" s="3">
        <v>32</v>
      </c>
      <c r="P3068" s="3">
        <v>1</v>
      </c>
      <c r="Q3068" s="3">
        <v>7</v>
      </c>
      <c r="R3068" s="3">
        <v>1</v>
      </c>
      <c r="S3068" s="3">
        <v>8</v>
      </c>
      <c r="T3068" s="3">
        <v>21</v>
      </c>
      <c r="U3068" s="3">
        <v>15</v>
      </c>
      <c r="V3068" s="3">
        <v>20</v>
      </c>
      <c r="W3068" s="3">
        <v>4</v>
      </c>
      <c r="X3068" s="3">
        <v>51</v>
      </c>
      <c r="Y3068" s="3">
        <v>2</v>
      </c>
      <c r="Z3068" s="24">
        <v>84</v>
      </c>
    </row>
    <row r="3069" spans="3:26" x14ac:dyDescent="0.25">
      <c r="C3069" s="106"/>
      <c r="D3069" s="103"/>
      <c r="E3069" s="11" t="s">
        <v>27</v>
      </c>
      <c r="F3069" s="8"/>
      <c r="G3069" s="7">
        <v>157</v>
      </c>
      <c r="H3069" s="15">
        <v>15</v>
      </c>
      <c r="I3069" s="1">
        <v>15</v>
      </c>
      <c r="J3069" s="1">
        <v>5</v>
      </c>
      <c r="K3069" s="1">
        <v>7</v>
      </c>
      <c r="L3069" s="1">
        <v>5</v>
      </c>
      <c r="M3069" s="1">
        <v>4</v>
      </c>
      <c r="N3069" s="1">
        <v>25</v>
      </c>
      <c r="O3069" s="1">
        <v>38</v>
      </c>
      <c r="P3069" s="1">
        <v>2</v>
      </c>
      <c r="Q3069" s="1">
        <v>11</v>
      </c>
      <c r="R3069" s="1">
        <v>4</v>
      </c>
      <c r="S3069" s="1">
        <v>16</v>
      </c>
      <c r="T3069" s="1">
        <v>18</v>
      </c>
      <c r="U3069" s="1">
        <v>21</v>
      </c>
      <c r="V3069" s="1">
        <v>23</v>
      </c>
      <c r="W3069" s="1">
        <v>6</v>
      </c>
      <c r="X3069" s="1">
        <v>68</v>
      </c>
      <c r="Y3069" s="1">
        <v>2</v>
      </c>
      <c r="Z3069" s="18">
        <v>87</v>
      </c>
    </row>
    <row r="3070" spans="3:26" x14ac:dyDescent="0.25">
      <c r="C3070" s="106"/>
      <c r="D3070" s="103"/>
      <c r="E3070" s="11" t="s">
        <v>28</v>
      </c>
      <c r="F3070" s="8"/>
      <c r="G3070" s="7">
        <v>162</v>
      </c>
      <c r="H3070" s="15">
        <v>15</v>
      </c>
      <c r="I3070" s="1">
        <v>23</v>
      </c>
      <c r="J3070" s="1">
        <v>6</v>
      </c>
      <c r="K3070" s="1">
        <v>7</v>
      </c>
      <c r="L3070" s="1">
        <v>1</v>
      </c>
      <c r="M3070" s="1">
        <v>5</v>
      </c>
      <c r="N3070" s="1">
        <v>35</v>
      </c>
      <c r="O3070" s="1">
        <v>36</v>
      </c>
      <c r="P3070" s="1">
        <v>1</v>
      </c>
      <c r="Q3070" s="1">
        <v>7</v>
      </c>
      <c r="R3070" s="1">
        <v>10</v>
      </c>
      <c r="S3070" s="1">
        <v>29</v>
      </c>
      <c r="T3070" s="1">
        <v>12</v>
      </c>
      <c r="U3070" s="1">
        <v>16</v>
      </c>
      <c r="V3070" s="1">
        <v>29</v>
      </c>
      <c r="W3070" s="1">
        <v>7</v>
      </c>
      <c r="X3070" s="1">
        <v>66</v>
      </c>
      <c r="Y3070" s="1">
        <v>1</v>
      </c>
      <c r="Z3070" s="18">
        <v>95</v>
      </c>
    </row>
    <row r="3071" spans="3:26" x14ac:dyDescent="0.25">
      <c r="C3071" s="106"/>
      <c r="D3071" s="103"/>
      <c r="E3071" s="11" t="s">
        <v>29</v>
      </c>
      <c r="F3071" s="8"/>
      <c r="G3071" s="7">
        <v>175</v>
      </c>
      <c r="H3071" s="15">
        <v>22</v>
      </c>
      <c r="I3071" s="1">
        <v>22</v>
      </c>
      <c r="J3071" s="1">
        <v>4</v>
      </c>
      <c r="K3071" s="1">
        <v>9</v>
      </c>
      <c r="L3071" s="1">
        <v>4</v>
      </c>
      <c r="M3071" s="1">
        <v>2</v>
      </c>
      <c r="N3071" s="1">
        <v>22</v>
      </c>
      <c r="O3071" s="1">
        <v>38</v>
      </c>
      <c r="P3071" s="1">
        <v>5</v>
      </c>
      <c r="Q3071" s="1">
        <v>7</v>
      </c>
      <c r="R3071" s="1">
        <v>8</v>
      </c>
      <c r="S3071" s="1">
        <v>38</v>
      </c>
      <c r="T3071" s="1">
        <v>11</v>
      </c>
      <c r="U3071" s="1">
        <v>21</v>
      </c>
      <c r="V3071" s="1">
        <v>32</v>
      </c>
      <c r="W3071" s="1">
        <v>5</v>
      </c>
      <c r="X3071" s="1">
        <v>65</v>
      </c>
      <c r="Y3071" s="1">
        <v>2</v>
      </c>
      <c r="Z3071" s="18">
        <v>108</v>
      </c>
    </row>
    <row r="3072" spans="3:26" x14ac:dyDescent="0.25">
      <c r="C3072" s="106"/>
      <c r="D3072" s="103"/>
      <c r="E3072" s="11" t="s">
        <v>30</v>
      </c>
      <c r="F3072" s="8"/>
      <c r="G3072" s="7">
        <v>149</v>
      </c>
      <c r="H3072" s="15">
        <v>26</v>
      </c>
      <c r="I3072" s="1">
        <v>25</v>
      </c>
      <c r="J3072" s="1">
        <v>6</v>
      </c>
      <c r="K3072" s="1">
        <v>7</v>
      </c>
      <c r="L3072" s="1">
        <v>2</v>
      </c>
      <c r="M3072" s="1">
        <v>4</v>
      </c>
      <c r="N3072" s="1">
        <v>33</v>
      </c>
      <c r="O3072" s="1">
        <v>30</v>
      </c>
      <c r="P3072" s="1">
        <v>3</v>
      </c>
      <c r="Q3072" s="1">
        <v>15</v>
      </c>
      <c r="R3072" s="1">
        <v>16</v>
      </c>
      <c r="S3072" s="1">
        <v>43</v>
      </c>
      <c r="T3072" s="1">
        <v>9</v>
      </c>
      <c r="U3072" s="1">
        <v>21</v>
      </c>
      <c r="V3072" s="1">
        <v>47</v>
      </c>
      <c r="W3072" s="1">
        <v>7</v>
      </c>
      <c r="X3072" s="1">
        <v>35</v>
      </c>
      <c r="Y3072" s="1">
        <v>6</v>
      </c>
      <c r="Z3072" s="18">
        <v>108</v>
      </c>
    </row>
    <row r="3073" spans="3:26" x14ac:dyDescent="0.25">
      <c r="C3073" s="106"/>
      <c r="D3073" s="103"/>
      <c r="E3073" s="11" t="s">
        <v>31</v>
      </c>
      <c r="F3073" s="8"/>
      <c r="G3073" s="7">
        <v>643</v>
      </c>
      <c r="H3073" s="15">
        <v>78</v>
      </c>
      <c r="I3073" s="1">
        <v>85</v>
      </c>
      <c r="J3073" s="1">
        <v>21</v>
      </c>
      <c r="K3073" s="1">
        <v>30</v>
      </c>
      <c r="L3073" s="1">
        <v>12</v>
      </c>
      <c r="M3073" s="1">
        <v>15</v>
      </c>
      <c r="N3073" s="1">
        <v>115</v>
      </c>
      <c r="O3073" s="1">
        <v>142</v>
      </c>
      <c r="P3073" s="1">
        <v>11</v>
      </c>
      <c r="Q3073" s="1">
        <v>40</v>
      </c>
      <c r="R3073" s="1">
        <v>38</v>
      </c>
      <c r="S3073" s="1">
        <v>126</v>
      </c>
      <c r="T3073" s="1">
        <v>50</v>
      </c>
      <c r="U3073" s="1">
        <v>79</v>
      </c>
      <c r="V3073" s="1">
        <v>131</v>
      </c>
      <c r="W3073" s="1">
        <v>25</v>
      </c>
      <c r="X3073" s="1">
        <v>234</v>
      </c>
      <c r="Y3073" s="1">
        <v>11</v>
      </c>
      <c r="Z3073" s="18">
        <v>398</v>
      </c>
    </row>
    <row r="3074" spans="3:26" x14ac:dyDescent="0.25">
      <c r="C3074" s="106"/>
      <c r="D3074" s="103"/>
      <c r="E3074" s="11" t="s">
        <v>32</v>
      </c>
      <c r="F3074" s="8"/>
      <c r="G3074" s="7">
        <v>324</v>
      </c>
      <c r="H3074" s="15">
        <v>48</v>
      </c>
      <c r="I3074" s="1">
        <v>47</v>
      </c>
      <c r="J3074" s="1">
        <v>10</v>
      </c>
      <c r="K3074" s="1">
        <v>16</v>
      </c>
      <c r="L3074" s="1">
        <v>6</v>
      </c>
      <c r="M3074" s="1">
        <v>6</v>
      </c>
      <c r="N3074" s="1">
        <v>55</v>
      </c>
      <c r="O3074" s="1">
        <v>68</v>
      </c>
      <c r="P3074" s="1">
        <v>8</v>
      </c>
      <c r="Q3074" s="1">
        <v>22</v>
      </c>
      <c r="R3074" s="1">
        <v>24</v>
      </c>
      <c r="S3074" s="1">
        <v>81</v>
      </c>
      <c r="T3074" s="1">
        <v>20</v>
      </c>
      <c r="U3074" s="1">
        <v>42</v>
      </c>
      <c r="V3074" s="1">
        <v>79</v>
      </c>
      <c r="W3074" s="1">
        <v>12</v>
      </c>
      <c r="X3074" s="1">
        <v>100</v>
      </c>
      <c r="Y3074" s="1">
        <v>8</v>
      </c>
      <c r="Z3074" s="18">
        <v>216</v>
      </c>
    </row>
    <row r="3075" spans="3:26" x14ac:dyDescent="0.25">
      <c r="C3075" s="106"/>
      <c r="D3075" s="102" t="s">
        <v>23</v>
      </c>
      <c r="E3075" s="10" t="s">
        <v>26</v>
      </c>
      <c r="F3075" s="9"/>
      <c r="G3075" s="13">
        <v>120</v>
      </c>
      <c r="H3075" s="22">
        <v>22</v>
      </c>
      <c r="I3075" s="3">
        <v>22</v>
      </c>
      <c r="J3075" s="3">
        <v>4</v>
      </c>
      <c r="K3075" s="3">
        <v>8</v>
      </c>
      <c r="L3075" s="3">
        <v>4</v>
      </c>
      <c r="M3075" s="3">
        <v>1</v>
      </c>
      <c r="N3075" s="3">
        <v>23</v>
      </c>
      <c r="O3075" s="3">
        <v>36</v>
      </c>
      <c r="P3075" s="3">
        <v>2</v>
      </c>
      <c r="Q3075" s="3">
        <v>10</v>
      </c>
      <c r="R3075" s="3">
        <v>4</v>
      </c>
      <c r="S3075" s="3">
        <v>10</v>
      </c>
      <c r="T3075" s="3">
        <v>15</v>
      </c>
      <c r="U3075" s="3">
        <v>13</v>
      </c>
      <c r="V3075" s="3">
        <v>21</v>
      </c>
      <c r="W3075" s="3">
        <v>5</v>
      </c>
      <c r="X3075" s="3">
        <v>39</v>
      </c>
      <c r="Y3075" s="3">
        <v>2</v>
      </c>
      <c r="Z3075" s="24">
        <v>79</v>
      </c>
    </row>
    <row r="3076" spans="3:26" x14ac:dyDescent="0.25">
      <c r="C3076" s="106"/>
      <c r="D3076" s="103"/>
      <c r="E3076" s="11" t="s">
        <v>27</v>
      </c>
      <c r="F3076" s="8"/>
      <c r="G3076" s="7">
        <v>140</v>
      </c>
      <c r="H3076" s="15">
        <v>20</v>
      </c>
      <c r="I3076" s="1">
        <v>28</v>
      </c>
      <c r="J3076" s="1">
        <v>6</v>
      </c>
      <c r="K3076" s="1">
        <v>4</v>
      </c>
      <c r="L3076" s="1">
        <v>1</v>
      </c>
      <c r="M3076" s="1">
        <v>3</v>
      </c>
      <c r="N3076" s="1">
        <v>27</v>
      </c>
      <c r="O3076" s="1">
        <v>40</v>
      </c>
      <c r="P3076" s="1">
        <v>5</v>
      </c>
      <c r="Q3076" s="1">
        <v>9</v>
      </c>
      <c r="R3076" s="1">
        <v>4</v>
      </c>
      <c r="S3076" s="1">
        <v>17</v>
      </c>
      <c r="T3076" s="1">
        <v>6</v>
      </c>
      <c r="U3076" s="1">
        <v>16</v>
      </c>
      <c r="V3076" s="1">
        <v>34</v>
      </c>
      <c r="W3076" s="1">
        <v>2</v>
      </c>
      <c r="X3076" s="1">
        <v>52</v>
      </c>
      <c r="Y3076" s="1">
        <v>1</v>
      </c>
      <c r="Z3076" s="18">
        <v>87</v>
      </c>
    </row>
    <row r="3077" spans="3:26" x14ac:dyDescent="0.25">
      <c r="C3077" s="106"/>
      <c r="D3077" s="103"/>
      <c r="E3077" s="11" t="s">
        <v>28</v>
      </c>
      <c r="F3077" s="8"/>
      <c r="G3077" s="7">
        <v>154</v>
      </c>
      <c r="H3077" s="15">
        <v>28</v>
      </c>
      <c r="I3077" s="1">
        <v>31</v>
      </c>
      <c r="J3077" s="1">
        <v>6</v>
      </c>
      <c r="K3077" s="1">
        <v>2</v>
      </c>
      <c r="L3077" s="1">
        <v>0</v>
      </c>
      <c r="M3077" s="1">
        <v>4</v>
      </c>
      <c r="N3077" s="1">
        <v>33</v>
      </c>
      <c r="O3077" s="1">
        <v>49</v>
      </c>
      <c r="P3077" s="1">
        <v>9</v>
      </c>
      <c r="Q3077" s="1">
        <v>12</v>
      </c>
      <c r="R3077" s="1">
        <v>7</v>
      </c>
      <c r="S3077" s="1">
        <v>25</v>
      </c>
      <c r="T3077" s="1">
        <v>11</v>
      </c>
      <c r="U3077" s="1">
        <v>11</v>
      </c>
      <c r="V3077" s="1">
        <v>49</v>
      </c>
      <c r="W3077" s="1">
        <v>6</v>
      </c>
      <c r="X3077" s="1">
        <v>43</v>
      </c>
      <c r="Y3077" s="1">
        <v>2</v>
      </c>
      <c r="Z3077" s="18">
        <v>109</v>
      </c>
    </row>
    <row r="3078" spans="3:26" x14ac:dyDescent="0.25">
      <c r="C3078" s="106"/>
      <c r="D3078" s="103"/>
      <c r="E3078" s="11" t="s">
        <v>29</v>
      </c>
      <c r="F3078" s="8"/>
      <c r="G3078" s="7">
        <v>160</v>
      </c>
      <c r="H3078" s="15">
        <v>26</v>
      </c>
      <c r="I3078" s="1">
        <v>27</v>
      </c>
      <c r="J3078" s="1">
        <v>5</v>
      </c>
      <c r="K3078" s="1">
        <v>4</v>
      </c>
      <c r="L3078" s="1">
        <v>2</v>
      </c>
      <c r="M3078" s="1">
        <v>7</v>
      </c>
      <c r="N3078" s="1">
        <v>23</v>
      </c>
      <c r="O3078" s="1">
        <v>40</v>
      </c>
      <c r="P3078" s="1">
        <v>8</v>
      </c>
      <c r="Q3078" s="1">
        <v>14</v>
      </c>
      <c r="R3078" s="1">
        <v>14</v>
      </c>
      <c r="S3078" s="1">
        <v>40</v>
      </c>
      <c r="T3078" s="1">
        <v>13</v>
      </c>
      <c r="U3078" s="1">
        <v>12</v>
      </c>
      <c r="V3078" s="1">
        <v>47</v>
      </c>
      <c r="W3078" s="1">
        <v>11</v>
      </c>
      <c r="X3078" s="1">
        <v>36</v>
      </c>
      <c r="Y3078" s="1">
        <v>6</v>
      </c>
      <c r="Z3078" s="18">
        <v>118</v>
      </c>
    </row>
    <row r="3079" spans="3:26" x14ac:dyDescent="0.25">
      <c r="C3079" s="106"/>
      <c r="D3079" s="103"/>
      <c r="E3079" s="11" t="s">
        <v>30</v>
      </c>
      <c r="F3079" s="8"/>
      <c r="G3079" s="7">
        <v>170</v>
      </c>
      <c r="H3079" s="15">
        <v>41</v>
      </c>
      <c r="I3079" s="1">
        <v>26</v>
      </c>
      <c r="J3079" s="1">
        <v>4</v>
      </c>
      <c r="K3079" s="1">
        <v>8</v>
      </c>
      <c r="L3079" s="1">
        <v>2</v>
      </c>
      <c r="M3079" s="1">
        <v>5</v>
      </c>
      <c r="N3079" s="1">
        <v>17</v>
      </c>
      <c r="O3079" s="1">
        <v>36</v>
      </c>
      <c r="P3079" s="1">
        <v>14</v>
      </c>
      <c r="Q3079" s="1">
        <v>15</v>
      </c>
      <c r="R3079" s="1">
        <v>11</v>
      </c>
      <c r="S3079" s="1">
        <v>37</v>
      </c>
      <c r="T3079" s="1">
        <v>5</v>
      </c>
      <c r="U3079" s="1">
        <v>16</v>
      </c>
      <c r="V3079" s="1">
        <v>48</v>
      </c>
      <c r="W3079" s="1">
        <v>12</v>
      </c>
      <c r="X3079" s="1">
        <v>44</v>
      </c>
      <c r="Y3079" s="1">
        <v>8</v>
      </c>
      <c r="Z3079" s="18">
        <v>118</v>
      </c>
    </row>
    <row r="3080" spans="3:26" x14ac:dyDescent="0.25">
      <c r="C3080" s="106"/>
      <c r="D3080" s="103"/>
      <c r="E3080" s="11" t="s">
        <v>31</v>
      </c>
      <c r="F3080" s="8"/>
      <c r="G3080" s="7">
        <v>624</v>
      </c>
      <c r="H3080" s="15">
        <v>115</v>
      </c>
      <c r="I3080" s="1">
        <v>112</v>
      </c>
      <c r="J3080" s="1">
        <v>21</v>
      </c>
      <c r="K3080" s="1">
        <v>18</v>
      </c>
      <c r="L3080" s="1">
        <v>5</v>
      </c>
      <c r="M3080" s="1">
        <v>19</v>
      </c>
      <c r="N3080" s="1">
        <v>100</v>
      </c>
      <c r="O3080" s="1">
        <v>165</v>
      </c>
      <c r="P3080" s="1">
        <v>36</v>
      </c>
      <c r="Q3080" s="1">
        <v>50</v>
      </c>
      <c r="R3080" s="1">
        <v>36</v>
      </c>
      <c r="S3080" s="1">
        <v>119</v>
      </c>
      <c r="T3080" s="1">
        <v>35</v>
      </c>
      <c r="U3080" s="1">
        <v>55</v>
      </c>
      <c r="V3080" s="1">
        <v>178</v>
      </c>
      <c r="W3080" s="1">
        <v>31</v>
      </c>
      <c r="X3080" s="1">
        <v>175</v>
      </c>
      <c r="Y3080" s="1">
        <v>17</v>
      </c>
      <c r="Z3080" s="18">
        <v>432</v>
      </c>
    </row>
    <row r="3081" spans="3:26" x14ac:dyDescent="0.25">
      <c r="C3081" s="106"/>
      <c r="D3081" s="103"/>
      <c r="E3081" s="11" t="s">
        <v>32</v>
      </c>
      <c r="F3081" s="8"/>
      <c r="G3081" s="7">
        <v>330</v>
      </c>
      <c r="H3081" s="15">
        <v>67</v>
      </c>
      <c r="I3081" s="1">
        <v>53</v>
      </c>
      <c r="J3081" s="1">
        <v>9</v>
      </c>
      <c r="K3081" s="1">
        <v>12</v>
      </c>
      <c r="L3081" s="1">
        <v>4</v>
      </c>
      <c r="M3081" s="1">
        <v>12</v>
      </c>
      <c r="N3081" s="1">
        <v>40</v>
      </c>
      <c r="O3081" s="1">
        <v>76</v>
      </c>
      <c r="P3081" s="1">
        <v>22</v>
      </c>
      <c r="Q3081" s="1">
        <v>29</v>
      </c>
      <c r="R3081" s="1">
        <v>25</v>
      </c>
      <c r="S3081" s="1">
        <v>77</v>
      </c>
      <c r="T3081" s="1">
        <v>18</v>
      </c>
      <c r="U3081" s="1">
        <v>28</v>
      </c>
      <c r="V3081" s="1">
        <v>95</v>
      </c>
      <c r="W3081" s="1">
        <v>23</v>
      </c>
      <c r="X3081" s="1">
        <v>80</v>
      </c>
      <c r="Y3081" s="1">
        <v>14</v>
      </c>
      <c r="Z3081" s="18">
        <v>236</v>
      </c>
    </row>
    <row r="3082" spans="3:26" ht="25.2" x14ac:dyDescent="0.25">
      <c r="C3082" s="102" t="s">
        <v>33</v>
      </c>
      <c r="D3082" s="102" t="s">
        <v>25</v>
      </c>
      <c r="E3082" s="10" t="s">
        <v>34</v>
      </c>
      <c r="F3082" s="9"/>
      <c r="G3082" s="13">
        <v>75</v>
      </c>
      <c r="H3082" s="22">
        <v>11</v>
      </c>
      <c r="I3082" s="3">
        <v>8</v>
      </c>
      <c r="J3082" s="3">
        <v>2</v>
      </c>
      <c r="K3082" s="3">
        <v>4</v>
      </c>
      <c r="L3082" s="3">
        <v>3</v>
      </c>
      <c r="M3082" s="3">
        <v>4</v>
      </c>
      <c r="N3082" s="3">
        <v>11</v>
      </c>
      <c r="O3082" s="3">
        <v>21</v>
      </c>
      <c r="P3082" s="3">
        <v>1</v>
      </c>
      <c r="Q3082" s="3">
        <v>7</v>
      </c>
      <c r="R3082" s="3">
        <v>3</v>
      </c>
      <c r="S3082" s="3">
        <v>7</v>
      </c>
      <c r="T3082" s="3">
        <v>5</v>
      </c>
      <c r="U3082" s="3">
        <v>12</v>
      </c>
      <c r="V3082" s="3">
        <v>21</v>
      </c>
      <c r="W3082" s="3">
        <v>4</v>
      </c>
      <c r="X3082" s="3">
        <v>23</v>
      </c>
      <c r="Y3082" s="3">
        <v>4</v>
      </c>
      <c r="Z3082" s="24">
        <v>48</v>
      </c>
    </row>
    <row r="3083" spans="3:26" ht="25.2" x14ac:dyDescent="0.25">
      <c r="C3083" s="106"/>
      <c r="D3083" s="103"/>
      <c r="E3083" s="11" t="s">
        <v>35</v>
      </c>
      <c r="F3083" s="8"/>
      <c r="G3083" s="7">
        <v>1042</v>
      </c>
      <c r="H3083" s="15">
        <v>153</v>
      </c>
      <c r="I3083" s="1">
        <v>173</v>
      </c>
      <c r="J3083" s="1">
        <v>33</v>
      </c>
      <c r="K3083" s="1">
        <v>46</v>
      </c>
      <c r="L3083" s="1">
        <v>18</v>
      </c>
      <c r="M3083" s="1">
        <v>23</v>
      </c>
      <c r="N3083" s="1">
        <v>196</v>
      </c>
      <c r="O3083" s="1">
        <v>274</v>
      </c>
      <c r="P3083" s="1">
        <v>28</v>
      </c>
      <c r="Q3083" s="1">
        <v>65</v>
      </c>
      <c r="R3083" s="1">
        <v>54</v>
      </c>
      <c r="S3083" s="1">
        <v>190</v>
      </c>
      <c r="T3083" s="1">
        <v>90</v>
      </c>
      <c r="U3083" s="1">
        <v>101</v>
      </c>
      <c r="V3083" s="1">
        <v>220</v>
      </c>
      <c r="W3083" s="1">
        <v>35</v>
      </c>
      <c r="X3083" s="1">
        <v>342</v>
      </c>
      <c r="Y3083" s="1">
        <v>15</v>
      </c>
      <c r="Z3083" s="18">
        <v>685</v>
      </c>
    </row>
    <row r="3084" spans="3:26" ht="25.2" x14ac:dyDescent="0.25">
      <c r="C3084" s="106"/>
      <c r="D3084" s="103"/>
      <c r="E3084" s="11" t="s">
        <v>36</v>
      </c>
      <c r="F3084" s="8"/>
      <c r="G3084" s="7">
        <v>122</v>
      </c>
      <c r="H3084" s="15">
        <v>16</v>
      </c>
      <c r="I3084" s="1">
        <v>22</v>
      </c>
      <c r="J3084" s="1">
        <v>9</v>
      </c>
      <c r="K3084" s="1">
        <v>7</v>
      </c>
      <c r="L3084" s="1">
        <v>5</v>
      </c>
      <c r="M3084" s="1">
        <v>2</v>
      </c>
      <c r="N3084" s="1">
        <v>18</v>
      </c>
      <c r="O3084" s="1">
        <v>29</v>
      </c>
      <c r="P3084" s="1">
        <v>5</v>
      </c>
      <c r="Q3084" s="1">
        <v>15</v>
      </c>
      <c r="R3084" s="1">
        <v>5</v>
      </c>
      <c r="S3084" s="1">
        <v>21</v>
      </c>
      <c r="T3084" s="1">
        <v>10</v>
      </c>
      <c r="U3084" s="1">
        <v>18</v>
      </c>
      <c r="V3084" s="1">
        <v>30</v>
      </c>
      <c r="W3084" s="1">
        <v>4</v>
      </c>
      <c r="X3084" s="1">
        <v>47</v>
      </c>
      <c r="Y3084" s="1">
        <v>3</v>
      </c>
      <c r="Z3084" s="18">
        <v>72</v>
      </c>
    </row>
    <row r="3085" spans="3:26" ht="25.2" x14ac:dyDescent="0.25">
      <c r="C3085" s="106"/>
      <c r="D3085" s="103"/>
      <c r="E3085" s="11" t="s">
        <v>37</v>
      </c>
      <c r="F3085" s="8"/>
      <c r="G3085" s="7">
        <v>251</v>
      </c>
      <c r="H3085" s="15">
        <v>43</v>
      </c>
      <c r="I3085" s="1">
        <v>36</v>
      </c>
      <c r="J3085" s="1">
        <v>3</v>
      </c>
      <c r="K3085" s="1">
        <v>6</v>
      </c>
      <c r="L3085" s="1">
        <v>1</v>
      </c>
      <c r="M3085" s="1">
        <v>7</v>
      </c>
      <c r="N3085" s="1">
        <v>29</v>
      </c>
      <c r="O3085" s="1">
        <v>45</v>
      </c>
      <c r="P3085" s="1">
        <v>15</v>
      </c>
      <c r="Q3085" s="1">
        <v>16</v>
      </c>
      <c r="R3085" s="1">
        <v>16</v>
      </c>
      <c r="S3085" s="1">
        <v>43</v>
      </c>
      <c r="T3085" s="1">
        <v>14</v>
      </c>
      <c r="U3085" s="1">
        <v>21</v>
      </c>
      <c r="V3085" s="1">
        <v>67</v>
      </c>
      <c r="W3085" s="1">
        <v>22</v>
      </c>
      <c r="X3085" s="1">
        <v>75</v>
      </c>
      <c r="Y3085" s="1">
        <v>7</v>
      </c>
      <c r="Z3085" s="18">
        <v>169</v>
      </c>
    </row>
    <row r="3086" spans="3:26" x14ac:dyDescent="0.25">
      <c r="C3086" s="106"/>
      <c r="D3086" s="103"/>
      <c r="E3086" s="11" t="s">
        <v>38</v>
      </c>
      <c r="F3086" s="8"/>
      <c r="G3086" s="14">
        <v>34</v>
      </c>
      <c r="H3086" s="27">
        <v>5</v>
      </c>
      <c r="I3086" s="5">
        <v>6</v>
      </c>
      <c r="J3086" s="5">
        <v>1</v>
      </c>
      <c r="K3086" s="5">
        <v>2</v>
      </c>
      <c r="L3086" s="5">
        <v>0</v>
      </c>
      <c r="M3086" s="5">
        <v>1</v>
      </c>
      <c r="N3086" s="5">
        <v>8</v>
      </c>
      <c r="O3086" s="5">
        <v>6</v>
      </c>
      <c r="P3086" s="5">
        <v>1</v>
      </c>
      <c r="Q3086" s="5">
        <v>4</v>
      </c>
      <c r="R3086" s="5">
        <v>1</v>
      </c>
      <c r="S3086" s="5">
        <v>2</v>
      </c>
      <c r="T3086" s="5">
        <v>2</v>
      </c>
      <c r="U3086" s="5">
        <v>10</v>
      </c>
      <c r="V3086" s="5">
        <v>12</v>
      </c>
      <c r="W3086" s="5">
        <v>0</v>
      </c>
      <c r="X3086" s="5">
        <v>12</v>
      </c>
      <c r="Y3086" s="5">
        <v>3</v>
      </c>
      <c r="Z3086" s="28">
        <v>19</v>
      </c>
    </row>
    <row r="3087" spans="3:26" ht="25.2" x14ac:dyDescent="0.25">
      <c r="C3087" s="106"/>
      <c r="D3087" s="102" t="s">
        <v>22</v>
      </c>
      <c r="E3087" s="10" t="s">
        <v>34</v>
      </c>
      <c r="F3087" s="9"/>
      <c r="G3087" s="13">
        <v>53</v>
      </c>
      <c r="H3087" s="22">
        <v>6</v>
      </c>
      <c r="I3087" s="3">
        <v>4</v>
      </c>
      <c r="J3087" s="3">
        <v>2</v>
      </c>
      <c r="K3087" s="3">
        <v>2</v>
      </c>
      <c r="L3087" s="3">
        <v>2</v>
      </c>
      <c r="M3087" s="3">
        <v>2</v>
      </c>
      <c r="N3087" s="3">
        <v>7</v>
      </c>
      <c r="O3087" s="3">
        <v>13</v>
      </c>
      <c r="P3087" s="3">
        <v>1</v>
      </c>
      <c r="Q3087" s="3">
        <v>3</v>
      </c>
      <c r="R3087" s="3">
        <v>1</v>
      </c>
      <c r="S3087" s="3">
        <v>2</v>
      </c>
      <c r="T3087" s="3">
        <v>3</v>
      </c>
      <c r="U3087" s="3">
        <v>7</v>
      </c>
      <c r="V3087" s="3">
        <v>10</v>
      </c>
      <c r="W3087" s="3">
        <v>3</v>
      </c>
      <c r="X3087" s="3">
        <v>20</v>
      </c>
      <c r="Y3087" s="3">
        <v>2</v>
      </c>
      <c r="Z3087" s="24">
        <v>31</v>
      </c>
    </row>
    <row r="3088" spans="3:26" ht="25.2" x14ac:dyDescent="0.25">
      <c r="C3088" s="106"/>
      <c r="D3088" s="103"/>
      <c r="E3088" s="11" t="s">
        <v>35</v>
      </c>
      <c r="F3088" s="8"/>
      <c r="G3088" s="7">
        <v>595</v>
      </c>
      <c r="H3088" s="15">
        <v>73</v>
      </c>
      <c r="I3088" s="1">
        <v>89</v>
      </c>
      <c r="J3088" s="1">
        <v>18</v>
      </c>
      <c r="K3088" s="1">
        <v>32</v>
      </c>
      <c r="L3088" s="1">
        <v>14</v>
      </c>
      <c r="M3088" s="1">
        <v>12</v>
      </c>
      <c r="N3088" s="1">
        <v>111</v>
      </c>
      <c r="O3088" s="1">
        <v>139</v>
      </c>
      <c r="P3088" s="1">
        <v>9</v>
      </c>
      <c r="Q3088" s="1">
        <v>33</v>
      </c>
      <c r="R3088" s="1">
        <v>33</v>
      </c>
      <c r="S3088" s="1">
        <v>115</v>
      </c>
      <c r="T3088" s="1">
        <v>57</v>
      </c>
      <c r="U3088" s="1">
        <v>65</v>
      </c>
      <c r="V3088" s="1">
        <v>114</v>
      </c>
      <c r="W3088" s="1">
        <v>21</v>
      </c>
      <c r="X3088" s="1">
        <v>215</v>
      </c>
      <c r="Y3088" s="1">
        <v>8</v>
      </c>
      <c r="Z3088" s="18">
        <v>372</v>
      </c>
    </row>
    <row r="3089" spans="3:26" ht="25.2" x14ac:dyDescent="0.25">
      <c r="C3089" s="106"/>
      <c r="D3089" s="103"/>
      <c r="E3089" s="11" t="s">
        <v>36</v>
      </c>
      <c r="F3089" s="8"/>
      <c r="G3089" s="7">
        <v>56</v>
      </c>
      <c r="H3089" s="15">
        <v>3</v>
      </c>
      <c r="I3089" s="1">
        <v>8</v>
      </c>
      <c r="J3089" s="1">
        <v>1</v>
      </c>
      <c r="K3089" s="1">
        <v>3</v>
      </c>
      <c r="L3089" s="1">
        <v>2</v>
      </c>
      <c r="M3089" s="1">
        <v>1</v>
      </c>
      <c r="N3089" s="1">
        <v>9</v>
      </c>
      <c r="O3089" s="1">
        <v>12</v>
      </c>
      <c r="P3089" s="1">
        <v>1</v>
      </c>
      <c r="Q3089" s="1">
        <v>5</v>
      </c>
      <c r="R3089" s="1">
        <v>2</v>
      </c>
      <c r="S3089" s="1">
        <v>7</v>
      </c>
      <c r="T3089" s="1">
        <v>7</v>
      </c>
      <c r="U3089" s="1">
        <v>10</v>
      </c>
      <c r="V3089" s="1">
        <v>13</v>
      </c>
      <c r="W3089" s="1">
        <v>2</v>
      </c>
      <c r="X3089" s="1">
        <v>20</v>
      </c>
      <c r="Y3089" s="1">
        <v>0</v>
      </c>
      <c r="Z3089" s="18">
        <v>36</v>
      </c>
    </row>
    <row r="3090" spans="3:26" ht="25.2" x14ac:dyDescent="0.25">
      <c r="C3090" s="106"/>
      <c r="D3090" s="103"/>
      <c r="E3090" s="11" t="s">
        <v>37</v>
      </c>
      <c r="F3090" s="8"/>
      <c r="G3090" s="7">
        <v>54</v>
      </c>
      <c r="H3090" s="15">
        <v>6</v>
      </c>
      <c r="I3090" s="1">
        <v>8</v>
      </c>
      <c r="J3090" s="1">
        <v>1</v>
      </c>
      <c r="K3090" s="1">
        <v>0</v>
      </c>
      <c r="L3090" s="1">
        <v>0</v>
      </c>
      <c r="M3090" s="1">
        <v>1</v>
      </c>
      <c r="N3090" s="1">
        <v>8</v>
      </c>
      <c r="O3090" s="1">
        <v>7</v>
      </c>
      <c r="P3090" s="1">
        <v>1</v>
      </c>
      <c r="Q3090" s="1">
        <v>3</v>
      </c>
      <c r="R3090" s="1">
        <v>3</v>
      </c>
      <c r="S3090" s="1">
        <v>9</v>
      </c>
      <c r="T3090" s="1">
        <v>2</v>
      </c>
      <c r="U3090" s="1">
        <v>5</v>
      </c>
      <c r="V3090" s="1">
        <v>7</v>
      </c>
      <c r="W3090" s="1">
        <v>3</v>
      </c>
      <c r="X3090" s="1">
        <v>22</v>
      </c>
      <c r="Y3090" s="1">
        <v>0</v>
      </c>
      <c r="Z3090" s="18">
        <v>32</v>
      </c>
    </row>
    <row r="3091" spans="3:26" x14ac:dyDescent="0.25">
      <c r="C3091" s="106"/>
      <c r="D3091" s="103"/>
      <c r="E3091" s="11" t="s">
        <v>38</v>
      </c>
      <c r="F3091" s="8"/>
      <c r="G3091" s="14">
        <v>22</v>
      </c>
      <c r="H3091" s="27">
        <v>3</v>
      </c>
      <c r="I3091" s="5">
        <v>2</v>
      </c>
      <c r="J3091" s="5">
        <v>1</v>
      </c>
      <c r="K3091" s="5">
        <v>2</v>
      </c>
      <c r="L3091" s="5">
        <v>0</v>
      </c>
      <c r="M3091" s="5">
        <v>1</v>
      </c>
      <c r="N3091" s="5">
        <v>4</v>
      </c>
      <c r="O3091" s="5">
        <v>3</v>
      </c>
      <c r="P3091" s="5">
        <v>0</v>
      </c>
      <c r="Q3091" s="5">
        <v>3</v>
      </c>
      <c r="R3091" s="5">
        <v>0</v>
      </c>
      <c r="S3091" s="5">
        <v>1</v>
      </c>
      <c r="T3091" s="5">
        <v>2</v>
      </c>
      <c r="U3091" s="5">
        <v>7</v>
      </c>
      <c r="V3091" s="5">
        <v>7</v>
      </c>
      <c r="W3091" s="5">
        <v>0</v>
      </c>
      <c r="X3091" s="5">
        <v>8</v>
      </c>
      <c r="Y3091" s="5">
        <v>3</v>
      </c>
      <c r="Z3091" s="28">
        <v>11</v>
      </c>
    </row>
    <row r="3092" spans="3:26" ht="25.2" x14ac:dyDescent="0.25">
      <c r="C3092" s="106"/>
      <c r="D3092" s="102" t="s">
        <v>23</v>
      </c>
      <c r="E3092" s="10" t="s">
        <v>34</v>
      </c>
      <c r="F3092" s="9"/>
      <c r="G3092" s="41">
        <v>22</v>
      </c>
      <c r="H3092" s="58">
        <v>5</v>
      </c>
      <c r="I3092" s="26">
        <v>4</v>
      </c>
      <c r="J3092" s="26">
        <v>0</v>
      </c>
      <c r="K3092" s="26">
        <v>2</v>
      </c>
      <c r="L3092" s="26">
        <v>1</v>
      </c>
      <c r="M3092" s="26">
        <v>2</v>
      </c>
      <c r="N3092" s="26">
        <v>4</v>
      </c>
      <c r="O3092" s="26">
        <v>8</v>
      </c>
      <c r="P3092" s="26">
        <v>0</v>
      </c>
      <c r="Q3092" s="26">
        <v>4</v>
      </c>
      <c r="R3092" s="26">
        <v>2</v>
      </c>
      <c r="S3092" s="26">
        <v>5</v>
      </c>
      <c r="T3092" s="26">
        <v>2</v>
      </c>
      <c r="U3092" s="26">
        <v>5</v>
      </c>
      <c r="V3092" s="26">
        <v>11</v>
      </c>
      <c r="W3092" s="26">
        <v>1</v>
      </c>
      <c r="X3092" s="26">
        <v>3</v>
      </c>
      <c r="Y3092" s="26">
        <v>2</v>
      </c>
      <c r="Z3092" s="60">
        <v>17</v>
      </c>
    </row>
    <row r="3093" spans="3:26" ht="25.2" x14ac:dyDescent="0.25">
      <c r="C3093" s="106"/>
      <c r="D3093" s="103"/>
      <c r="E3093" s="11" t="s">
        <v>35</v>
      </c>
      <c r="F3093" s="8"/>
      <c r="G3093" s="7">
        <v>447</v>
      </c>
      <c r="H3093" s="15">
        <v>80</v>
      </c>
      <c r="I3093" s="1">
        <v>84</v>
      </c>
      <c r="J3093" s="1">
        <v>15</v>
      </c>
      <c r="K3093" s="1">
        <v>14</v>
      </c>
      <c r="L3093" s="1">
        <v>4</v>
      </c>
      <c r="M3093" s="1">
        <v>11</v>
      </c>
      <c r="N3093" s="1">
        <v>85</v>
      </c>
      <c r="O3093" s="1">
        <v>135</v>
      </c>
      <c r="P3093" s="1">
        <v>19</v>
      </c>
      <c r="Q3093" s="1">
        <v>32</v>
      </c>
      <c r="R3093" s="1">
        <v>21</v>
      </c>
      <c r="S3093" s="1">
        <v>75</v>
      </c>
      <c r="T3093" s="1">
        <v>33</v>
      </c>
      <c r="U3093" s="1">
        <v>36</v>
      </c>
      <c r="V3093" s="1">
        <v>106</v>
      </c>
      <c r="W3093" s="1">
        <v>14</v>
      </c>
      <c r="X3093" s="1">
        <v>127</v>
      </c>
      <c r="Y3093" s="1">
        <v>7</v>
      </c>
      <c r="Z3093" s="18">
        <v>313</v>
      </c>
    </row>
    <row r="3094" spans="3:26" ht="25.2" x14ac:dyDescent="0.25">
      <c r="C3094" s="106"/>
      <c r="D3094" s="103"/>
      <c r="E3094" s="11" t="s">
        <v>36</v>
      </c>
      <c r="F3094" s="8"/>
      <c r="G3094" s="7">
        <v>66</v>
      </c>
      <c r="H3094" s="15">
        <v>13</v>
      </c>
      <c r="I3094" s="1">
        <v>14</v>
      </c>
      <c r="J3094" s="1">
        <v>8</v>
      </c>
      <c r="K3094" s="1">
        <v>4</v>
      </c>
      <c r="L3094" s="1">
        <v>3</v>
      </c>
      <c r="M3094" s="1">
        <v>1</v>
      </c>
      <c r="N3094" s="1">
        <v>9</v>
      </c>
      <c r="O3094" s="1">
        <v>17</v>
      </c>
      <c r="P3094" s="1">
        <v>4</v>
      </c>
      <c r="Q3094" s="1">
        <v>10</v>
      </c>
      <c r="R3094" s="1">
        <v>3</v>
      </c>
      <c r="S3094" s="1">
        <v>14</v>
      </c>
      <c r="T3094" s="1">
        <v>3</v>
      </c>
      <c r="U3094" s="1">
        <v>8</v>
      </c>
      <c r="V3094" s="1">
        <v>17</v>
      </c>
      <c r="W3094" s="1">
        <v>2</v>
      </c>
      <c r="X3094" s="1">
        <v>27</v>
      </c>
      <c r="Y3094" s="1">
        <v>3</v>
      </c>
      <c r="Z3094" s="18">
        <v>36</v>
      </c>
    </row>
    <row r="3095" spans="3:26" ht="25.2" x14ac:dyDescent="0.25">
      <c r="C3095" s="106"/>
      <c r="D3095" s="103"/>
      <c r="E3095" s="11" t="s">
        <v>37</v>
      </c>
      <c r="F3095" s="8"/>
      <c r="G3095" s="7">
        <v>197</v>
      </c>
      <c r="H3095" s="15">
        <v>37</v>
      </c>
      <c r="I3095" s="1">
        <v>28</v>
      </c>
      <c r="J3095" s="1">
        <v>2</v>
      </c>
      <c r="K3095" s="1">
        <v>6</v>
      </c>
      <c r="L3095" s="1">
        <v>1</v>
      </c>
      <c r="M3095" s="1">
        <v>6</v>
      </c>
      <c r="N3095" s="1">
        <v>21</v>
      </c>
      <c r="O3095" s="1">
        <v>38</v>
      </c>
      <c r="P3095" s="1">
        <v>14</v>
      </c>
      <c r="Q3095" s="1">
        <v>13</v>
      </c>
      <c r="R3095" s="1">
        <v>13</v>
      </c>
      <c r="S3095" s="1">
        <v>34</v>
      </c>
      <c r="T3095" s="1">
        <v>12</v>
      </c>
      <c r="U3095" s="1">
        <v>16</v>
      </c>
      <c r="V3095" s="1">
        <v>60</v>
      </c>
      <c r="W3095" s="1">
        <v>19</v>
      </c>
      <c r="X3095" s="1">
        <v>53</v>
      </c>
      <c r="Y3095" s="1">
        <v>7</v>
      </c>
      <c r="Z3095" s="18">
        <v>137</v>
      </c>
    </row>
    <row r="3096" spans="3:26" x14ac:dyDescent="0.25">
      <c r="C3096" s="106"/>
      <c r="D3096" s="103"/>
      <c r="E3096" s="11" t="s">
        <v>38</v>
      </c>
      <c r="F3096" s="8"/>
      <c r="G3096" s="14">
        <v>12</v>
      </c>
      <c r="H3096" s="27">
        <v>2</v>
      </c>
      <c r="I3096" s="5">
        <v>4</v>
      </c>
      <c r="J3096" s="5">
        <v>0</v>
      </c>
      <c r="K3096" s="5">
        <v>0</v>
      </c>
      <c r="L3096" s="5">
        <v>0</v>
      </c>
      <c r="M3096" s="5">
        <v>0</v>
      </c>
      <c r="N3096" s="5">
        <v>4</v>
      </c>
      <c r="O3096" s="5">
        <v>3</v>
      </c>
      <c r="P3096" s="5">
        <v>1</v>
      </c>
      <c r="Q3096" s="5">
        <v>1</v>
      </c>
      <c r="R3096" s="5">
        <v>1</v>
      </c>
      <c r="S3096" s="5">
        <v>1</v>
      </c>
      <c r="T3096" s="5">
        <v>0</v>
      </c>
      <c r="U3096" s="5">
        <v>3</v>
      </c>
      <c r="V3096" s="5">
        <v>5</v>
      </c>
      <c r="W3096" s="5">
        <v>0</v>
      </c>
      <c r="X3096" s="5">
        <v>4</v>
      </c>
      <c r="Y3096" s="5">
        <v>0</v>
      </c>
      <c r="Z3096" s="28">
        <v>8</v>
      </c>
    </row>
    <row r="3097" spans="3:26" ht="25.2" x14ac:dyDescent="0.25">
      <c r="C3097" s="102" t="s">
        <v>39</v>
      </c>
      <c r="D3097" s="102" t="s">
        <v>25</v>
      </c>
      <c r="E3097" s="10" t="s">
        <v>40</v>
      </c>
      <c r="F3097" s="9"/>
      <c r="G3097" s="13">
        <v>263</v>
      </c>
      <c r="H3097" s="22">
        <v>35</v>
      </c>
      <c r="I3097" s="3">
        <v>29</v>
      </c>
      <c r="J3097" s="3">
        <v>7</v>
      </c>
      <c r="K3097" s="3">
        <v>9</v>
      </c>
      <c r="L3097" s="3">
        <v>4</v>
      </c>
      <c r="M3097" s="3">
        <v>6</v>
      </c>
      <c r="N3097" s="3">
        <v>30</v>
      </c>
      <c r="O3097" s="3">
        <v>64</v>
      </c>
      <c r="P3097" s="3">
        <v>12</v>
      </c>
      <c r="Q3097" s="3">
        <v>22</v>
      </c>
      <c r="R3097" s="3">
        <v>13</v>
      </c>
      <c r="S3097" s="3">
        <v>34</v>
      </c>
      <c r="T3097" s="3">
        <v>14</v>
      </c>
      <c r="U3097" s="3">
        <v>29</v>
      </c>
      <c r="V3097" s="3">
        <v>62</v>
      </c>
      <c r="W3097" s="3">
        <v>14</v>
      </c>
      <c r="X3097" s="3">
        <v>100</v>
      </c>
      <c r="Y3097" s="3">
        <v>8</v>
      </c>
      <c r="Z3097" s="24">
        <v>155</v>
      </c>
    </row>
    <row r="3098" spans="3:26" ht="25.2" x14ac:dyDescent="0.25">
      <c r="C3098" s="106"/>
      <c r="D3098" s="103"/>
      <c r="E3098" s="11" t="s">
        <v>41</v>
      </c>
      <c r="F3098" s="8"/>
      <c r="G3098" s="7">
        <v>906</v>
      </c>
      <c r="H3098" s="15">
        <v>134</v>
      </c>
      <c r="I3098" s="1">
        <v>148</v>
      </c>
      <c r="J3098" s="1">
        <v>27</v>
      </c>
      <c r="K3098" s="1">
        <v>36</v>
      </c>
      <c r="L3098" s="1">
        <v>16</v>
      </c>
      <c r="M3098" s="1">
        <v>17</v>
      </c>
      <c r="N3098" s="1">
        <v>176</v>
      </c>
      <c r="O3098" s="1">
        <v>244</v>
      </c>
      <c r="P3098" s="1">
        <v>25</v>
      </c>
      <c r="Q3098" s="1">
        <v>54</v>
      </c>
      <c r="R3098" s="1">
        <v>49</v>
      </c>
      <c r="S3098" s="1">
        <v>163</v>
      </c>
      <c r="T3098" s="1">
        <v>79</v>
      </c>
      <c r="U3098" s="1">
        <v>85</v>
      </c>
      <c r="V3098" s="1">
        <v>181</v>
      </c>
      <c r="W3098" s="1">
        <v>26</v>
      </c>
      <c r="X3098" s="1">
        <v>299</v>
      </c>
      <c r="Y3098" s="1">
        <v>10</v>
      </c>
      <c r="Z3098" s="18">
        <v>597</v>
      </c>
    </row>
    <row r="3099" spans="3:26" x14ac:dyDescent="0.25">
      <c r="C3099" s="106"/>
      <c r="D3099" s="103"/>
      <c r="E3099" s="11" t="s">
        <v>42</v>
      </c>
      <c r="F3099" s="8"/>
      <c r="G3099" s="7">
        <v>61</v>
      </c>
      <c r="H3099" s="15">
        <v>3</v>
      </c>
      <c r="I3099" s="1">
        <v>11</v>
      </c>
      <c r="J3099" s="1">
        <v>3</v>
      </c>
      <c r="K3099" s="1">
        <v>3</v>
      </c>
      <c r="L3099" s="1">
        <v>1</v>
      </c>
      <c r="M3099" s="1">
        <v>1</v>
      </c>
      <c r="N3099" s="1">
        <v>16</v>
      </c>
      <c r="O3099" s="1">
        <v>20</v>
      </c>
      <c r="P3099" s="1">
        <v>0</v>
      </c>
      <c r="Q3099" s="1">
        <v>3</v>
      </c>
      <c r="R3099" s="1">
        <v>2</v>
      </c>
      <c r="S3099" s="1">
        <v>6</v>
      </c>
      <c r="T3099" s="1">
        <v>9</v>
      </c>
      <c r="U3099" s="1">
        <v>4</v>
      </c>
      <c r="V3099" s="1">
        <v>6</v>
      </c>
      <c r="W3099" s="1">
        <v>4</v>
      </c>
      <c r="X3099" s="1">
        <v>21</v>
      </c>
      <c r="Y3099" s="1">
        <v>0</v>
      </c>
      <c r="Z3099" s="18">
        <v>40</v>
      </c>
    </row>
    <row r="3100" spans="3:26" x14ac:dyDescent="0.25">
      <c r="C3100" s="106"/>
      <c r="D3100" s="103"/>
      <c r="E3100" s="11" t="s">
        <v>43</v>
      </c>
      <c r="F3100" s="8"/>
      <c r="G3100" s="7">
        <v>450</v>
      </c>
      <c r="H3100" s="15">
        <v>72</v>
      </c>
      <c r="I3100" s="1">
        <v>70</v>
      </c>
      <c r="J3100" s="1">
        <v>12</v>
      </c>
      <c r="K3100" s="1">
        <v>15</v>
      </c>
      <c r="L3100" s="1">
        <v>8</v>
      </c>
      <c r="M3100" s="1">
        <v>10</v>
      </c>
      <c r="N3100" s="1">
        <v>79</v>
      </c>
      <c r="O3100" s="1">
        <v>88</v>
      </c>
      <c r="P3100" s="1">
        <v>17</v>
      </c>
      <c r="Q3100" s="1">
        <v>34</v>
      </c>
      <c r="R3100" s="1">
        <v>23</v>
      </c>
      <c r="S3100" s="1">
        <v>91</v>
      </c>
      <c r="T3100" s="1">
        <v>33</v>
      </c>
      <c r="U3100" s="1">
        <v>43</v>
      </c>
      <c r="V3100" s="1">
        <v>102</v>
      </c>
      <c r="W3100" s="1">
        <v>24</v>
      </c>
      <c r="X3100" s="1">
        <v>150</v>
      </c>
      <c r="Y3100" s="1">
        <v>7</v>
      </c>
      <c r="Z3100" s="18">
        <v>293</v>
      </c>
    </row>
    <row r="3101" spans="3:26" x14ac:dyDescent="0.25">
      <c r="C3101" s="106"/>
      <c r="D3101" s="103"/>
      <c r="E3101" s="11" t="s">
        <v>44</v>
      </c>
      <c r="F3101" s="8"/>
      <c r="G3101" s="7">
        <v>93</v>
      </c>
      <c r="H3101" s="15">
        <v>18</v>
      </c>
      <c r="I3101" s="1">
        <v>13</v>
      </c>
      <c r="J3101" s="1">
        <v>2</v>
      </c>
      <c r="K3101" s="1">
        <v>2</v>
      </c>
      <c r="L3101" s="1">
        <v>1</v>
      </c>
      <c r="M3101" s="1">
        <v>2</v>
      </c>
      <c r="N3101" s="1">
        <v>17</v>
      </c>
      <c r="O3101" s="1">
        <v>16</v>
      </c>
      <c r="P3101" s="1">
        <v>3</v>
      </c>
      <c r="Q3101" s="1">
        <v>4</v>
      </c>
      <c r="R3101" s="1">
        <v>8</v>
      </c>
      <c r="S3101" s="1">
        <v>24</v>
      </c>
      <c r="T3101" s="1">
        <v>5</v>
      </c>
      <c r="U3101" s="1">
        <v>7</v>
      </c>
      <c r="V3101" s="1">
        <v>15</v>
      </c>
      <c r="W3101" s="1">
        <v>8</v>
      </c>
      <c r="X3101" s="1">
        <v>30</v>
      </c>
      <c r="Y3101" s="1">
        <v>2</v>
      </c>
      <c r="Z3101" s="18">
        <v>61</v>
      </c>
    </row>
    <row r="3102" spans="3:26" ht="25.2" x14ac:dyDescent="0.25">
      <c r="C3102" s="106"/>
      <c r="D3102" s="103"/>
      <c r="E3102" s="11" t="s">
        <v>45</v>
      </c>
      <c r="F3102" s="8"/>
      <c r="G3102" s="14">
        <v>41</v>
      </c>
      <c r="H3102" s="27">
        <v>8</v>
      </c>
      <c r="I3102" s="5">
        <v>9</v>
      </c>
      <c r="J3102" s="5">
        <v>6</v>
      </c>
      <c r="K3102" s="5">
        <v>2</v>
      </c>
      <c r="L3102" s="5">
        <v>1</v>
      </c>
      <c r="M3102" s="5">
        <v>0</v>
      </c>
      <c r="N3102" s="5">
        <v>4</v>
      </c>
      <c r="O3102" s="5">
        <v>9</v>
      </c>
      <c r="P3102" s="5">
        <v>1</v>
      </c>
      <c r="Q3102" s="5">
        <v>3</v>
      </c>
      <c r="R3102" s="5">
        <v>3</v>
      </c>
      <c r="S3102" s="5">
        <v>9</v>
      </c>
      <c r="T3102" s="5">
        <v>1</v>
      </c>
      <c r="U3102" s="5">
        <v>4</v>
      </c>
      <c r="V3102" s="5">
        <v>12</v>
      </c>
      <c r="W3102" s="5">
        <v>2</v>
      </c>
      <c r="X3102" s="5">
        <v>12</v>
      </c>
      <c r="Y3102" s="5">
        <v>2</v>
      </c>
      <c r="Z3102" s="28">
        <v>27</v>
      </c>
    </row>
    <row r="3103" spans="3:26" x14ac:dyDescent="0.25">
      <c r="C3103" s="106"/>
      <c r="D3103" s="103"/>
      <c r="E3103" s="11" t="s">
        <v>38</v>
      </c>
      <c r="F3103" s="8"/>
      <c r="G3103" s="7">
        <v>141</v>
      </c>
      <c r="H3103" s="15">
        <v>22</v>
      </c>
      <c r="I3103" s="1">
        <v>29</v>
      </c>
      <c r="J3103" s="1">
        <v>5</v>
      </c>
      <c r="K3103" s="1">
        <v>9</v>
      </c>
      <c r="L3103" s="1">
        <v>3</v>
      </c>
      <c r="M3103" s="1">
        <v>7</v>
      </c>
      <c r="N3103" s="1">
        <v>28</v>
      </c>
      <c r="O3103" s="1">
        <v>31</v>
      </c>
      <c r="P3103" s="1">
        <v>3</v>
      </c>
      <c r="Q3103" s="1">
        <v>12</v>
      </c>
      <c r="R3103" s="1">
        <v>6</v>
      </c>
      <c r="S3103" s="1">
        <v>22</v>
      </c>
      <c r="T3103" s="1">
        <v>11</v>
      </c>
      <c r="U3103" s="1">
        <v>27</v>
      </c>
      <c r="V3103" s="1">
        <v>44</v>
      </c>
      <c r="W3103" s="1">
        <v>6</v>
      </c>
      <c r="X3103" s="1">
        <v>38</v>
      </c>
      <c r="Y3103" s="1">
        <v>9</v>
      </c>
      <c r="Z3103" s="18">
        <v>94</v>
      </c>
    </row>
    <row r="3104" spans="3:26" ht="25.2" x14ac:dyDescent="0.25">
      <c r="C3104" s="106"/>
      <c r="D3104" s="102" t="s">
        <v>22</v>
      </c>
      <c r="E3104" s="10" t="s">
        <v>40</v>
      </c>
      <c r="F3104" s="9"/>
      <c r="G3104" s="13">
        <v>123</v>
      </c>
      <c r="H3104" s="22">
        <v>11</v>
      </c>
      <c r="I3104" s="3">
        <v>11</v>
      </c>
      <c r="J3104" s="3">
        <v>2</v>
      </c>
      <c r="K3104" s="3">
        <v>6</v>
      </c>
      <c r="L3104" s="3">
        <v>2</v>
      </c>
      <c r="M3104" s="3">
        <v>3</v>
      </c>
      <c r="N3104" s="3">
        <v>16</v>
      </c>
      <c r="O3104" s="3">
        <v>29</v>
      </c>
      <c r="P3104" s="3">
        <v>2</v>
      </c>
      <c r="Q3104" s="3">
        <v>8</v>
      </c>
      <c r="R3104" s="3">
        <v>3</v>
      </c>
      <c r="S3104" s="3">
        <v>9</v>
      </c>
      <c r="T3104" s="3">
        <v>10</v>
      </c>
      <c r="U3104" s="3">
        <v>15</v>
      </c>
      <c r="V3104" s="3">
        <v>20</v>
      </c>
      <c r="W3104" s="3">
        <v>5</v>
      </c>
      <c r="X3104" s="3">
        <v>53</v>
      </c>
      <c r="Y3104" s="3">
        <v>3</v>
      </c>
      <c r="Z3104" s="24">
        <v>67</v>
      </c>
    </row>
    <row r="3105" spans="3:26" ht="25.2" x14ac:dyDescent="0.25">
      <c r="C3105" s="106"/>
      <c r="D3105" s="103"/>
      <c r="E3105" s="11" t="s">
        <v>41</v>
      </c>
      <c r="F3105" s="8"/>
      <c r="G3105" s="7">
        <v>511</v>
      </c>
      <c r="H3105" s="15">
        <v>61</v>
      </c>
      <c r="I3105" s="1">
        <v>75</v>
      </c>
      <c r="J3105" s="1">
        <v>14</v>
      </c>
      <c r="K3105" s="1">
        <v>24</v>
      </c>
      <c r="L3105" s="1">
        <v>12</v>
      </c>
      <c r="M3105" s="1">
        <v>8</v>
      </c>
      <c r="N3105" s="1">
        <v>100</v>
      </c>
      <c r="O3105" s="1">
        <v>121</v>
      </c>
      <c r="P3105" s="1">
        <v>7</v>
      </c>
      <c r="Q3105" s="1">
        <v>27</v>
      </c>
      <c r="R3105" s="1">
        <v>29</v>
      </c>
      <c r="S3105" s="1">
        <v>94</v>
      </c>
      <c r="T3105" s="1">
        <v>47</v>
      </c>
      <c r="U3105" s="1">
        <v>51</v>
      </c>
      <c r="V3105" s="1">
        <v>86</v>
      </c>
      <c r="W3105" s="1">
        <v>14</v>
      </c>
      <c r="X3105" s="1">
        <v>189</v>
      </c>
      <c r="Y3105" s="1">
        <v>4</v>
      </c>
      <c r="Z3105" s="18">
        <v>318</v>
      </c>
    </row>
    <row r="3106" spans="3:26" x14ac:dyDescent="0.25">
      <c r="C3106" s="106"/>
      <c r="D3106" s="103"/>
      <c r="E3106" s="11" t="s">
        <v>42</v>
      </c>
      <c r="F3106" s="8"/>
      <c r="G3106" s="14">
        <v>36</v>
      </c>
      <c r="H3106" s="27">
        <v>1</v>
      </c>
      <c r="I3106" s="5">
        <v>7</v>
      </c>
      <c r="J3106" s="5">
        <v>2</v>
      </c>
      <c r="K3106" s="5">
        <v>1</v>
      </c>
      <c r="L3106" s="5">
        <v>0</v>
      </c>
      <c r="M3106" s="5">
        <v>0</v>
      </c>
      <c r="N3106" s="5">
        <v>11</v>
      </c>
      <c r="O3106" s="5">
        <v>11</v>
      </c>
      <c r="P3106" s="5">
        <v>0</v>
      </c>
      <c r="Q3106" s="5">
        <v>2</v>
      </c>
      <c r="R3106" s="5">
        <v>0</v>
      </c>
      <c r="S3106" s="5">
        <v>3</v>
      </c>
      <c r="T3106" s="5">
        <v>5</v>
      </c>
      <c r="U3106" s="5">
        <v>2</v>
      </c>
      <c r="V3106" s="5">
        <v>3</v>
      </c>
      <c r="W3106" s="5">
        <v>2</v>
      </c>
      <c r="X3106" s="5">
        <v>12</v>
      </c>
      <c r="Y3106" s="5">
        <v>0</v>
      </c>
      <c r="Z3106" s="28">
        <v>24</v>
      </c>
    </row>
    <row r="3107" spans="3:26" x14ac:dyDescent="0.25">
      <c r="C3107" s="106"/>
      <c r="D3107" s="103"/>
      <c r="E3107" s="11" t="s">
        <v>43</v>
      </c>
      <c r="F3107" s="8"/>
      <c r="G3107" s="7">
        <v>224</v>
      </c>
      <c r="H3107" s="15">
        <v>28</v>
      </c>
      <c r="I3107" s="1">
        <v>33</v>
      </c>
      <c r="J3107" s="1">
        <v>5</v>
      </c>
      <c r="K3107" s="1">
        <v>9</v>
      </c>
      <c r="L3107" s="1">
        <v>6</v>
      </c>
      <c r="M3107" s="1">
        <v>3</v>
      </c>
      <c r="N3107" s="1">
        <v>37</v>
      </c>
      <c r="O3107" s="1">
        <v>38</v>
      </c>
      <c r="P3107" s="1">
        <v>7</v>
      </c>
      <c r="Q3107" s="1">
        <v>13</v>
      </c>
      <c r="R3107" s="1">
        <v>14</v>
      </c>
      <c r="S3107" s="1">
        <v>46</v>
      </c>
      <c r="T3107" s="1">
        <v>15</v>
      </c>
      <c r="U3107" s="1">
        <v>23</v>
      </c>
      <c r="V3107" s="1">
        <v>35</v>
      </c>
      <c r="W3107" s="1">
        <v>11</v>
      </c>
      <c r="X3107" s="1">
        <v>86</v>
      </c>
      <c r="Y3107" s="1">
        <v>4</v>
      </c>
      <c r="Z3107" s="18">
        <v>134</v>
      </c>
    </row>
    <row r="3108" spans="3:26" x14ac:dyDescent="0.25">
      <c r="C3108" s="106"/>
      <c r="D3108" s="103"/>
      <c r="E3108" s="11" t="s">
        <v>44</v>
      </c>
      <c r="F3108" s="8"/>
      <c r="G3108" s="14">
        <v>46</v>
      </c>
      <c r="H3108" s="27">
        <v>6</v>
      </c>
      <c r="I3108" s="5">
        <v>9</v>
      </c>
      <c r="J3108" s="5">
        <v>1</v>
      </c>
      <c r="K3108" s="5">
        <v>1</v>
      </c>
      <c r="L3108" s="5">
        <v>1</v>
      </c>
      <c r="M3108" s="5">
        <v>0</v>
      </c>
      <c r="N3108" s="5">
        <v>10</v>
      </c>
      <c r="O3108" s="5">
        <v>9</v>
      </c>
      <c r="P3108" s="5">
        <v>2</v>
      </c>
      <c r="Q3108" s="5">
        <v>2</v>
      </c>
      <c r="R3108" s="5">
        <v>6</v>
      </c>
      <c r="S3108" s="5">
        <v>13</v>
      </c>
      <c r="T3108" s="5">
        <v>2</v>
      </c>
      <c r="U3108" s="5">
        <v>5</v>
      </c>
      <c r="V3108" s="5">
        <v>6</v>
      </c>
      <c r="W3108" s="5">
        <v>2</v>
      </c>
      <c r="X3108" s="5">
        <v>17</v>
      </c>
      <c r="Y3108" s="5">
        <v>1</v>
      </c>
      <c r="Z3108" s="28">
        <v>28</v>
      </c>
    </row>
    <row r="3109" spans="3:26" ht="25.2" x14ac:dyDescent="0.25">
      <c r="C3109" s="106"/>
      <c r="D3109" s="103"/>
      <c r="E3109" s="11" t="s">
        <v>45</v>
      </c>
      <c r="F3109" s="8"/>
      <c r="G3109" s="14">
        <v>18</v>
      </c>
      <c r="H3109" s="27">
        <v>2</v>
      </c>
      <c r="I3109" s="5">
        <v>2</v>
      </c>
      <c r="J3109" s="5">
        <v>1</v>
      </c>
      <c r="K3109" s="5">
        <v>1</v>
      </c>
      <c r="L3109" s="5">
        <v>1</v>
      </c>
      <c r="M3109" s="5">
        <v>0</v>
      </c>
      <c r="N3109" s="5">
        <v>2</v>
      </c>
      <c r="O3109" s="5">
        <v>2</v>
      </c>
      <c r="P3109" s="5">
        <v>0</v>
      </c>
      <c r="Q3109" s="5">
        <v>2</v>
      </c>
      <c r="R3109" s="5">
        <v>1</v>
      </c>
      <c r="S3109" s="5">
        <v>4</v>
      </c>
      <c r="T3109" s="5">
        <v>0</v>
      </c>
      <c r="U3109" s="5">
        <v>3</v>
      </c>
      <c r="V3109" s="5">
        <v>4</v>
      </c>
      <c r="W3109" s="5">
        <v>1</v>
      </c>
      <c r="X3109" s="5">
        <v>5</v>
      </c>
      <c r="Y3109" s="5">
        <v>1</v>
      </c>
      <c r="Z3109" s="28">
        <v>12</v>
      </c>
    </row>
    <row r="3110" spans="3:26" x14ac:dyDescent="0.25">
      <c r="C3110" s="106"/>
      <c r="D3110" s="103"/>
      <c r="E3110" s="11" t="s">
        <v>38</v>
      </c>
      <c r="F3110" s="8"/>
      <c r="G3110" s="7">
        <v>80</v>
      </c>
      <c r="H3110" s="15">
        <v>11</v>
      </c>
      <c r="I3110" s="1">
        <v>14</v>
      </c>
      <c r="J3110" s="1">
        <v>5</v>
      </c>
      <c r="K3110" s="1">
        <v>7</v>
      </c>
      <c r="L3110" s="1">
        <v>3</v>
      </c>
      <c r="M3110" s="1">
        <v>5</v>
      </c>
      <c r="N3110" s="1">
        <v>16</v>
      </c>
      <c r="O3110" s="1">
        <v>15</v>
      </c>
      <c r="P3110" s="1">
        <v>1</v>
      </c>
      <c r="Q3110" s="1">
        <v>6</v>
      </c>
      <c r="R3110" s="1">
        <v>3</v>
      </c>
      <c r="S3110" s="1">
        <v>16</v>
      </c>
      <c r="T3110" s="1">
        <v>9</v>
      </c>
      <c r="U3110" s="1">
        <v>19</v>
      </c>
      <c r="V3110" s="1">
        <v>30</v>
      </c>
      <c r="W3110" s="1">
        <v>3</v>
      </c>
      <c r="X3110" s="1">
        <v>25</v>
      </c>
      <c r="Y3110" s="1">
        <v>4</v>
      </c>
      <c r="Z3110" s="18">
        <v>51</v>
      </c>
    </row>
    <row r="3111" spans="3:26" ht="25.2" x14ac:dyDescent="0.25">
      <c r="C3111" s="106"/>
      <c r="D3111" s="102" t="s">
        <v>23</v>
      </c>
      <c r="E3111" s="10" t="s">
        <v>40</v>
      </c>
      <c r="F3111" s="9"/>
      <c r="G3111" s="13">
        <v>140</v>
      </c>
      <c r="H3111" s="22">
        <v>24</v>
      </c>
      <c r="I3111" s="3">
        <v>18</v>
      </c>
      <c r="J3111" s="3">
        <v>5</v>
      </c>
      <c r="K3111" s="3">
        <v>3</v>
      </c>
      <c r="L3111" s="3">
        <v>2</v>
      </c>
      <c r="M3111" s="3">
        <v>3</v>
      </c>
      <c r="N3111" s="3">
        <v>14</v>
      </c>
      <c r="O3111" s="3">
        <v>35</v>
      </c>
      <c r="P3111" s="3">
        <v>10</v>
      </c>
      <c r="Q3111" s="3">
        <v>14</v>
      </c>
      <c r="R3111" s="3">
        <v>10</v>
      </c>
      <c r="S3111" s="3">
        <v>25</v>
      </c>
      <c r="T3111" s="3">
        <v>4</v>
      </c>
      <c r="U3111" s="3">
        <v>14</v>
      </c>
      <c r="V3111" s="3">
        <v>42</v>
      </c>
      <c r="W3111" s="3">
        <v>9</v>
      </c>
      <c r="X3111" s="3">
        <v>47</v>
      </c>
      <c r="Y3111" s="3">
        <v>5</v>
      </c>
      <c r="Z3111" s="24">
        <v>88</v>
      </c>
    </row>
    <row r="3112" spans="3:26" ht="25.2" x14ac:dyDescent="0.25">
      <c r="C3112" s="106"/>
      <c r="D3112" s="103"/>
      <c r="E3112" s="11" t="s">
        <v>41</v>
      </c>
      <c r="F3112" s="8"/>
      <c r="G3112" s="7">
        <v>395</v>
      </c>
      <c r="H3112" s="15">
        <v>73</v>
      </c>
      <c r="I3112" s="1">
        <v>73</v>
      </c>
      <c r="J3112" s="1">
        <v>13</v>
      </c>
      <c r="K3112" s="1">
        <v>12</v>
      </c>
      <c r="L3112" s="1">
        <v>4</v>
      </c>
      <c r="M3112" s="1">
        <v>9</v>
      </c>
      <c r="N3112" s="1">
        <v>76</v>
      </c>
      <c r="O3112" s="1">
        <v>123</v>
      </c>
      <c r="P3112" s="1">
        <v>18</v>
      </c>
      <c r="Q3112" s="1">
        <v>27</v>
      </c>
      <c r="R3112" s="1">
        <v>20</v>
      </c>
      <c r="S3112" s="1">
        <v>69</v>
      </c>
      <c r="T3112" s="1">
        <v>32</v>
      </c>
      <c r="U3112" s="1">
        <v>34</v>
      </c>
      <c r="V3112" s="1">
        <v>95</v>
      </c>
      <c r="W3112" s="1">
        <v>12</v>
      </c>
      <c r="X3112" s="1">
        <v>110</v>
      </c>
      <c r="Y3112" s="1">
        <v>6</v>
      </c>
      <c r="Z3112" s="18">
        <v>279</v>
      </c>
    </row>
    <row r="3113" spans="3:26" x14ac:dyDescent="0.25">
      <c r="C3113" s="106"/>
      <c r="D3113" s="103"/>
      <c r="E3113" s="11" t="s">
        <v>42</v>
      </c>
      <c r="F3113" s="8"/>
      <c r="G3113" s="14">
        <v>25</v>
      </c>
      <c r="H3113" s="27">
        <v>2</v>
      </c>
      <c r="I3113" s="5">
        <v>4</v>
      </c>
      <c r="J3113" s="5">
        <v>1</v>
      </c>
      <c r="K3113" s="5">
        <v>2</v>
      </c>
      <c r="L3113" s="5">
        <v>1</v>
      </c>
      <c r="M3113" s="5">
        <v>1</v>
      </c>
      <c r="N3113" s="5">
        <v>5</v>
      </c>
      <c r="O3113" s="5">
        <v>9</v>
      </c>
      <c r="P3113" s="5">
        <v>0</v>
      </c>
      <c r="Q3113" s="5">
        <v>1</v>
      </c>
      <c r="R3113" s="5">
        <v>2</v>
      </c>
      <c r="S3113" s="5">
        <v>3</v>
      </c>
      <c r="T3113" s="5">
        <v>4</v>
      </c>
      <c r="U3113" s="5">
        <v>2</v>
      </c>
      <c r="V3113" s="5">
        <v>3</v>
      </c>
      <c r="W3113" s="5">
        <v>2</v>
      </c>
      <c r="X3113" s="5">
        <v>9</v>
      </c>
      <c r="Y3113" s="5">
        <v>0</v>
      </c>
      <c r="Z3113" s="28">
        <v>16</v>
      </c>
    </row>
    <row r="3114" spans="3:26" x14ac:dyDescent="0.25">
      <c r="C3114" s="106"/>
      <c r="D3114" s="103"/>
      <c r="E3114" s="11" t="s">
        <v>43</v>
      </c>
      <c r="F3114" s="8"/>
      <c r="G3114" s="7">
        <v>226</v>
      </c>
      <c r="H3114" s="15">
        <v>44</v>
      </c>
      <c r="I3114" s="1">
        <v>37</v>
      </c>
      <c r="J3114" s="1">
        <v>7</v>
      </c>
      <c r="K3114" s="1">
        <v>6</v>
      </c>
      <c r="L3114" s="1">
        <v>2</v>
      </c>
      <c r="M3114" s="1">
        <v>7</v>
      </c>
      <c r="N3114" s="1">
        <v>42</v>
      </c>
      <c r="O3114" s="1">
        <v>50</v>
      </c>
      <c r="P3114" s="1">
        <v>10</v>
      </c>
      <c r="Q3114" s="1">
        <v>21</v>
      </c>
      <c r="R3114" s="1">
        <v>9</v>
      </c>
      <c r="S3114" s="1">
        <v>45</v>
      </c>
      <c r="T3114" s="1">
        <v>18</v>
      </c>
      <c r="U3114" s="1">
        <v>20</v>
      </c>
      <c r="V3114" s="1">
        <v>67</v>
      </c>
      <c r="W3114" s="1">
        <v>13</v>
      </c>
      <c r="X3114" s="1">
        <v>64</v>
      </c>
      <c r="Y3114" s="1">
        <v>3</v>
      </c>
      <c r="Z3114" s="18">
        <v>159</v>
      </c>
    </row>
    <row r="3115" spans="3:26" x14ac:dyDescent="0.25">
      <c r="C3115" s="106"/>
      <c r="D3115" s="103"/>
      <c r="E3115" s="11" t="s">
        <v>44</v>
      </c>
      <c r="F3115" s="8"/>
      <c r="G3115" s="14">
        <v>47</v>
      </c>
      <c r="H3115" s="27">
        <v>12</v>
      </c>
      <c r="I3115" s="5">
        <v>4</v>
      </c>
      <c r="J3115" s="5">
        <v>1</v>
      </c>
      <c r="K3115" s="5">
        <v>1</v>
      </c>
      <c r="L3115" s="5">
        <v>0</v>
      </c>
      <c r="M3115" s="5">
        <v>2</v>
      </c>
      <c r="N3115" s="5">
        <v>7</v>
      </c>
      <c r="O3115" s="5">
        <v>7</v>
      </c>
      <c r="P3115" s="5">
        <v>1</v>
      </c>
      <c r="Q3115" s="5">
        <v>2</v>
      </c>
      <c r="R3115" s="5">
        <v>2</v>
      </c>
      <c r="S3115" s="5">
        <v>11</v>
      </c>
      <c r="T3115" s="5">
        <v>3</v>
      </c>
      <c r="U3115" s="5">
        <v>2</v>
      </c>
      <c r="V3115" s="5">
        <v>9</v>
      </c>
      <c r="W3115" s="5">
        <v>6</v>
      </c>
      <c r="X3115" s="5">
        <v>13</v>
      </c>
      <c r="Y3115" s="5">
        <v>1</v>
      </c>
      <c r="Z3115" s="28">
        <v>33</v>
      </c>
    </row>
    <row r="3116" spans="3:26" ht="25.2" x14ac:dyDescent="0.25">
      <c r="C3116" s="106"/>
      <c r="D3116" s="103"/>
      <c r="E3116" s="11" t="s">
        <v>45</v>
      </c>
      <c r="F3116" s="8"/>
      <c r="G3116" s="14">
        <v>23</v>
      </c>
      <c r="H3116" s="27">
        <v>6</v>
      </c>
      <c r="I3116" s="5">
        <v>7</v>
      </c>
      <c r="J3116" s="5">
        <v>5</v>
      </c>
      <c r="K3116" s="5">
        <v>1</v>
      </c>
      <c r="L3116" s="5">
        <v>0</v>
      </c>
      <c r="M3116" s="5">
        <v>0</v>
      </c>
      <c r="N3116" s="5">
        <v>2</v>
      </c>
      <c r="O3116" s="5">
        <v>7</v>
      </c>
      <c r="P3116" s="5">
        <v>1</v>
      </c>
      <c r="Q3116" s="5">
        <v>1</v>
      </c>
      <c r="R3116" s="5">
        <v>2</v>
      </c>
      <c r="S3116" s="5">
        <v>5</v>
      </c>
      <c r="T3116" s="5">
        <v>1</v>
      </c>
      <c r="U3116" s="5">
        <v>1</v>
      </c>
      <c r="V3116" s="5">
        <v>8</v>
      </c>
      <c r="W3116" s="5">
        <v>1</v>
      </c>
      <c r="X3116" s="5">
        <v>7</v>
      </c>
      <c r="Y3116" s="5">
        <v>1</v>
      </c>
      <c r="Z3116" s="28">
        <v>15</v>
      </c>
    </row>
    <row r="3117" spans="3:26" x14ac:dyDescent="0.25">
      <c r="C3117" s="106"/>
      <c r="D3117" s="103"/>
      <c r="E3117" s="11" t="s">
        <v>38</v>
      </c>
      <c r="F3117" s="8"/>
      <c r="G3117" s="7">
        <v>61</v>
      </c>
      <c r="H3117" s="15">
        <v>11</v>
      </c>
      <c r="I3117" s="1">
        <v>15</v>
      </c>
      <c r="J3117" s="1">
        <v>0</v>
      </c>
      <c r="K3117" s="1">
        <v>2</v>
      </c>
      <c r="L3117" s="1">
        <v>0</v>
      </c>
      <c r="M3117" s="1">
        <v>2</v>
      </c>
      <c r="N3117" s="1">
        <v>12</v>
      </c>
      <c r="O3117" s="1">
        <v>16</v>
      </c>
      <c r="P3117" s="1">
        <v>2</v>
      </c>
      <c r="Q3117" s="1">
        <v>6</v>
      </c>
      <c r="R3117" s="1">
        <v>3</v>
      </c>
      <c r="S3117" s="1">
        <v>6</v>
      </c>
      <c r="T3117" s="1">
        <v>2</v>
      </c>
      <c r="U3117" s="1">
        <v>8</v>
      </c>
      <c r="V3117" s="1">
        <v>14</v>
      </c>
      <c r="W3117" s="1">
        <v>3</v>
      </c>
      <c r="X3117" s="1">
        <v>13</v>
      </c>
      <c r="Y3117" s="1">
        <v>5</v>
      </c>
      <c r="Z3117" s="18">
        <v>43</v>
      </c>
    </row>
    <row r="3118" spans="3:26" x14ac:dyDescent="0.25">
      <c r="C3118" s="102" t="s">
        <v>46</v>
      </c>
      <c r="D3118" s="100" t="s">
        <v>21</v>
      </c>
      <c r="E3118" s="10" t="s">
        <v>47</v>
      </c>
      <c r="F3118" s="9"/>
      <c r="G3118" s="13">
        <v>1103</v>
      </c>
      <c r="H3118" s="22">
        <v>160</v>
      </c>
      <c r="I3118" s="3">
        <v>181</v>
      </c>
      <c r="J3118" s="3">
        <v>35</v>
      </c>
      <c r="K3118" s="3">
        <v>40</v>
      </c>
      <c r="L3118" s="3">
        <v>17</v>
      </c>
      <c r="M3118" s="3">
        <v>28</v>
      </c>
      <c r="N3118" s="3">
        <v>209</v>
      </c>
      <c r="O3118" s="3">
        <v>300</v>
      </c>
      <c r="P3118" s="3">
        <v>30</v>
      </c>
      <c r="Q3118" s="3">
        <v>75</v>
      </c>
      <c r="R3118" s="3">
        <v>64</v>
      </c>
      <c r="S3118" s="3">
        <v>211</v>
      </c>
      <c r="T3118" s="3">
        <v>95</v>
      </c>
      <c r="U3118" s="3">
        <v>111</v>
      </c>
      <c r="V3118" s="3">
        <v>244</v>
      </c>
      <c r="W3118" s="3">
        <v>44</v>
      </c>
      <c r="X3118" s="3">
        <v>340</v>
      </c>
      <c r="Y3118" s="3">
        <v>22</v>
      </c>
      <c r="Z3118" s="24">
        <v>741</v>
      </c>
    </row>
    <row r="3119" spans="3:26" ht="25.2" x14ac:dyDescent="0.25">
      <c r="C3119" s="106"/>
      <c r="D3119" s="101"/>
      <c r="E3119" s="11" t="s">
        <v>48</v>
      </c>
      <c r="F3119" s="8"/>
      <c r="G3119" s="7">
        <v>173</v>
      </c>
      <c r="H3119" s="15">
        <v>27</v>
      </c>
      <c r="I3119" s="1">
        <v>30</v>
      </c>
      <c r="J3119" s="1">
        <v>4</v>
      </c>
      <c r="K3119" s="1">
        <v>13</v>
      </c>
      <c r="L3119" s="1">
        <v>5</v>
      </c>
      <c r="M3119" s="1">
        <v>4</v>
      </c>
      <c r="N3119" s="1">
        <v>16</v>
      </c>
      <c r="O3119" s="1">
        <v>27</v>
      </c>
      <c r="P3119" s="1">
        <v>8</v>
      </c>
      <c r="Q3119" s="1">
        <v>14</v>
      </c>
      <c r="R3119" s="1">
        <v>6</v>
      </c>
      <c r="S3119" s="1">
        <v>20</v>
      </c>
      <c r="T3119" s="1">
        <v>15</v>
      </c>
      <c r="U3119" s="1">
        <v>18</v>
      </c>
      <c r="V3119" s="1">
        <v>36</v>
      </c>
      <c r="W3119" s="1">
        <v>7</v>
      </c>
      <c r="X3119" s="1">
        <v>71</v>
      </c>
      <c r="Y3119" s="1">
        <v>1</v>
      </c>
      <c r="Z3119" s="18">
        <v>101</v>
      </c>
    </row>
    <row r="3120" spans="3:26" x14ac:dyDescent="0.25">
      <c r="C3120" s="106"/>
      <c r="D3120" s="101"/>
      <c r="E3120" s="11" t="s">
        <v>49</v>
      </c>
      <c r="F3120" s="8"/>
      <c r="G3120" s="14">
        <v>29</v>
      </c>
      <c r="H3120" s="27">
        <v>4</v>
      </c>
      <c r="I3120" s="5">
        <v>3</v>
      </c>
      <c r="J3120" s="5">
        <v>0</v>
      </c>
      <c r="K3120" s="5">
        <v>1</v>
      </c>
      <c r="L3120" s="5">
        <v>0</v>
      </c>
      <c r="M3120" s="5">
        <v>0</v>
      </c>
      <c r="N3120" s="5">
        <v>5</v>
      </c>
      <c r="O3120" s="5">
        <v>5</v>
      </c>
      <c r="P3120" s="5">
        <v>1</v>
      </c>
      <c r="Q3120" s="5">
        <v>2</v>
      </c>
      <c r="R3120" s="5">
        <v>1</v>
      </c>
      <c r="S3120" s="5">
        <v>3</v>
      </c>
      <c r="T3120" s="5">
        <v>2</v>
      </c>
      <c r="U3120" s="5">
        <v>4</v>
      </c>
      <c r="V3120" s="5">
        <v>7</v>
      </c>
      <c r="W3120" s="5">
        <v>1</v>
      </c>
      <c r="X3120" s="5">
        <v>12</v>
      </c>
      <c r="Y3120" s="5">
        <v>2</v>
      </c>
      <c r="Z3120" s="28">
        <v>15</v>
      </c>
    </row>
    <row r="3121" spans="3:26" ht="25.2" x14ac:dyDescent="0.25">
      <c r="C3121" s="106"/>
      <c r="D3121" s="101"/>
      <c r="E3121" s="11" t="s">
        <v>50</v>
      </c>
      <c r="F3121" s="8"/>
      <c r="G3121" s="7">
        <v>102</v>
      </c>
      <c r="H3121" s="15">
        <v>14</v>
      </c>
      <c r="I3121" s="1">
        <v>15</v>
      </c>
      <c r="J3121" s="1">
        <v>2</v>
      </c>
      <c r="K3121" s="1">
        <v>6</v>
      </c>
      <c r="L3121" s="1">
        <v>4</v>
      </c>
      <c r="M3121" s="1">
        <v>4</v>
      </c>
      <c r="N3121" s="1">
        <v>17</v>
      </c>
      <c r="O3121" s="1">
        <v>16</v>
      </c>
      <c r="P3121" s="1">
        <v>4</v>
      </c>
      <c r="Q3121" s="1">
        <v>6</v>
      </c>
      <c r="R3121" s="1">
        <v>2</v>
      </c>
      <c r="S3121" s="1">
        <v>14</v>
      </c>
      <c r="T3121" s="1">
        <v>4</v>
      </c>
      <c r="U3121" s="1">
        <v>11</v>
      </c>
      <c r="V3121" s="1">
        <v>29</v>
      </c>
      <c r="W3121" s="1">
        <v>4</v>
      </c>
      <c r="X3121" s="1">
        <v>40</v>
      </c>
      <c r="Y3121" s="1">
        <v>3</v>
      </c>
      <c r="Z3121" s="18">
        <v>59</v>
      </c>
    </row>
    <row r="3122" spans="3:26" ht="25.2" x14ac:dyDescent="0.25">
      <c r="C3122" s="106"/>
      <c r="D3122" s="101"/>
      <c r="E3122" s="11" t="s">
        <v>51</v>
      </c>
      <c r="F3122" s="8"/>
      <c r="G3122" s="14">
        <v>46</v>
      </c>
      <c r="H3122" s="27">
        <v>9</v>
      </c>
      <c r="I3122" s="5">
        <v>7</v>
      </c>
      <c r="J3122" s="5">
        <v>3</v>
      </c>
      <c r="K3122" s="5">
        <v>1</v>
      </c>
      <c r="L3122" s="5">
        <v>0</v>
      </c>
      <c r="M3122" s="5">
        <v>0</v>
      </c>
      <c r="N3122" s="5">
        <v>6</v>
      </c>
      <c r="O3122" s="5">
        <v>14</v>
      </c>
      <c r="P3122" s="5">
        <v>5</v>
      </c>
      <c r="Q3122" s="5">
        <v>4</v>
      </c>
      <c r="R3122" s="5">
        <v>2</v>
      </c>
      <c r="S3122" s="5">
        <v>7</v>
      </c>
      <c r="T3122" s="5">
        <v>3</v>
      </c>
      <c r="U3122" s="5">
        <v>5</v>
      </c>
      <c r="V3122" s="5">
        <v>11</v>
      </c>
      <c r="W3122" s="5">
        <v>4</v>
      </c>
      <c r="X3122" s="5">
        <v>13</v>
      </c>
      <c r="Y3122" s="5">
        <v>2</v>
      </c>
      <c r="Z3122" s="28">
        <v>31</v>
      </c>
    </row>
    <row r="3123" spans="3:26" x14ac:dyDescent="0.25">
      <c r="C3123" s="106"/>
      <c r="D3123" s="101"/>
      <c r="E3123" s="11" t="s">
        <v>52</v>
      </c>
      <c r="F3123" s="8"/>
      <c r="G3123" s="14">
        <v>20</v>
      </c>
      <c r="H3123" s="27">
        <v>6</v>
      </c>
      <c r="I3123" s="5">
        <v>3</v>
      </c>
      <c r="J3123" s="5">
        <v>3</v>
      </c>
      <c r="K3123" s="5">
        <v>1</v>
      </c>
      <c r="L3123" s="5">
        <v>0</v>
      </c>
      <c r="M3123" s="5">
        <v>1</v>
      </c>
      <c r="N3123" s="5">
        <v>2</v>
      </c>
      <c r="O3123" s="5">
        <v>3</v>
      </c>
      <c r="P3123" s="5">
        <v>0</v>
      </c>
      <c r="Q3123" s="5">
        <v>0</v>
      </c>
      <c r="R3123" s="5">
        <v>2</v>
      </c>
      <c r="S3123" s="5">
        <v>3</v>
      </c>
      <c r="T3123" s="5">
        <v>1</v>
      </c>
      <c r="U3123" s="5">
        <v>3</v>
      </c>
      <c r="V3123" s="5">
        <v>6</v>
      </c>
      <c r="W3123" s="5">
        <v>1</v>
      </c>
      <c r="X3123" s="5">
        <v>6</v>
      </c>
      <c r="Y3123" s="5">
        <v>0</v>
      </c>
      <c r="Z3123" s="28">
        <v>14</v>
      </c>
    </row>
    <row r="3124" spans="3:26" x14ac:dyDescent="0.25">
      <c r="C3124" s="106"/>
      <c r="D3124" s="101"/>
      <c r="E3124" s="11" t="s">
        <v>53</v>
      </c>
      <c r="F3124" s="8"/>
      <c r="G3124" s="14">
        <v>19</v>
      </c>
      <c r="H3124" s="27">
        <v>3</v>
      </c>
      <c r="I3124" s="5">
        <v>0</v>
      </c>
      <c r="J3124" s="5">
        <v>0</v>
      </c>
      <c r="K3124" s="5">
        <v>1</v>
      </c>
      <c r="L3124" s="5">
        <v>0</v>
      </c>
      <c r="M3124" s="5">
        <v>0</v>
      </c>
      <c r="N3124" s="5">
        <v>1</v>
      </c>
      <c r="O3124" s="5">
        <v>3</v>
      </c>
      <c r="P3124" s="5">
        <v>1</v>
      </c>
      <c r="Q3124" s="5">
        <v>3</v>
      </c>
      <c r="R3124" s="5">
        <v>2</v>
      </c>
      <c r="S3124" s="5">
        <v>3</v>
      </c>
      <c r="T3124" s="5">
        <v>0</v>
      </c>
      <c r="U3124" s="5">
        <v>2</v>
      </c>
      <c r="V3124" s="5">
        <v>5</v>
      </c>
      <c r="W3124" s="5">
        <v>3</v>
      </c>
      <c r="X3124" s="5">
        <v>7</v>
      </c>
      <c r="Y3124" s="5">
        <v>0</v>
      </c>
      <c r="Z3124" s="28">
        <v>12</v>
      </c>
    </row>
    <row r="3125" spans="3:26" x14ac:dyDescent="0.25">
      <c r="C3125" s="106"/>
      <c r="D3125" s="101"/>
      <c r="E3125" s="11" t="s">
        <v>38</v>
      </c>
      <c r="F3125" s="8"/>
      <c r="G3125" s="14">
        <v>32</v>
      </c>
      <c r="H3125" s="27">
        <v>5</v>
      </c>
      <c r="I3125" s="5">
        <v>6</v>
      </c>
      <c r="J3125" s="5">
        <v>1</v>
      </c>
      <c r="K3125" s="5">
        <v>2</v>
      </c>
      <c r="L3125" s="5">
        <v>1</v>
      </c>
      <c r="M3125" s="5">
        <v>0</v>
      </c>
      <c r="N3125" s="5">
        <v>6</v>
      </c>
      <c r="O3125" s="5">
        <v>7</v>
      </c>
      <c r="P3125" s="5">
        <v>1</v>
      </c>
      <c r="Q3125" s="5">
        <v>3</v>
      </c>
      <c r="R3125" s="5">
        <v>0</v>
      </c>
      <c r="S3125" s="5">
        <v>2</v>
      </c>
      <c r="T3125" s="5">
        <v>1</v>
      </c>
      <c r="U3125" s="5">
        <v>8</v>
      </c>
      <c r="V3125" s="5">
        <v>12</v>
      </c>
      <c r="W3125" s="5">
        <v>1</v>
      </c>
      <c r="X3125" s="5">
        <v>10</v>
      </c>
      <c r="Y3125" s="5">
        <v>2</v>
      </c>
      <c r="Z3125" s="28">
        <v>20</v>
      </c>
    </row>
    <row r="3126" spans="3:26" x14ac:dyDescent="0.25">
      <c r="C3126" s="106"/>
      <c r="D3126" s="101"/>
      <c r="E3126" s="11" t="s">
        <v>54</v>
      </c>
      <c r="F3126" s="8"/>
      <c r="G3126" s="7">
        <v>1276</v>
      </c>
      <c r="H3126" s="15">
        <v>187</v>
      </c>
      <c r="I3126" s="1">
        <v>211</v>
      </c>
      <c r="J3126" s="1">
        <v>39</v>
      </c>
      <c r="K3126" s="1">
        <v>53</v>
      </c>
      <c r="L3126" s="1">
        <v>22</v>
      </c>
      <c r="M3126" s="1">
        <v>32</v>
      </c>
      <c r="N3126" s="1">
        <v>225</v>
      </c>
      <c r="O3126" s="1">
        <v>327</v>
      </c>
      <c r="P3126" s="1">
        <v>38</v>
      </c>
      <c r="Q3126" s="1">
        <v>89</v>
      </c>
      <c r="R3126" s="1">
        <v>70</v>
      </c>
      <c r="S3126" s="1">
        <v>231</v>
      </c>
      <c r="T3126" s="1">
        <v>110</v>
      </c>
      <c r="U3126" s="1">
        <v>129</v>
      </c>
      <c r="V3126" s="1">
        <v>280</v>
      </c>
      <c r="W3126" s="1">
        <v>51</v>
      </c>
      <c r="X3126" s="1">
        <v>411</v>
      </c>
      <c r="Y3126" s="1">
        <v>23</v>
      </c>
      <c r="Z3126" s="18">
        <v>842</v>
      </c>
    </row>
    <row r="3127" spans="3:26" x14ac:dyDescent="0.25">
      <c r="C3127" s="106"/>
      <c r="D3127" s="101"/>
      <c r="E3127" s="11" t="s">
        <v>55</v>
      </c>
      <c r="F3127" s="8"/>
      <c r="G3127" s="7">
        <v>177</v>
      </c>
      <c r="H3127" s="15">
        <v>27</v>
      </c>
      <c r="I3127" s="1">
        <v>25</v>
      </c>
      <c r="J3127" s="1">
        <v>5</v>
      </c>
      <c r="K3127" s="1">
        <v>8</v>
      </c>
      <c r="L3127" s="1">
        <v>4</v>
      </c>
      <c r="M3127" s="1">
        <v>4</v>
      </c>
      <c r="N3127" s="1">
        <v>28</v>
      </c>
      <c r="O3127" s="1">
        <v>35</v>
      </c>
      <c r="P3127" s="1">
        <v>10</v>
      </c>
      <c r="Q3127" s="1">
        <v>12</v>
      </c>
      <c r="R3127" s="1">
        <v>5</v>
      </c>
      <c r="S3127" s="1">
        <v>24</v>
      </c>
      <c r="T3127" s="1">
        <v>9</v>
      </c>
      <c r="U3127" s="1">
        <v>20</v>
      </c>
      <c r="V3127" s="1">
        <v>47</v>
      </c>
      <c r="W3127" s="1">
        <v>9</v>
      </c>
      <c r="X3127" s="1">
        <v>65</v>
      </c>
      <c r="Y3127" s="1">
        <v>7</v>
      </c>
      <c r="Z3127" s="18">
        <v>105</v>
      </c>
    </row>
    <row r="3128" spans="3:26" ht="25.2" x14ac:dyDescent="0.25">
      <c r="C3128" s="102" t="s">
        <v>56</v>
      </c>
      <c r="D3128" s="100" t="s">
        <v>21</v>
      </c>
      <c r="E3128" s="10" t="s">
        <v>57</v>
      </c>
      <c r="F3128" s="9"/>
      <c r="G3128" s="13">
        <v>393</v>
      </c>
      <c r="H3128" s="22">
        <v>78</v>
      </c>
      <c r="I3128" s="3">
        <v>68</v>
      </c>
      <c r="J3128" s="3">
        <v>15</v>
      </c>
      <c r="K3128" s="3">
        <v>31</v>
      </c>
      <c r="L3128" s="3">
        <v>13</v>
      </c>
      <c r="M3128" s="3">
        <v>13</v>
      </c>
      <c r="N3128" s="3">
        <v>46</v>
      </c>
      <c r="O3128" s="3">
        <v>52</v>
      </c>
      <c r="P3128" s="3">
        <v>27</v>
      </c>
      <c r="Q3128" s="3">
        <v>48</v>
      </c>
      <c r="R3128" s="3">
        <v>23</v>
      </c>
      <c r="S3128" s="3">
        <v>68</v>
      </c>
      <c r="T3128" s="3">
        <v>43</v>
      </c>
      <c r="U3128" s="3">
        <v>41</v>
      </c>
      <c r="V3128" s="3">
        <v>113</v>
      </c>
      <c r="W3128" s="3">
        <v>17</v>
      </c>
      <c r="X3128" s="3">
        <v>132</v>
      </c>
      <c r="Y3128" s="3">
        <v>5</v>
      </c>
      <c r="Z3128" s="24">
        <v>256</v>
      </c>
    </row>
    <row r="3129" spans="3:26" ht="25.2" x14ac:dyDescent="0.25">
      <c r="C3129" s="106"/>
      <c r="D3129" s="101"/>
      <c r="E3129" s="11" t="s">
        <v>58</v>
      </c>
      <c r="F3129" s="8"/>
      <c r="G3129" s="7">
        <v>615</v>
      </c>
      <c r="H3129" s="15">
        <v>101</v>
      </c>
      <c r="I3129" s="1">
        <v>102</v>
      </c>
      <c r="J3129" s="1">
        <v>16</v>
      </c>
      <c r="K3129" s="1">
        <v>21</v>
      </c>
      <c r="L3129" s="1">
        <v>10</v>
      </c>
      <c r="M3129" s="1">
        <v>12</v>
      </c>
      <c r="N3129" s="1">
        <v>102</v>
      </c>
      <c r="O3129" s="1">
        <v>177</v>
      </c>
      <c r="P3129" s="1">
        <v>17</v>
      </c>
      <c r="Q3129" s="1">
        <v>39</v>
      </c>
      <c r="R3129" s="1">
        <v>28</v>
      </c>
      <c r="S3129" s="1">
        <v>105</v>
      </c>
      <c r="T3129" s="1">
        <v>53</v>
      </c>
      <c r="U3129" s="1">
        <v>79</v>
      </c>
      <c r="V3129" s="1">
        <v>149</v>
      </c>
      <c r="W3129" s="1">
        <v>25</v>
      </c>
      <c r="X3129" s="1">
        <v>185</v>
      </c>
      <c r="Y3129" s="1">
        <v>15</v>
      </c>
      <c r="Z3129" s="18">
        <v>415</v>
      </c>
    </row>
    <row r="3130" spans="3:26" ht="25.2" x14ac:dyDescent="0.25">
      <c r="C3130" s="106"/>
      <c r="D3130" s="101"/>
      <c r="E3130" s="11" t="s">
        <v>59</v>
      </c>
      <c r="F3130" s="8"/>
      <c r="G3130" s="7">
        <v>364</v>
      </c>
      <c r="H3130" s="15">
        <v>30</v>
      </c>
      <c r="I3130" s="1">
        <v>45</v>
      </c>
      <c r="J3130" s="1">
        <v>11</v>
      </c>
      <c r="K3130" s="1">
        <v>10</v>
      </c>
      <c r="L3130" s="1">
        <v>4</v>
      </c>
      <c r="M3130" s="1">
        <v>11</v>
      </c>
      <c r="N3130" s="1">
        <v>75</v>
      </c>
      <c r="O3130" s="1">
        <v>106</v>
      </c>
      <c r="P3130" s="1">
        <v>4</v>
      </c>
      <c r="Q3130" s="1">
        <v>12</v>
      </c>
      <c r="R3130" s="1">
        <v>21</v>
      </c>
      <c r="S3130" s="1">
        <v>66</v>
      </c>
      <c r="T3130" s="1">
        <v>21</v>
      </c>
      <c r="U3130" s="1">
        <v>31</v>
      </c>
      <c r="V3130" s="1">
        <v>67</v>
      </c>
      <c r="W3130" s="1">
        <v>15</v>
      </c>
      <c r="X3130" s="1">
        <v>130</v>
      </c>
      <c r="Y3130" s="1">
        <v>8</v>
      </c>
      <c r="Z3130" s="18">
        <v>226</v>
      </c>
    </row>
    <row r="3131" spans="3:26" x14ac:dyDescent="0.25">
      <c r="C3131" s="106"/>
      <c r="D3131" s="101"/>
      <c r="E3131" s="11" t="s">
        <v>60</v>
      </c>
      <c r="F3131" s="8"/>
      <c r="G3131" s="7">
        <v>152</v>
      </c>
      <c r="H3131" s="15">
        <v>19</v>
      </c>
      <c r="I3131" s="1">
        <v>30</v>
      </c>
      <c r="J3131" s="1">
        <v>6</v>
      </c>
      <c r="K3131" s="1">
        <v>3</v>
      </c>
      <c r="L3131" s="1">
        <v>0</v>
      </c>
      <c r="M3131" s="1">
        <v>1</v>
      </c>
      <c r="N3131" s="1">
        <v>39</v>
      </c>
      <c r="O3131" s="1">
        <v>40</v>
      </c>
      <c r="P3131" s="1">
        <v>2</v>
      </c>
      <c r="Q3131" s="1">
        <v>8</v>
      </c>
      <c r="R3131" s="1">
        <v>7</v>
      </c>
      <c r="S3131" s="1">
        <v>24</v>
      </c>
      <c r="T3131" s="1">
        <v>4</v>
      </c>
      <c r="U3131" s="1">
        <v>11</v>
      </c>
      <c r="V3131" s="1">
        <v>21</v>
      </c>
      <c r="W3131" s="1">
        <v>8</v>
      </c>
      <c r="X3131" s="1">
        <v>52</v>
      </c>
      <c r="Y3131" s="1">
        <v>4</v>
      </c>
      <c r="Z3131" s="18">
        <v>96</v>
      </c>
    </row>
    <row r="3132" spans="3:26" x14ac:dyDescent="0.25">
      <c r="C3132" s="102" t="s">
        <v>61</v>
      </c>
      <c r="D3132" s="100" t="s">
        <v>21</v>
      </c>
      <c r="E3132" s="10" t="s">
        <v>62</v>
      </c>
      <c r="F3132" s="9"/>
      <c r="G3132" s="13">
        <v>197</v>
      </c>
      <c r="H3132" s="22">
        <v>26</v>
      </c>
      <c r="I3132" s="3">
        <v>29</v>
      </c>
      <c r="J3132" s="3">
        <v>5</v>
      </c>
      <c r="K3132" s="3">
        <v>5</v>
      </c>
      <c r="L3132" s="3">
        <v>3</v>
      </c>
      <c r="M3132" s="3">
        <v>2</v>
      </c>
      <c r="N3132" s="3">
        <v>30</v>
      </c>
      <c r="O3132" s="3">
        <v>77</v>
      </c>
      <c r="P3132" s="3">
        <v>8</v>
      </c>
      <c r="Q3132" s="3">
        <v>16</v>
      </c>
      <c r="R3132" s="3">
        <v>12</v>
      </c>
      <c r="S3132" s="3">
        <v>36</v>
      </c>
      <c r="T3132" s="3">
        <v>9</v>
      </c>
      <c r="U3132" s="3">
        <v>21</v>
      </c>
      <c r="V3132" s="3">
        <v>53</v>
      </c>
      <c r="W3132" s="3">
        <v>10</v>
      </c>
      <c r="X3132" s="3">
        <v>53</v>
      </c>
      <c r="Y3132" s="3">
        <v>2</v>
      </c>
      <c r="Z3132" s="24">
        <v>142</v>
      </c>
    </row>
    <row r="3133" spans="3:26" x14ac:dyDescent="0.25">
      <c r="C3133" s="103"/>
      <c r="D3133" s="101"/>
      <c r="E3133" s="11" t="s">
        <v>63</v>
      </c>
      <c r="F3133" s="8"/>
      <c r="G3133" s="7">
        <v>460</v>
      </c>
      <c r="H3133" s="15">
        <v>67</v>
      </c>
      <c r="I3133" s="1">
        <v>82</v>
      </c>
      <c r="J3133" s="1">
        <v>15</v>
      </c>
      <c r="K3133" s="1">
        <v>34</v>
      </c>
      <c r="L3133" s="1">
        <v>11</v>
      </c>
      <c r="M3133" s="1">
        <v>14</v>
      </c>
      <c r="N3133" s="1">
        <v>81</v>
      </c>
      <c r="O3133" s="1">
        <v>87</v>
      </c>
      <c r="P3133" s="1">
        <v>12</v>
      </c>
      <c r="Q3133" s="1">
        <v>37</v>
      </c>
      <c r="R3133" s="1">
        <v>19</v>
      </c>
      <c r="S3133" s="1">
        <v>64</v>
      </c>
      <c r="T3133" s="1">
        <v>45</v>
      </c>
      <c r="U3133" s="1">
        <v>54</v>
      </c>
      <c r="V3133" s="1">
        <v>110</v>
      </c>
      <c r="W3133" s="1">
        <v>15</v>
      </c>
      <c r="X3133" s="1">
        <v>154</v>
      </c>
      <c r="Y3133" s="1">
        <v>10</v>
      </c>
      <c r="Z3133" s="18">
        <v>296</v>
      </c>
    </row>
    <row r="3134" spans="3:26" ht="25.2" x14ac:dyDescent="0.25">
      <c r="C3134" s="103"/>
      <c r="D3134" s="101"/>
      <c r="E3134" s="11" t="s">
        <v>64</v>
      </c>
      <c r="F3134" s="8"/>
      <c r="G3134" s="7">
        <v>286</v>
      </c>
      <c r="H3134" s="15">
        <v>32</v>
      </c>
      <c r="I3134" s="1">
        <v>51</v>
      </c>
      <c r="J3134" s="1">
        <v>14</v>
      </c>
      <c r="K3134" s="1">
        <v>5</v>
      </c>
      <c r="L3134" s="1">
        <v>3</v>
      </c>
      <c r="M3134" s="1">
        <v>11</v>
      </c>
      <c r="N3134" s="1">
        <v>57</v>
      </c>
      <c r="O3134" s="1">
        <v>89</v>
      </c>
      <c r="P3134" s="1">
        <v>7</v>
      </c>
      <c r="Q3134" s="1">
        <v>20</v>
      </c>
      <c r="R3134" s="1">
        <v>14</v>
      </c>
      <c r="S3134" s="1">
        <v>64</v>
      </c>
      <c r="T3134" s="1">
        <v>25</v>
      </c>
      <c r="U3134" s="1">
        <v>24</v>
      </c>
      <c r="V3134" s="1">
        <v>59</v>
      </c>
      <c r="W3134" s="1">
        <v>11</v>
      </c>
      <c r="X3134" s="1">
        <v>85</v>
      </c>
      <c r="Y3134" s="1">
        <v>4</v>
      </c>
      <c r="Z3134" s="18">
        <v>197</v>
      </c>
    </row>
    <row r="3135" spans="3:26" x14ac:dyDescent="0.25">
      <c r="C3135" s="103"/>
      <c r="D3135" s="101"/>
      <c r="E3135" s="11" t="s">
        <v>65</v>
      </c>
      <c r="F3135" s="8"/>
      <c r="G3135" s="7">
        <v>249</v>
      </c>
      <c r="H3135" s="15">
        <v>53</v>
      </c>
      <c r="I3135" s="1">
        <v>42</v>
      </c>
      <c r="J3135" s="1">
        <v>8</v>
      </c>
      <c r="K3135" s="1">
        <v>17</v>
      </c>
      <c r="L3135" s="1">
        <v>7</v>
      </c>
      <c r="M3135" s="1">
        <v>6</v>
      </c>
      <c r="N3135" s="1">
        <v>26</v>
      </c>
      <c r="O3135" s="1">
        <v>48</v>
      </c>
      <c r="P3135" s="1">
        <v>9</v>
      </c>
      <c r="Q3135" s="1">
        <v>22</v>
      </c>
      <c r="R3135" s="1">
        <v>13</v>
      </c>
      <c r="S3135" s="1">
        <v>40</v>
      </c>
      <c r="T3135" s="1">
        <v>22</v>
      </c>
      <c r="U3135" s="1">
        <v>25</v>
      </c>
      <c r="V3135" s="1">
        <v>59</v>
      </c>
      <c r="W3135" s="1">
        <v>9</v>
      </c>
      <c r="X3135" s="1">
        <v>89</v>
      </c>
      <c r="Y3135" s="1">
        <v>6</v>
      </c>
      <c r="Z3135" s="18">
        <v>154</v>
      </c>
    </row>
    <row r="3136" spans="3:26" x14ac:dyDescent="0.25">
      <c r="C3136" s="103"/>
      <c r="D3136" s="101"/>
      <c r="E3136" s="11" t="s">
        <v>66</v>
      </c>
      <c r="F3136" s="8"/>
      <c r="G3136" s="7">
        <v>145</v>
      </c>
      <c r="H3136" s="15">
        <v>21</v>
      </c>
      <c r="I3136" s="1">
        <v>13</v>
      </c>
      <c r="J3136" s="1">
        <v>3</v>
      </c>
      <c r="K3136" s="1">
        <v>2</v>
      </c>
      <c r="L3136" s="1">
        <v>1</v>
      </c>
      <c r="M3136" s="1">
        <v>2</v>
      </c>
      <c r="N3136" s="1">
        <v>33</v>
      </c>
      <c r="O3136" s="1">
        <v>35</v>
      </c>
      <c r="P3136" s="1">
        <v>5</v>
      </c>
      <c r="Q3136" s="1">
        <v>8</v>
      </c>
      <c r="R3136" s="1">
        <v>11</v>
      </c>
      <c r="S3136" s="1">
        <v>30</v>
      </c>
      <c r="T3136" s="1">
        <v>12</v>
      </c>
      <c r="U3136" s="1">
        <v>21</v>
      </c>
      <c r="V3136" s="1">
        <v>34</v>
      </c>
      <c r="W3136" s="1">
        <v>9</v>
      </c>
      <c r="X3136" s="1">
        <v>49</v>
      </c>
      <c r="Y3136" s="1">
        <v>5</v>
      </c>
      <c r="Z3136" s="18">
        <v>91</v>
      </c>
    </row>
    <row r="3137" spans="2:26" x14ac:dyDescent="0.25">
      <c r="C3137" s="107"/>
      <c r="D3137" s="104"/>
      <c r="E3137" s="44" t="s">
        <v>67</v>
      </c>
      <c r="F3137" s="45"/>
      <c r="G3137" s="56">
        <v>187</v>
      </c>
      <c r="H3137" s="64">
        <v>29</v>
      </c>
      <c r="I3137" s="34">
        <v>28</v>
      </c>
      <c r="J3137" s="34">
        <v>3</v>
      </c>
      <c r="K3137" s="34">
        <v>2</v>
      </c>
      <c r="L3137" s="34">
        <v>2</v>
      </c>
      <c r="M3137" s="34">
        <v>2</v>
      </c>
      <c r="N3137" s="34">
        <v>35</v>
      </c>
      <c r="O3137" s="34">
        <v>39</v>
      </c>
      <c r="P3137" s="34">
        <v>9</v>
      </c>
      <c r="Q3137" s="34">
        <v>4</v>
      </c>
      <c r="R3137" s="34">
        <v>10</v>
      </c>
      <c r="S3137" s="34">
        <v>29</v>
      </c>
      <c r="T3137" s="34">
        <v>8</v>
      </c>
      <c r="U3137" s="34">
        <v>17</v>
      </c>
      <c r="V3137" s="34">
        <v>35</v>
      </c>
      <c r="W3137" s="34">
        <v>11</v>
      </c>
      <c r="X3137" s="34">
        <v>69</v>
      </c>
      <c r="Y3137" s="34">
        <v>5</v>
      </c>
      <c r="Z3137" s="69">
        <v>113</v>
      </c>
    </row>
    <row r="3139" spans="2:26" x14ac:dyDescent="0.25">
      <c r="B3139" s="42" t="str">
        <f xml:space="preserve"> HYPERLINK("#'目次'!B43", "[37]")</f>
        <v>[37]</v>
      </c>
      <c r="C3139" s="37" t="s">
        <v>473</v>
      </c>
    </row>
    <row r="3142" spans="2:26" x14ac:dyDescent="0.25">
      <c r="C3142" s="37" t="s">
        <v>14</v>
      </c>
    </row>
    <row r="3143" spans="2:26" ht="25.2" x14ac:dyDescent="0.25">
      <c r="C3143" s="96"/>
      <c r="D3143" s="97"/>
      <c r="E3143" s="97"/>
      <c r="F3143" s="97"/>
      <c r="G3143" s="52" t="s">
        <v>15</v>
      </c>
      <c r="H3143" s="48" t="s">
        <v>179</v>
      </c>
      <c r="I3143" s="20" t="s">
        <v>474</v>
      </c>
      <c r="J3143" s="20" t="s">
        <v>475</v>
      </c>
      <c r="K3143" s="20" t="s">
        <v>476</v>
      </c>
      <c r="L3143" s="20" t="s">
        <v>183</v>
      </c>
      <c r="M3143" s="51" t="s">
        <v>38</v>
      </c>
    </row>
    <row r="3144" spans="2:26" x14ac:dyDescent="0.25">
      <c r="C3144" s="98"/>
      <c r="D3144" s="99"/>
      <c r="E3144" s="99"/>
      <c r="F3144" s="99"/>
      <c r="G3144" s="47"/>
      <c r="H3144" s="55"/>
      <c r="I3144" s="21"/>
      <c r="J3144" s="21"/>
      <c r="K3144" s="21"/>
      <c r="L3144" s="21"/>
      <c r="M3144" s="54"/>
    </row>
    <row r="3145" spans="2:26" x14ac:dyDescent="0.25">
      <c r="C3145" s="43"/>
      <c r="D3145" s="49"/>
      <c r="E3145" s="53" t="s">
        <v>15</v>
      </c>
      <c r="F3145" s="46"/>
      <c r="G3145" s="50">
        <v>1524</v>
      </c>
      <c r="H3145" s="30">
        <v>1099</v>
      </c>
      <c r="I3145" s="30">
        <v>96</v>
      </c>
      <c r="J3145" s="30">
        <v>102</v>
      </c>
      <c r="K3145" s="30">
        <v>84</v>
      </c>
      <c r="L3145" s="30">
        <v>123</v>
      </c>
      <c r="M3145" s="68">
        <v>20</v>
      </c>
    </row>
    <row r="3146" spans="2:26" x14ac:dyDescent="0.25">
      <c r="C3146" s="105" t="s">
        <v>20</v>
      </c>
      <c r="D3146" s="100" t="s">
        <v>21</v>
      </c>
      <c r="E3146" s="10" t="s">
        <v>22</v>
      </c>
      <c r="F3146" s="9"/>
      <c r="G3146" s="13">
        <v>780</v>
      </c>
      <c r="H3146" s="22">
        <v>555</v>
      </c>
      <c r="I3146" s="3">
        <v>42</v>
      </c>
      <c r="J3146" s="3">
        <v>43</v>
      </c>
      <c r="K3146" s="3">
        <v>40</v>
      </c>
      <c r="L3146" s="3">
        <v>91</v>
      </c>
      <c r="M3146" s="24">
        <v>9</v>
      </c>
    </row>
    <row r="3147" spans="2:26" x14ac:dyDescent="0.25">
      <c r="C3147" s="106"/>
      <c r="D3147" s="101"/>
      <c r="E3147" s="11" t="s">
        <v>23</v>
      </c>
      <c r="F3147" s="8"/>
      <c r="G3147" s="7">
        <v>744</v>
      </c>
      <c r="H3147" s="15">
        <v>544</v>
      </c>
      <c r="I3147" s="1">
        <v>54</v>
      </c>
      <c r="J3147" s="1">
        <v>59</v>
      </c>
      <c r="K3147" s="1">
        <v>44</v>
      </c>
      <c r="L3147" s="1">
        <v>32</v>
      </c>
      <c r="M3147" s="18">
        <v>11</v>
      </c>
    </row>
    <row r="3148" spans="2:26" x14ac:dyDescent="0.25">
      <c r="C3148" s="102" t="s">
        <v>24</v>
      </c>
      <c r="D3148" s="102" t="s">
        <v>25</v>
      </c>
      <c r="E3148" s="10" t="s">
        <v>26</v>
      </c>
      <c r="F3148" s="9"/>
      <c r="G3148" s="13">
        <v>257</v>
      </c>
      <c r="H3148" s="22">
        <v>206</v>
      </c>
      <c r="I3148" s="3">
        <v>13</v>
      </c>
      <c r="J3148" s="3">
        <v>9</v>
      </c>
      <c r="K3148" s="3">
        <v>9</v>
      </c>
      <c r="L3148" s="3">
        <v>18</v>
      </c>
      <c r="M3148" s="24">
        <v>2</v>
      </c>
    </row>
    <row r="3149" spans="2:26" x14ac:dyDescent="0.25">
      <c r="C3149" s="106"/>
      <c r="D3149" s="103"/>
      <c r="E3149" s="11" t="s">
        <v>27</v>
      </c>
      <c r="F3149" s="8"/>
      <c r="G3149" s="7">
        <v>297</v>
      </c>
      <c r="H3149" s="15">
        <v>234</v>
      </c>
      <c r="I3149" s="1">
        <v>15</v>
      </c>
      <c r="J3149" s="1">
        <v>10</v>
      </c>
      <c r="K3149" s="1">
        <v>14</v>
      </c>
      <c r="L3149" s="1">
        <v>22</v>
      </c>
      <c r="M3149" s="18">
        <v>2</v>
      </c>
    </row>
    <row r="3150" spans="2:26" x14ac:dyDescent="0.25">
      <c r="C3150" s="106"/>
      <c r="D3150" s="103"/>
      <c r="E3150" s="11" t="s">
        <v>28</v>
      </c>
      <c r="F3150" s="8"/>
      <c r="G3150" s="7">
        <v>316</v>
      </c>
      <c r="H3150" s="15">
        <v>221</v>
      </c>
      <c r="I3150" s="1">
        <v>20</v>
      </c>
      <c r="J3150" s="1">
        <v>33</v>
      </c>
      <c r="K3150" s="1">
        <v>12</v>
      </c>
      <c r="L3150" s="1">
        <v>26</v>
      </c>
      <c r="M3150" s="18">
        <v>4</v>
      </c>
    </row>
    <row r="3151" spans="2:26" x14ac:dyDescent="0.25">
      <c r="C3151" s="106"/>
      <c r="D3151" s="103"/>
      <c r="E3151" s="11" t="s">
        <v>29</v>
      </c>
      <c r="F3151" s="8"/>
      <c r="G3151" s="7">
        <v>335</v>
      </c>
      <c r="H3151" s="15">
        <v>250</v>
      </c>
      <c r="I3151" s="1">
        <v>19</v>
      </c>
      <c r="J3151" s="1">
        <v>18</v>
      </c>
      <c r="K3151" s="1">
        <v>20</v>
      </c>
      <c r="L3151" s="1">
        <v>24</v>
      </c>
      <c r="M3151" s="18">
        <v>4</v>
      </c>
    </row>
    <row r="3152" spans="2:26" x14ac:dyDescent="0.25">
      <c r="C3152" s="106"/>
      <c r="D3152" s="103"/>
      <c r="E3152" s="11" t="s">
        <v>30</v>
      </c>
      <c r="F3152" s="8"/>
      <c r="G3152" s="7">
        <v>319</v>
      </c>
      <c r="H3152" s="15">
        <v>188</v>
      </c>
      <c r="I3152" s="1">
        <v>29</v>
      </c>
      <c r="J3152" s="1">
        <v>32</v>
      </c>
      <c r="K3152" s="1">
        <v>29</v>
      </c>
      <c r="L3152" s="1">
        <v>33</v>
      </c>
      <c r="M3152" s="18">
        <v>8</v>
      </c>
    </row>
    <row r="3153" spans="3:13" x14ac:dyDescent="0.25">
      <c r="C3153" s="106"/>
      <c r="D3153" s="103"/>
      <c r="E3153" s="11" t="s">
        <v>31</v>
      </c>
      <c r="F3153" s="8"/>
      <c r="G3153" s="7">
        <v>1267</v>
      </c>
      <c r="H3153" s="15">
        <v>893</v>
      </c>
      <c r="I3153" s="1">
        <v>83</v>
      </c>
      <c r="J3153" s="1">
        <v>93</v>
      </c>
      <c r="K3153" s="1">
        <v>75</v>
      </c>
      <c r="L3153" s="1">
        <v>105</v>
      </c>
      <c r="M3153" s="18">
        <v>18</v>
      </c>
    </row>
    <row r="3154" spans="3:13" x14ac:dyDescent="0.25">
      <c r="C3154" s="106"/>
      <c r="D3154" s="103"/>
      <c r="E3154" s="11" t="s">
        <v>32</v>
      </c>
      <c r="F3154" s="8"/>
      <c r="G3154" s="7">
        <v>654</v>
      </c>
      <c r="H3154" s="15">
        <v>438</v>
      </c>
      <c r="I3154" s="1">
        <v>48</v>
      </c>
      <c r="J3154" s="1">
        <v>50</v>
      </c>
      <c r="K3154" s="1">
        <v>49</v>
      </c>
      <c r="L3154" s="1">
        <v>57</v>
      </c>
      <c r="M3154" s="18">
        <v>12</v>
      </c>
    </row>
    <row r="3155" spans="3:13" x14ac:dyDescent="0.25">
      <c r="C3155" s="106"/>
      <c r="D3155" s="102" t="s">
        <v>22</v>
      </c>
      <c r="E3155" s="10" t="s">
        <v>26</v>
      </c>
      <c r="F3155" s="9"/>
      <c r="G3155" s="13">
        <v>137</v>
      </c>
      <c r="H3155" s="22">
        <v>106</v>
      </c>
      <c r="I3155" s="3">
        <v>8</v>
      </c>
      <c r="J3155" s="3">
        <v>4</v>
      </c>
      <c r="K3155" s="3">
        <v>5</v>
      </c>
      <c r="L3155" s="3">
        <v>14</v>
      </c>
      <c r="M3155" s="24">
        <v>0</v>
      </c>
    </row>
    <row r="3156" spans="3:13" x14ac:dyDescent="0.25">
      <c r="C3156" s="106"/>
      <c r="D3156" s="103"/>
      <c r="E3156" s="11" t="s">
        <v>27</v>
      </c>
      <c r="F3156" s="8"/>
      <c r="G3156" s="7">
        <v>157</v>
      </c>
      <c r="H3156" s="15">
        <v>117</v>
      </c>
      <c r="I3156" s="1">
        <v>9</v>
      </c>
      <c r="J3156" s="1">
        <v>3</v>
      </c>
      <c r="K3156" s="1">
        <v>9</v>
      </c>
      <c r="L3156" s="1">
        <v>17</v>
      </c>
      <c r="M3156" s="18">
        <v>2</v>
      </c>
    </row>
    <row r="3157" spans="3:13" x14ac:dyDescent="0.25">
      <c r="C3157" s="106"/>
      <c r="D3157" s="103"/>
      <c r="E3157" s="11" t="s">
        <v>28</v>
      </c>
      <c r="F3157" s="8"/>
      <c r="G3157" s="7">
        <v>162</v>
      </c>
      <c r="H3157" s="15">
        <v>106</v>
      </c>
      <c r="I3157" s="1">
        <v>7</v>
      </c>
      <c r="J3157" s="1">
        <v>21</v>
      </c>
      <c r="K3157" s="1">
        <v>6</v>
      </c>
      <c r="L3157" s="1">
        <v>20</v>
      </c>
      <c r="M3157" s="18">
        <v>2</v>
      </c>
    </row>
    <row r="3158" spans="3:13" x14ac:dyDescent="0.25">
      <c r="C3158" s="106"/>
      <c r="D3158" s="103"/>
      <c r="E3158" s="11" t="s">
        <v>29</v>
      </c>
      <c r="F3158" s="8"/>
      <c r="G3158" s="7">
        <v>175</v>
      </c>
      <c r="H3158" s="15">
        <v>132</v>
      </c>
      <c r="I3158" s="1">
        <v>8</v>
      </c>
      <c r="J3158" s="1">
        <v>5</v>
      </c>
      <c r="K3158" s="1">
        <v>10</v>
      </c>
      <c r="L3158" s="1">
        <v>18</v>
      </c>
      <c r="M3158" s="18">
        <v>2</v>
      </c>
    </row>
    <row r="3159" spans="3:13" x14ac:dyDescent="0.25">
      <c r="C3159" s="106"/>
      <c r="D3159" s="103"/>
      <c r="E3159" s="11" t="s">
        <v>30</v>
      </c>
      <c r="F3159" s="8"/>
      <c r="G3159" s="7">
        <v>149</v>
      </c>
      <c r="H3159" s="15">
        <v>94</v>
      </c>
      <c r="I3159" s="1">
        <v>10</v>
      </c>
      <c r="J3159" s="1">
        <v>10</v>
      </c>
      <c r="K3159" s="1">
        <v>10</v>
      </c>
      <c r="L3159" s="1">
        <v>22</v>
      </c>
      <c r="M3159" s="18">
        <v>3</v>
      </c>
    </row>
    <row r="3160" spans="3:13" x14ac:dyDescent="0.25">
      <c r="C3160" s="106"/>
      <c r="D3160" s="103"/>
      <c r="E3160" s="11" t="s">
        <v>31</v>
      </c>
      <c r="F3160" s="8"/>
      <c r="G3160" s="7">
        <v>643</v>
      </c>
      <c r="H3160" s="15">
        <v>449</v>
      </c>
      <c r="I3160" s="1">
        <v>34</v>
      </c>
      <c r="J3160" s="1">
        <v>39</v>
      </c>
      <c r="K3160" s="1">
        <v>35</v>
      </c>
      <c r="L3160" s="1">
        <v>77</v>
      </c>
      <c r="M3160" s="18">
        <v>9</v>
      </c>
    </row>
    <row r="3161" spans="3:13" x14ac:dyDescent="0.25">
      <c r="C3161" s="106"/>
      <c r="D3161" s="103"/>
      <c r="E3161" s="11" t="s">
        <v>32</v>
      </c>
      <c r="F3161" s="8"/>
      <c r="G3161" s="7">
        <v>324</v>
      </c>
      <c r="H3161" s="15">
        <v>226</v>
      </c>
      <c r="I3161" s="1">
        <v>18</v>
      </c>
      <c r="J3161" s="1">
        <v>15</v>
      </c>
      <c r="K3161" s="1">
        <v>20</v>
      </c>
      <c r="L3161" s="1">
        <v>40</v>
      </c>
      <c r="M3161" s="18">
        <v>5</v>
      </c>
    </row>
    <row r="3162" spans="3:13" x14ac:dyDescent="0.25">
      <c r="C3162" s="106"/>
      <c r="D3162" s="102" t="s">
        <v>23</v>
      </c>
      <c r="E3162" s="10" t="s">
        <v>26</v>
      </c>
      <c r="F3162" s="9"/>
      <c r="G3162" s="13">
        <v>120</v>
      </c>
      <c r="H3162" s="22">
        <v>100</v>
      </c>
      <c r="I3162" s="3">
        <v>5</v>
      </c>
      <c r="J3162" s="3">
        <v>5</v>
      </c>
      <c r="K3162" s="3">
        <v>4</v>
      </c>
      <c r="L3162" s="3">
        <v>4</v>
      </c>
      <c r="M3162" s="24">
        <v>2</v>
      </c>
    </row>
    <row r="3163" spans="3:13" x14ac:dyDescent="0.25">
      <c r="C3163" s="106"/>
      <c r="D3163" s="103"/>
      <c r="E3163" s="11" t="s">
        <v>27</v>
      </c>
      <c r="F3163" s="8"/>
      <c r="G3163" s="7">
        <v>140</v>
      </c>
      <c r="H3163" s="15">
        <v>117</v>
      </c>
      <c r="I3163" s="1">
        <v>6</v>
      </c>
      <c r="J3163" s="1">
        <v>7</v>
      </c>
      <c r="K3163" s="1">
        <v>5</v>
      </c>
      <c r="L3163" s="1">
        <v>5</v>
      </c>
      <c r="M3163" s="18">
        <v>0</v>
      </c>
    </row>
    <row r="3164" spans="3:13" x14ac:dyDescent="0.25">
      <c r="C3164" s="106"/>
      <c r="D3164" s="103"/>
      <c r="E3164" s="11" t="s">
        <v>28</v>
      </c>
      <c r="F3164" s="8"/>
      <c r="G3164" s="7">
        <v>154</v>
      </c>
      <c r="H3164" s="15">
        <v>115</v>
      </c>
      <c r="I3164" s="1">
        <v>13</v>
      </c>
      <c r="J3164" s="1">
        <v>12</v>
      </c>
      <c r="K3164" s="1">
        <v>6</v>
      </c>
      <c r="L3164" s="1">
        <v>6</v>
      </c>
      <c r="M3164" s="18">
        <v>2</v>
      </c>
    </row>
    <row r="3165" spans="3:13" x14ac:dyDescent="0.25">
      <c r="C3165" s="106"/>
      <c r="D3165" s="103"/>
      <c r="E3165" s="11" t="s">
        <v>29</v>
      </c>
      <c r="F3165" s="8"/>
      <c r="G3165" s="7">
        <v>160</v>
      </c>
      <c r="H3165" s="15">
        <v>118</v>
      </c>
      <c r="I3165" s="1">
        <v>11</v>
      </c>
      <c r="J3165" s="1">
        <v>13</v>
      </c>
      <c r="K3165" s="1">
        <v>10</v>
      </c>
      <c r="L3165" s="1">
        <v>6</v>
      </c>
      <c r="M3165" s="18">
        <v>2</v>
      </c>
    </row>
    <row r="3166" spans="3:13" x14ac:dyDescent="0.25">
      <c r="C3166" s="106"/>
      <c r="D3166" s="103"/>
      <c r="E3166" s="11" t="s">
        <v>30</v>
      </c>
      <c r="F3166" s="8"/>
      <c r="G3166" s="7">
        <v>170</v>
      </c>
      <c r="H3166" s="15">
        <v>94</v>
      </c>
      <c r="I3166" s="1">
        <v>19</v>
      </c>
      <c r="J3166" s="1">
        <v>22</v>
      </c>
      <c r="K3166" s="1">
        <v>19</v>
      </c>
      <c r="L3166" s="1">
        <v>11</v>
      </c>
      <c r="M3166" s="18">
        <v>5</v>
      </c>
    </row>
    <row r="3167" spans="3:13" x14ac:dyDescent="0.25">
      <c r="C3167" s="106"/>
      <c r="D3167" s="103"/>
      <c r="E3167" s="11" t="s">
        <v>31</v>
      </c>
      <c r="F3167" s="8"/>
      <c r="G3167" s="7">
        <v>624</v>
      </c>
      <c r="H3167" s="15">
        <v>444</v>
      </c>
      <c r="I3167" s="1">
        <v>49</v>
      </c>
      <c r="J3167" s="1">
        <v>54</v>
      </c>
      <c r="K3167" s="1">
        <v>40</v>
      </c>
      <c r="L3167" s="1">
        <v>28</v>
      </c>
      <c r="M3167" s="18">
        <v>9</v>
      </c>
    </row>
    <row r="3168" spans="3:13" x14ac:dyDescent="0.25">
      <c r="C3168" s="106"/>
      <c r="D3168" s="103"/>
      <c r="E3168" s="11" t="s">
        <v>32</v>
      </c>
      <c r="F3168" s="8"/>
      <c r="G3168" s="7">
        <v>330</v>
      </c>
      <c r="H3168" s="15">
        <v>212</v>
      </c>
      <c r="I3168" s="1">
        <v>30</v>
      </c>
      <c r="J3168" s="1">
        <v>35</v>
      </c>
      <c r="K3168" s="1">
        <v>29</v>
      </c>
      <c r="L3168" s="1">
        <v>17</v>
      </c>
      <c r="M3168" s="18">
        <v>7</v>
      </c>
    </row>
    <row r="3169" spans="3:13" ht="25.2" x14ac:dyDescent="0.25">
      <c r="C3169" s="102" t="s">
        <v>33</v>
      </c>
      <c r="D3169" s="102" t="s">
        <v>25</v>
      </c>
      <c r="E3169" s="10" t="s">
        <v>34</v>
      </c>
      <c r="F3169" s="9"/>
      <c r="G3169" s="13">
        <v>75</v>
      </c>
      <c r="H3169" s="22">
        <v>30</v>
      </c>
      <c r="I3169" s="3">
        <v>6</v>
      </c>
      <c r="J3169" s="3">
        <v>10</v>
      </c>
      <c r="K3169" s="3">
        <v>8</v>
      </c>
      <c r="L3169" s="3">
        <v>18</v>
      </c>
      <c r="M3169" s="24">
        <v>3</v>
      </c>
    </row>
    <row r="3170" spans="3:13" ht="25.2" x14ac:dyDescent="0.25">
      <c r="C3170" s="106"/>
      <c r="D3170" s="103"/>
      <c r="E3170" s="11" t="s">
        <v>35</v>
      </c>
      <c r="F3170" s="8"/>
      <c r="G3170" s="7">
        <v>1042</v>
      </c>
      <c r="H3170" s="15">
        <v>859</v>
      </c>
      <c r="I3170" s="1">
        <v>50</v>
      </c>
      <c r="J3170" s="1">
        <v>39</v>
      </c>
      <c r="K3170" s="1">
        <v>28</v>
      </c>
      <c r="L3170" s="1">
        <v>59</v>
      </c>
      <c r="M3170" s="18">
        <v>7</v>
      </c>
    </row>
    <row r="3171" spans="3:13" ht="25.2" x14ac:dyDescent="0.25">
      <c r="C3171" s="106"/>
      <c r="D3171" s="103"/>
      <c r="E3171" s="11" t="s">
        <v>36</v>
      </c>
      <c r="F3171" s="8"/>
      <c r="G3171" s="7">
        <v>122</v>
      </c>
      <c r="H3171" s="15">
        <v>56</v>
      </c>
      <c r="I3171" s="1">
        <v>14</v>
      </c>
      <c r="J3171" s="1">
        <v>22</v>
      </c>
      <c r="K3171" s="1">
        <v>14</v>
      </c>
      <c r="L3171" s="1">
        <v>13</v>
      </c>
      <c r="M3171" s="18">
        <v>3</v>
      </c>
    </row>
    <row r="3172" spans="3:13" ht="25.2" x14ac:dyDescent="0.25">
      <c r="C3172" s="106"/>
      <c r="D3172" s="103"/>
      <c r="E3172" s="11" t="s">
        <v>37</v>
      </c>
      <c r="F3172" s="8"/>
      <c r="G3172" s="7">
        <v>251</v>
      </c>
      <c r="H3172" s="15">
        <v>134</v>
      </c>
      <c r="I3172" s="1">
        <v>22</v>
      </c>
      <c r="J3172" s="1">
        <v>28</v>
      </c>
      <c r="K3172" s="1">
        <v>31</v>
      </c>
      <c r="L3172" s="1">
        <v>31</v>
      </c>
      <c r="M3172" s="18">
        <v>5</v>
      </c>
    </row>
    <row r="3173" spans="3:13" x14ac:dyDescent="0.25">
      <c r="C3173" s="106"/>
      <c r="D3173" s="103"/>
      <c r="E3173" s="11" t="s">
        <v>38</v>
      </c>
      <c r="F3173" s="8"/>
      <c r="G3173" s="14">
        <v>34</v>
      </c>
      <c r="H3173" s="27">
        <v>20</v>
      </c>
      <c r="I3173" s="5">
        <v>4</v>
      </c>
      <c r="J3173" s="5">
        <v>3</v>
      </c>
      <c r="K3173" s="5">
        <v>3</v>
      </c>
      <c r="L3173" s="5">
        <v>2</v>
      </c>
      <c r="M3173" s="28">
        <v>2</v>
      </c>
    </row>
    <row r="3174" spans="3:13" ht="25.2" x14ac:dyDescent="0.25">
      <c r="C3174" s="106"/>
      <c r="D3174" s="102" t="s">
        <v>22</v>
      </c>
      <c r="E3174" s="10" t="s">
        <v>34</v>
      </c>
      <c r="F3174" s="9"/>
      <c r="G3174" s="13">
        <v>53</v>
      </c>
      <c r="H3174" s="22">
        <v>16</v>
      </c>
      <c r="I3174" s="3">
        <v>5</v>
      </c>
      <c r="J3174" s="3">
        <v>8</v>
      </c>
      <c r="K3174" s="3">
        <v>4</v>
      </c>
      <c r="L3174" s="3">
        <v>18</v>
      </c>
      <c r="M3174" s="24">
        <v>2</v>
      </c>
    </row>
    <row r="3175" spans="3:13" ht="25.2" x14ac:dyDescent="0.25">
      <c r="C3175" s="106"/>
      <c r="D3175" s="103"/>
      <c r="E3175" s="11" t="s">
        <v>35</v>
      </c>
      <c r="F3175" s="8"/>
      <c r="G3175" s="7">
        <v>595</v>
      </c>
      <c r="H3175" s="15">
        <v>479</v>
      </c>
      <c r="I3175" s="1">
        <v>27</v>
      </c>
      <c r="J3175" s="1">
        <v>22</v>
      </c>
      <c r="K3175" s="1">
        <v>17</v>
      </c>
      <c r="L3175" s="1">
        <v>45</v>
      </c>
      <c r="M3175" s="18">
        <v>5</v>
      </c>
    </row>
    <row r="3176" spans="3:13" ht="25.2" x14ac:dyDescent="0.25">
      <c r="C3176" s="106"/>
      <c r="D3176" s="103"/>
      <c r="E3176" s="11" t="s">
        <v>36</v>
      </c>
      <c r="F3176" s="8"/>
      <c r="G3176" s="7">
        <v>56</v>
      </c>
      <c r="H3176" s="15">
        <v>22</v>
      </c>
      <c r="I3176" s="1">
        <v>5</v>
      </c>
      <c r="J3176" s="1">
        <v>8</v>
      </c>
      <c r="K3176" s="1">
        <v>9</v>
      </c>
      <c r="L3176" s="1">
        <v>12</v>
      </c>
      <c r="M3176" s="18">
        <v>0</v>
      </c>
    </row>
    <row r="3177" spans="3:13" ht="25.2" x14ac:dyDescent="0.25">
      <c r="C3177" s="106"/>
      <c r="D3177" s="103"/>
      <c r="E3177" s="11" t="s">
        <v>37</v>
      </c>
      <c r="F3177" s="8"/>
      <c r="G3177" s="7">
        <v>54</v>
      </c>
      <c r="H3177" s="15">
        <v>27</v>
      </c>
      <c r="I3177" s="1">
        <v>2</v>
      </c>
      <c r="J3177" s="1">
        <v>2</v>
      </c>
      <c r="K3177" s="1">
        <v>9</v>
      </c>
      <c r="L3177" s="1">
        <v>14</v>
      </c>
      <c r="M3177" s="18">
        <v>0</v>
      </c>
    </row>
    <row r="3178" spans="3:13" x14ac:dyDescent="0.25">
      <c r="C3178" s="106"/>
      <c r="D3178" s="103"/>
      <c r="E3178" s="11" t="s">
        <v>38</v>
      </c>
      <c r="F3178" s="8"/>
      <c r="G3178" s="14">
        <v>22</v>
      </c>
      <c r="H3178" s="27">
        <v>11</v>
      </c>
      <c r="I3178" s="5">
        <v>3</v>
      </c>
      <c r="J3178" s="5">
        <v>3</v>
      </c>
      <c r="K3178" s="5">
        <v>1</v>
      </c>
      <c r="L3178" s="5">
        <v>2</v>
      </c>
      <c r="M3178" s="28">
        <v>2</v>
      </c>
    </row>
    <row r="3179" spans="3:13" ht="25.2" x14ac:dyDescent="0.25">
      <c r="C3179" s="106"/>
      <c r="D3179" s="102" t="s">
        <v>23</v>
      </c>
      <c r="E3179" s="10" t="s">
        <v>34</v>
      </c>
      <c r="F3179" s="9"/>
      <c r="G3179" s="41">
        <v>22</v>
      </c>
      <c r="H3179" s="58">
        <v>14</v>
      </c>
      <c r="I3179" s="26">
        <v>1</v>
      </c>
      <c r="J3179" s="26">
        <v>2</v>
      </c>
      <c r="K3179" s="26">
        <v>4</v>
      </c>
      <c r="L3179" s="26">
        <v>0</v>
      </c>
      <c r="M3179" s="60">
        <v>1</v>
      </c>
    </row>
    <row r="3180" spans="3:13" ht="25.2" x14ac:dyDescent="0.25">
      <c r="C3180" s="106"/>
      <c r="D3180" s="103"/>
      <c r="E3180" s="11" t="s">
        <v>35</v>
      </c>
      <c r="F3180" s="8"/>
      <c r="G3180" s="7">
        <v>447</v>
      </c>
      <c r="H3180" s="15">
        <v>380</v>
      </c>
      <c r="I3180" s="1">
        <v>23</v>
      </c>
      <c r="J3180" s="1">
        <v>17</v>
      </c>
      <c r="K3180" s="1">
        <v>11</v>
      </c>
      <c r="L3180" s="1">
        <v>14</v>
      </c>
      <c r="M3180" s="18">
        <v>2</v>
      </c>
    </row>
    <row r="3181" spans="3:13" ht="25.2" x14ac:dyDescent="0.25">
      <c r="C3181" s="106"/>
      <c r="D3181" s="103"/>
      <c r="E3181" s="11" t="s">
        <v>36</v>
      </c>
      <c r="F3181" s="8"/>
      <c r="G3181" s="7">
        <v>66</v>
      </c>
      <c r="H3181" s="15">
        <v>34</v>
      </c>
      <c r="I3181" s="1">
        <v>9</v>
      </c>
      <c r="J3181" s="1">
        <v>14</v>
      </c>
      <c r="K3181" s="1">
        <v>5</v>
      </c>
      <c r="L3181" s="1">
        <v>1</v>
      </c>
      <c r="M3181" s="18">
        <v>3</v>
      </c>
    </row>
    <row r="3182" spans="3:13" ht="25.2" x14ac:dyDescent="0.25">
      <c r="C3182" s="106"/>
      <c r="D3182" s="103"/>
      <c r="E3182" s="11" t="s">
        <v>37</v>
      </c>
      <c r="F3182" s="8"/>
      <c r="G3182" s="7">
        <v>197</v>
      </c>
      <c r="H3182" s="15">
        <v>107</v>
      </c>
      <c r="I3182" s="1">
        <v>20</v>
      </c>
      <c r="J3182" s="1">
        <v>26</v>
      </c>
      <c r="K3182" s="1">
        <v>22</v>
      </c>
      <c r="L3182" s="1">
        <v>17</v>
      </c>
      <c r="M3182" s="18">
        <v>5</v>
      </c>
    </row>
    <row r="3183" spans="3:13" x14ac:dyDescent="0.25">
      <c r="C3183" s="106"/>
      <c r="D3183" s="103"/>
      <c r="E3183" s="11" t="s">
        <v>38</v>
      </c>
      <c r="F3183" s="8"/>
      <c r="G3183" s="14">
        <v>12</v>
      </c>
      <c r="H3183" s="27">
        <v>9</v>
      </c>
      <c r="I3183" s="5">
        <v>1</v>
      </c>
      <c r="J3183" s="5">
        <v>0</v>
      </c>
      <c r="K3183" s="5">
        <v>2</v>
      </c>
      <c r="L3183" s="5">
        <v>0</v>
      </c>
      <c r="M3183" s="28">
        <v>0</v>
      </c>
    </row>
    <row r="3184" spans="3:13" ht="25.2" x14ac:dyDescent="0.25">
      <c r="C3184" s="102" t="s">
        <v>39</v>
      </c>
      <c r="D3184" s="102" t="s">
        <v>25</v>
      </c>
      <c r="E3184" s="10" t="s">
        <v>40</v>
      </c>
      <c r="F3184" s="9"/>
      <c r="G3184" s="13">
        <v>263</v>
      </c>
      <c r="H3184" s="22">
        <v>78</v>
      </c>
      <c r="I3184" s="3">
        <v>39</v>
      </c>
      <c r="J3184" s="3">
        <v>50</v>
      </c>
      <c r="K3184" s="3">
        <v>45</v>
      </c>
      <c r="L3184" s="3">
        <v>44</v>
      </c>
      <c r="M3184" s="24">
        <v>7</v>
      </c>
    </row>
    <row r="3185" spans="3:13" ht="25.2" x14ac:dyDescent="0.25">
      <c r="C3185" s="106"/>
      <c r="D3185" s="103"/>
      <c r="E3185" s="11" t="s">
        <v>41</v>
      </c>
      <c r="F3185" s="8"/>
      <c r="G3185" s="7">
        <v>906</v>
      </c>
      <c r="H3185" s="15">
        <v>759</v>
      </c>
      <c r="I3185" s="1">
        <v>43</v>
      </c>
      <c r="J3185" s="1">
        <v>31</v>
      </c>
      <c r="K3185" s="1">
        <v>22</v>
      </c>
      <c r="L3185" s="1">
        <v>46</v>
      </c>
      <c r="M3185" s="18">
        <v>5</v>
      </c>
    </row>
    <row r="3186" spans="3:13" x14ac:dyDescent="0.25">
      <c r="C3186" s="106"/>
      <c r="D3186" s="103"/>
      <c r="E3186" s="11" t="s">
        <v>42</v>
      </c>
      <c r="F3186" s="8"/>
      <c r="G3186" s="7">
        <v>61</v>
      </c>
      <c r="H3186" s="15">
        <v>49</v>
      </c>
      <c r="I3186" s="1">
        <v>1</v>
      </c>
      <c r="J3186" s="1">
        <v>4</v>
      </c>
      <c r="K3186" s="1">
        <v>2</v>
      </c>
      <c r="L3186" s="1">
        <v>5</v>
      </c>
      <c r="M3186" s="18">
        <v>0</v>
      </c>
    </row>
    <row r="3187" spans="3:13" x14ac:dyDescent="0.25">
      <c r="C3187" s="106"/>
      <c r="D3187" s="103"/>
      <c r="E3187" s="11" t="s">
        <v>43</v>
      </c>
      <c r="F3187" s="8"/>
      <c r="G3187" s="7">
        <v>450</v>
      </c>
      <c r="H3187" s="15">
        <v>385</v>
      </c>
      <c r="I3187" s="1">
        <v>15</v>
      </c>
      <c r="J3187" s="1">
        <v>8</v>
      </c>
      <c r="K3187" s="1">
        <v>7</v>
      </c>
      <c r="L3187" s="1">
        <v>31</v>
      </c>
      <c r="M3187" s="18">
        <v>4</v>
      </c>
    </row>
    <row r="3188" spans="3:13" x14ac:dyDescent="0.25">
      <c r="C3188" s="106"/>
      <c r="D3188" s="103"/>
      <c r="E3188" s="11" t="s">
        <v>44</v>
      </c>
      <c r="F3188" s="8"/>
      <c r="G3188" s="7">
        <v>93</v>
      </c>
      <c r="H3188" s="15">
        <v>79</v>
      </c>
      <c r="I3188" s="1">
        <v>3</v>
      </c>
      <c r="J3188" s="1">
        <v>3</v>
      </c>
      <c r="K3188" s="1">
        <v>2</v>
      </c>
      <c r="L3188" s="1">
        <v>6</v>
      </c>
      <c r="M3188" s="18">
        <v>0</v>
      </c>
    </row>
    <row r="3189" spans="3:13" ht="25.2" x14ac:dyDescent="0.25">
      <c r="C3189" s="106"/>
      <c r="D3189" s="103"/>
      <c r="E3189" s="11" t="s">
        <v>45</v>
      </c>
      <c r="F3189" s="8"/>
      <c r="G3189" s="14">
        <v>41</v>
      </c>
      <c r="H3189" s="27">
        <v>30</v>
      </c>
      <c r="I3189" s="5">
        <v>0</v>
      </c>
      <c r="J3189" s="5">
        <v>3</v>
      </c>
      <c r="K3189" s="5">
        <v>5</v>
      </c>
      <c r="L3189" s="5">
        <v>3</v>
      </c>
      <c r="M3189" s="28">
        <v>0</v>
      </c>
    </row>
    <row r="3190" spans="3:13" x14ac:dyDescent="0.25">
      <c r="C3190" s="106"/>
      <c r="D3190" s="103"/>
      <c r="E3190" s="11" t="s">
        <v>38</v>
      </c>
      <c r="F3190" s="8"/>
      <c r="G3190" s="7">
        <v>141</v>
      </c>
      <c r="H3190" s="15">
        <v>97</v>
      </c>
      <c r="I3190" s="1">
        <v>6</v>
      </c>
      <c r="J3190" s="1">
        <v>10</v>
      </c>
      <c r="K3190" s="1">
        <v>8</v>
      </c>
      <c r="L3190" s="1">
        <v>14</v>
      </c>
      <c r="M3190" s="18">
        <v>6</v>
      </c>
    </row>
    <row r="3191" spans="3:13" ht="25.2" x14ac:dyDescent="0.25">
      <c r="C3191" s="106"/>
      <c r="D3191" s="102" t="s">
        <v>22</v>
      </c>
      <c r="E3191" s="10" t="s">
        <v>40</v>
      </c>
      <c r="F3191" s="9"/>
      <c r="G3191" s="13">
        <v>123</v>
      </c>
      <c r="H3191" s="22">
        <v>44</v>
      </c>
      <c r="I3191" s="3">
        <v>12</v>
      </c>
      <c r="J3191" s="3">
        <v>15</v>
      </c>
      <c r="K3191" s="3">
        <v>15</v>
      </c>
      <c r="L3191" s="3">
        <v>35</v>
      </c>
      <c r="M3191" s="24">
        <v>2</v>
      </c>
    </row>
    <row r="3192" spans="3:13" ht="25.2" x14ac:dyDescent="0.25">
      <c r="C3192" s="106"/>
      <c r="D3192" s="103"/>
      <c r="E3192" s="11" t="s">
        <v>41</v>
      </c>
      <c r="F3192" s="8"/>
      <c r="G3192" s="7">
        <v>511</v>
      </c>
      <c r="H3192" s="15">
        <v>417</v>
      </c>
      <c r="I3192" s="1">
        <v>24</v>
      </c>
      <c r="J3192" s="1">
        <v>18</v>
      </c>
      <c r="K3192" s="1">
        <v>12</v>
      </c>
      <c r="L3192" s="1">
        <v>36</v>
      </c>
      <c r="M3192" s="18">
        <v>4</v>
      </c>
    </row>
    <row r="3193" spans="3:13" x14ac:dyDescent="0.25">
      <c r="C3193" s="106"/>
      <c r="D3193" s="103"/>
      <c r="E3193" s="11" t="s">
        <v>42</v>
      </c>
      <c r="F3193" s="8"/>
      <c r="G3193" s="14">
        <v>36</v>
      </c>
      <c r="H3193" s="27">
        <v>26</v>
      </c>
      <c r="I3193" s="5">
        <v>1</v>
      </c>
      <c r="J3193" s="5">
        <v>2</v>
      </c>
      <c r="K3193" s="5">
        <v>2</v>
      </c>
      <c r="L3193" s="5">
        <v>5</v>
      </c>
      <c r="M3193" s="28">
        <v>0</v>
      </c>
    </row>
    <row r="3194" spans="3:13" x14ac:dyDescent="0.25">
      <c r="C3194" s="106"/>
      <c r="D3194" s="103"/>
      <c r="E3194" s="11" t="s">
        <v>43</v>
      </c>
      <c r="F3194" s="8"/>
      <c r="G3194" s="7">
        <v>224</v>
      </c>
      <c r="H3194" s="15">
        <v>186</v>
      </c>
      <c r="I3194" s="1">
        <v>10</v>
      </c>
      <c r="J3194" s="1">
        <v>1</v>
      </c>
      <c r="K3194" s="1">
        <v>5</v>
      </c>
      <c r="L3194" s="1">
        <v>21</v>
      </c>
      <c r="M3194" s="18">
        <v>1</v>
      </c>
    </row>
    <row r="3195" spans="3:13" x14ac:dyDescent="0.25">
      <c r="C3195" s="106"/>
      <c r="D3195" s="103"/>
      <c r="E3195" s="11" t="s">
        <v>44</v>
      </c>
      <c r="F3195" s="8"/>
      <c r="G3195" s="14">
        <v>46</v>
      </c>
      <c r="H3195" s="27">
        <v>37</v>
      </c>
      <c r="I3195" s="5">
        <v>2</v>
      </c>
      <c r="J3195" s="5">
        <v>2</v>
      </c>
      <c r="K3195" s="5">
        <v>1</v>
      </c>
      <c r="L3195" s="5">
        <v>4</v>
      </c>
      <c r="M3195" s="28">
        <v>0</v>
      </c>
    </row>
    <row r="3196" spans="3:13" ht="25.2" x14ac:dyDescent="0.25">
      <c r="C3196" s="106"/>
      <c r="D3196" s="103"/>
      <c r="E3196" s="11" t="s">
        <v>45</v>
      </c>
      <c r="F3196" s="8"/>
      <c r="G3196" s="14">
        <v>18</v>
      </c>
      <c r="H3196" s="27">
        <v>9</v>
      </c>
      <c r="I3196" s="5">
        <v>0</v>
      </c>
      <c r="J3196" s="5">
        <v>3</v>
      </c>
      <c r="K3196" s="5">
        <v>4</v>
      </c>
      <c r="L3196" s="5">
        <v>2</v>
      </c>
      <c r="M3196" s="28">
        <v>0</v>
      </c>
    </row>
    <row r="3197" spans="3:13" x14ac:dyDescent="0.25">
      <c r="C3197" s="106"/>
      <c r="D3197" s="103"/>
      <c r="E3197" s="11" t="s">
        <v>38</v>
      </c>
      <c r="F3197" s="8"/>
      <c r="G3197" s="7">
        <v>80</v>
      </c>
      <c r="H3197" s="15">
        <v>53</v>
      </c>
      <c r="I3197" s="1">
        <v>3</v>
      </c>
      <c r="J3197" s="1">
        <v>6</v>
      </c>
      <c r="K3197" s="1">
        <v>5</v>
      </c>
      <c r="L3197" s="1">
        <v>10</v>
      </c>
      <c r="M3197" s="18">
        <v>3</v>
      </c>
    </row>
    <row r="3198" spans="3:13" ht="25.2" x14ac:dyDescent="0.25">
      <c r="C3198" s="106"/>
      <c r="D3198" s="102" t="s">
        <v>23</v>
      </c>
      <c r="E3198" s="10" t="s">
        <v>40</v>
      </c>
      <c r="F3198" s="9"/>
      <c r="G3198" s="13">
        <v>140</v>
      </c>
      <c r="H3198" s="22">
        <v>34</v>
      </c>
      <c r="I3198" s="3">
        <v>27</v>
      </c>
      <c r="J3198" s="3">
        <v>35</v>
      </c>
      <c r="K3198" s="3">
        <v>30</v>
      </c>
      <c r="L3198" s="3">
        <v>9</v>
      </c>
      <c r="M3198" s="24">
        <v>5</v>
      </c>
    </row>
    <row r="3199" spans="3:13" ht="25.2" x14ac:dyDescent="0.25">
      <c r="C3199" s="106"/>
      <c r="D3199" s="103"/>
      <c r="E3199" s="11" t="s">
        <v>41</v>
      </c>
      <c r="F3199" s="8"/>
      <c r="G3199" s="7">
        <v>395</v>
      </c>
      <c r="H3199" s="15">
        <v>342</v>
      </c>
      <c r="I3199" s="1">
        <v>19</v>
      </c>
      <c r="J3199" s="1">
        <v>13</v>
      </c>
      <c r="K3199" s="1">
        <v>10</v>
      </c>
      <c r="L3199" s="1">
        <v>10</v>
      </c>
      <c r="M3199" s="18">
        <v>1</v>
      </c>
    </row>
    <row r="3200" spans="3:13" x14ac:dyDescent="0.25">
      <c r="C3200" s="106"/>
      <c r="D3200" s="103"/>
      <c r="E3200" s="11" t="s">
        <v>42</v>
      </c>
      <c r="F3200" s="8"/>
      <c r="G3200" s="14">
        <v>25</v>
      </c>
      <c r="H3200" s="27">
        <v>23</v>
      </c>
      <c r="I3200" s="5">
        <v>0</v>
      </c>
      <c r="J3200" s="5">
        <v>2</v>
      </c>
      <c r="K3200" s="5">
        <v>0</v>
      </c>
      <c r="L3200" s="5">
        <v>0</v>
      </c>
      <c r="M3200" s="28">
        <v>0</v>
      </c>
    </row>
    <row r="3201" spans="3:13" x14ac:dyDescent="0.25">
      <c r="C3201" s="106"/>
      <c r="D3201" s="103"/>
      <c r="E3201" s="11" t="s">
        <v>43</v>
      </c>
      <c r="F3201" s="8"/>
      <c r="G3201" s="7">
        <v>226</v>
      </c>
      <c r="H3201" s="15">
        <v>199</v>
      </c>
      <c r="I3201" s="1">
        <v>5</v>
      </c>
      <c r="J3201" s="1">
        <v>7</v>
      </c>
      <c r="K3201" s="1">
        <v>2</v>
      </c>
      <c r="L3201" s="1">
        <v>10</v>
      </c>
      <c r="M3201" s="18">
        <v>3</v>
      </c>
    </row>
    <row r="3202" spans="3:13" x14ac:dyDescent="0.25">
      <c r="C3202" s="106"/>
      <c r="D3202" s="103"/>
      <c r="E3202" s="11" t="s">
        <v>44</v>
      </c>
      <c r="F3202" s="8"/>
      <c r="G3202" s="14">
        <v>47</v>
      </c>
      <c r="H3202" s="27">
        <v>42</v>
      </c>
      <c r="I3202" s="5">
        <v>1</v>
      </c>
      <c r="J3202" s="5">
        <v>1</v>
      </c>
      <c r="K3202" s="5">
        <v>1</v>
      </c>
      <c r="L3202" s="5">
        <v>2</v>
      </c>
      <c r="M3202" s="28">
        <v>0</v>
      </c>
    </row>
    <row r="3203" spans="3:13" ht="25.2" x14ac:dyDescent="0.25">
      <c r="C3203" s="106"/>
      <c r="D3203" s="103"/>
      <c r="E3203" s="11" t="s">
        <v>45</v>
      </c>
      <c r="F3203" s="8"/>
      <c r="G3203" s="14">
        <v>23</v>
      </c>
      <c r="H3203" s="27">
        <v>21</v>
      </c>
      <c r="I3203" s="5">
        <v>0</v>
      </c>
      <c r="J3203" s="5">
        <v>0</v>
      </c>
      <c r="K3203" s="5">
        <v>1</v>
      </c>
      <c r="L3203" s="5">
        <v>1</v>
      </c>
      <c r="M3203" s="28">
        <v>0</v>
      </c>
    </row>
    <row r="3204" spans="3:13" x14ac:dyDescent="0.25">
      <c r="C3204" s="106"/>
      <c r="D3204" s="103"/>
      <c r="E3204" s="11" t="s">
        <v>38</v>
      </c>
      <c r="F3204" s="8"/>
      <c r="G3204" s="7">
        <v>61</v>
      </c>
      <c r="H3204" s="15">
        <v>44</v>
      </c>
      <c r="I3204" s="1">
        <v>3</v>
      </c>
      <c r="J3204" s="1">
        <v>4</v>
      </c>
      <c r="K3204" s="1">
        <v>3</v>
      </c>
      <c r="L3204" s="1">
        <v>4</v>
      </c>
      <c r="M3204" s="18">
        <v>3</v>
      </c>
    </row>
    <row r="3205" spans="3:13" x14ac:dyDescent="0.25">
      <c r="C3205" s="102" t="s">
        <v>46</v>
      </c>
      <c r="D3205" s="100" t="s">
        <v>21</v>
      </c>
      <c r="E3205" s="10" t="s">
        <v>47</v>
      </c>
      <c r="F3205" s="9"/>
      <c r="G3205" s="13">
        <v>1103</v>
      </c>
      <c r="H3205" s="22">
        <v>827</v>
      </c>
      <c r="I3205" s="3">
        <v>65</v>
      </c>
      <c r="J3205" s="3">
        <v>69</v>
      </c>
      <c r="K3205" s="3">
        <v>51</v>
      </c>
      <c r="L3205" s="3">
        <v>78</v>
      </c>
      <c r="M3205" s="24">
        <v>13</v>
      </c>
    </row>
    <row r="3206" spans="3:13" ht="25.2" x14ac:dyDescent="0.25">
      <c r="C3206" s="106"/>
      <c r="D3206" s="101"/>
      <c r="E3206" s="11" t="s">
        <v>48</v>
      </c>
      <c r="F3206" s="8"/>
      <c r="G3206" s="7">
        <v>173</v>
      </c>
      <c r="H3206" s="15">
        <v>121</v>
      </c>
      <c r="I3206" s="1">
        <v>8</v>
      </c>
      <c r="J3206" s="1">
        <v>11</v>
      </c>
      <c r="K3206" s="1">
        <v>11</v>
      </c>
      <c r="L3206" s="1">
        <v>20</v>
      </c>
      <c r="M3206" s="18">
        <v>2</v>
      </c>
    </row>
    <row r="3207" spans="3:13" x14ac:dyDescent="0.25">
      <c r="C3207" s="106"/>
      <c r="D3207" s="101"/>
      <c r="E3207" s="11" t="s">
        <v>49</v>
      </c>
      <c r="F3207" s="8"/>
      <c r="G3207" s="14">
        <v>29</v>
      </c>
      <c r="H3207" s="27">
        <v>19</v>
      </c>
      <c r="I3207" s="5">
        <v>2</v>
      </c>
      <c r="J3207" s="5">
        <v>3</v>
      </c>
      <c r="K3207" s="5">
        <v>2</v>
      </c>
      <c r="L3207" s="5">
        <v>2</v>
      </c>
      <c r="M3207" s="28">
        <v>1</v>
      </c>
    </row>
    <row r="3208" spans="3:13" ht="25.2" x14ac:dyDescent="0.25">
      <c r="C3208" s="106"/>
      <c r="D3208" s="101"/>
      <c r="E3208" s="11" t="s">
        <v>50</v>
      </c>
      <c r="F3208" s="8"/>
      <c r="G3208" s="7">
        <v>102</v>
      </c>
      <c r="H3208" s="15">
        <v>54</v>
      </c>
      <c r="I3208" s="1">
        <v>13</v>
      </c>
      <c r="J3208" s="1">
        <v>10</v>
      </c>
      <c r="K3208" s="1">
        <v>10</v>
      </c>
      <c r="L3208" s="1">
        <v>14</v>
      </c>
      <c r="M3208" s="18">
        <v>1</v>
      </c>
    </row>
    <row r="3209" spans="3:13" ht="25.2" x14ac:dyDescent="0.25">
      <c r="C3209" s="106"/>
      <c r="D3209" s="101"/>
      <c r="E3209" s="11" t="s">
        <v>51</v>
      </c>
      <c r="F3209" s="8"/>
      <c r="G3209" s="14">
        <v>46</v>
      </c>
      <c r="H3209" s="27">
        <v>27</v>
      </c>
      <c r="I3209" s="5">
        <v>5</v>
      </c>
      <c r="J3209" s="5">
        <v>1</v>
      </c>
      <c r="K3209" s="5">
        <v>6</v>
      </c>
      <c r="L3209" s="5">
        <v>6</v>
      </c>
      <c r="M3209" s="28">
        <v>1</v>
      </c>
    </row>
    <row r="3210" spans="3:13" x14ac:dyDescent="0.25">
      <c r="C3210" s="106"/>
      <c r="D3210" s="101"/>
      <c r="E3210" s="11" t="s">
        <v>52</v>
      </c>
      <c r="F3210" s="8"/>
      <c r="G3210" s="14">
        <v>20</v>
      </c>
      <c r="H3210" s="27">
        <v>16</v>
      </c>
      <c r="I3210" s="5">
        <v>0</v>
      </c>
      <c r="J3210" s="5">
        <v>2</v>
      </c>
      <c r="K3210" s="5">
        <v>2</v>
      </c>
      <c r="L3210" s="5">
        <v>0</v>
      </c>
      <c r="M3210" s="28">
        <v>0</v>
      </c>
    </row>
    <row r="3211" spans="3:13" x14ac:dyDescent="0.25">
      <c r="C3211" s="106"/>
      <c r="D3211" s="101"/>
      <c r="E3211" s="11" t="s">
        <v>53</v>
      </c>
      <c r="F3211" s="8"/>
      <c r="G3211" s="14">
        <v>19</v>
      </c>
      <c r="H3211" s="27">
        <v>14</v>
      </c>
      <c r="I3211" s="5">
        <v>1</v>
      </c>
      <c r="J3211" s="5">
        <v>2</v>
      </c>
      <c r="K3211" s="5">
        <v>1</v>
      </c>
      <c r="L3211" s="5">
        <v>1</v>
      </c>
      <c r="M3211" s="28">
        <v>0</v>
      </c>
    </row>
    <row r="3212" spans="3:13" x14ac:dyDescent="0.25">
      <c r="C3212" s="106"/>
      <c r="D3212" s="101"/>
      <c r="E3212" s="11" t="s">
        <v>38</v>
      </c>
      <c r="F3212" s="8"/>
      <c r="G3212" s="14">
        <v>32</v>
      </c>
      <c r="H3212" s="27">
        <v>21</v>
      </c>
      <c r="I3212" s="5">
        <v>2</v>
      </c>
      <c r="J3212" s="5">
        <v>4</v>
      </c>
      <c r="K3212" s="5">
        <v>1</v>
      </c>
      <c r="L3212" s="5">
        <v>2</v>
      </c>
      <c r="M3212" s="28">
        <v>2</v>
      </c>
    </row>
    <row r="3213" spans="3:13" x14ac:dyDescent="0.25">
      <c r="C3213" s="106"/>
      <c r="D3213" s="101"/>
      <c r="E3213" s="11" t="s">
        <v>54</v>
      </c>
      <c r="F3213" s="8"/>
      <c r="G3213" s="7">
        <v>1276</v>
      </c>
      <c r="H3213" s="15">
        <v>948</v>
      </c>
      <c r="I3213" s="1">
        <v>73</v>
      </c>
      <c r="J3213" s="1">
        <v>80</v>
      </c>
      <c r="K3213" s="1">
        <v>62</v>
      </c>
      <c r="L3213" s="1">
        <v>98</v>
      </c>
      <c r="M3213" s="18">
        <v>15</v>
      </c>
    </row>
    <row r="3214" spans="3:13" x14ac:dyDescent="0.25">
      <c r="C3214" s="106"/>
      <c r="D3214" s="101"/>
      <c r="E3214" s="11" t="s">
        <v>55</v>
      </c>
      <c r="F3214" s="8"/>
      <c r="G3214" s="7">
        <v>177</v>
      </c>
      <c r="H3214" s="15">
        <v>100</v>
      </c>
      <c r="I3214" s="1">
        <v>20</v>
      </c>
      <c r="J3214" s="1">
        <v>14</v>
      </c>
      <c r="K3214" s="1">
        <v>18</v>
      </c>
      <c r="L3214" s="1">
        <v>22</v>
      </c>
      <c r="M3214" s="18">
        <v>3</v>
      </c>
    </row>
    <row r="3215" spans="3:13" ht="25.2" x14ac:dyDescent="0.25">
      <c r="C3215" s="102" t="s">
        <v>56</v>
      </c>
      <c r="D3215" s="100" t="s">
        <v>21</v>
      </c>
      <c r="E3215" s="10" t="s">
        <v>57</v>
      </c>
      <c r="F3215" s="9"/>
      <c r="G3215" s="13">
        <v>393</v>
      </c>
      <c r="H3215" s="22">
        <v>278</v>
      </c>
      <c r="I3215" s="3">
        <v>25</v>
      </c>
      <c r="J3215" s="3">
        <v>32</v>
      </c>
      <c r="K3215" s="3">
        <v>27</v>
      </c>
      <c r="L3215" s="3">
        <v>27</v>
      </c>
      <c r="M3215" s="24">
        <v>4</v>
      </c>
    </row>
    <row r="3216" spans="3:13" ht="25.2" x14ac:dyDescent="0.25">
      <c r="C3216" s="106"/>
      <c r="D3216" s="101"/>
      <c r="E3216" s="11" t="s">
        <v>58</v>
      </c>
      <c r="F3216" s="8"/>
      <c r="G3216" s="7">
        <v>615</v>
      </c>
      <c r="H3216" s="15">
        <v>433</v>
      </c>
      <c r="I3216" s="1">
        <v>40</v>
      </c>
      <c r="J3216" s="1">
        <v>44</v>
      </c>
      <c r="K3216" s="1">
        <v>31</v>
      </c>
      <c r="L3216" s="1">
        <v>56</v>
      </c>
      <c r="M3216" s="18">
        <v>11</v>
      </c>
    </row>
    <row r="3217" spans="2:16" ht="25.2" x14ac:dyDescent="0.25">
      <c r="C3217" s="106"/>
      <c r="D3217" s="101"/>
      <c r="E3217" s="11" t="s">
        <v>59</v>
      </c>
      <c r="F3217" s="8"/>
      <c r="G3217" s="7">
        <v>364</v>
      </c>
      <c r="H3217" s="15">
        <v>280</v>
      </c>
      <c r="I3217" s="1">
        <v>22</v>
      </c>
      <c r="J3217" s="1">
        <v>19</v>
      </c>
      <c r="K3217" s="1">
        <v>19</v>
      </c>
      <c r="L3217" s="1">
        <v>21</v>
      </c>
      <c r="M3217" s="18">
        <v>3</v>
      </c>
    </row>
    <row r="3218" spans="2:16" x14ac:dyDescent="0.25">
      <c r="C3218" s="106"/>
      <c r="D3218" s="101"/>
      <c r="E3218" s="11" t="s">
        <v>60</v>
      </c>
      <c r="F3218" s="8"/>
      <c r="G3218" s="7">
        <v>152</v>
      </c>
      <c r="H3218" s="15">
        <v>108</v>
      </c>
      <c r="I3218" s="1">
        <v>9</v>
      </c>
      <c r="J3218" s="1">
        <v>7</v>
      </c>
      <c r="K3218" s="1">
        <v>7</v>
      </c>
      <c r="L3218" s="1">
        <v>19</v>
      </c>
      <c r="M3218" s="18">
        <v>2</v>
      </c>
    </row>
    <row r="3219" spans="2:16" x14ac:dyDescent="0.25">
      <c r="C3219" s="102" t="s">
        <v>61</v>
      </c>
      <c r="D3219" s="100" t="s">
        <v>21</v>
      </c>
      <c r="E3219" s="10" t="s">
        <v>62</v>
      </c>
      <c r="F3219" s="9"/>
      <c r="G3219" s="13">
        <v>197</v>
      </c>
      <c r="H3219" s="22">
        <v>142</v>
      </c>
      <c r="I3219" s="3">
        <v>12</v>
      </c>
      <c r="J3219" s="3">
        <v>12</v>
      </c>
      <c r="K3219" s="3">
        <v>13</v>
      </c>
      <c r="L3219" s="3">
        <v>15</v>
      </c>
      <c r="M3219" s="24">
        <v>3</v>
      </c>
    </row>
    <row r="3220" spans="2:16" x14ac:dyDescent="0.25">
      <c r="C3220" s="103"/>
      <c r="D3220" s="101"/>
      <c r="E3220" s="11" t="s">
        <v>63</v>
      </c>
      <c r="F3220" s="8"/>
      <c r="G3220" s="7">
        <v>460</v>
      </c>
      <c r="H3220" s="15">
        <v>338</v>
      </c>
      <c r="I3220" s="1">
        <v>30</v>
      </c>
      <c r="J3220" s="1">
        <v>26</v>
      </c>
      <c r="K3220" s="1">
        <v>22</v>
      </c>
      <c r="L3220" s="1">
        <v>40</v>
      </c>
      <c r="M3220" s="18">
        <v>4</v>
      </c>
    </row>
    <row r="3221" spans="2:16" ht="25.2" x14ac:dyDescent="0.25">
      <c r="C3221" s="103"/>
      <c r="D3221" s="101"/>
      <c r="E3221" s="11" t="s">
        <v>64</v>
      </c>
      <c r="F3221" s="8"/>
      <c r="G3221" s="7">
        <v>286</v>
      </c>
      <c r="H3221" s="15">
        <v>202</v>
      </c>
      <c r="I3221" s="1">
        <v>19</v>
      </c>
      <c r="J3221" s="1">
        <v>23</v>
      </c>
      <c r="K3221" s="1">
        <v>16</v>
      </c>
      <c r="L3221" s="1">
        <v>22</v>
      </c>
      <c r="M3221" s="18">
        <v>4</v>
      </c>
    </row>
    <row r="3222" spans="2:16" x14ac:dyDescent="0.25">
      <c r="C3222" s="103"/>
      <c r="D3222" s="101"/>
      <c r="E3222" s="11" t="s">
        <v>65</v>
      </c>
      <c r="F3222" s="8"/>
      <c r="G3222" s="7">
        <v>249</v>
      </c>
      <c r="H3222" s="15">
        <v>178</v>
      </c>
      <c r="I3222" s="1">
        <v>11</v>
      </c>
      <c r="J3222" s="1">
        <v>21</v>
      </c>
      <c r="K3222" s="1">
        <v>16</v>
      </c>
      <c r="L3222" s="1">
        <v>20</v>
      </c>
      <c r="M3222" s="18">
        <v>3</v>
      </c>
    </row>
    <row r="3223" spans="2:16" x14ac:dyDescent="0.25">
      <c r="C3223" s="103"/>
      <c r="D3223" s="101"/>
      <c r="E3223" s="11" t="s">
        <v>66</v>
      </c>
      <c r="F3223" s="8"/>
      <c r="G3223" s="7">
        <v>145</v>
      </c>
      <c r="H3223" s="15">
        <v>112</v>
      </c>
      <c r="I3223" s="1">
        <v>10</v>
      </c>
      <c r="J3223" s="1">
        <v>4</v>
      </c>
      <c r="K3223" s="1">
        <v>6</v>
      </c>
      <c r="L3223" s="1">
        <v>11</v>
      </c>
      <c r="M3223" s="18">
        <v>2</v>
      </c>
    </row>
    <row r="3224" spans="2:16" x14ac:dyDescent="0.25">
      <c r="C3224" s="107"/>
      <c r="D3224" s="104"/>
      <c r="E3224" s="44" t="s">
        <v>67</v>
      </c>
      <c r="F3224" s="45"/>
      <c r="G3224" s="56">
        <v>187</v>
      </c>
      <c r="H3224" s="64">
        <v>127</v>
      </c>
      <c r="I3224" s="34">
        <v>14</v>
      </c>
      <c r="J3224" s="34">
        <v>16</v>
      </c>
      <c r="K3224" s="34">
        <v>11</v>
      </c>
      <c r="L3224" s="34">
        <v>15</v>
      </c>
      <c r="M3224" s="69">
        <v>4</v>
      </c>
    </row>
    <row r="3226" spans="2:16" x14ac:dyDescent="0.25">
      <c r="B3226" s="42" t="str">
        <f xml:space="preserve"> HYPERLINK("#'目次'!B44", "[38]")</f>
        <v>[38]</v>
      </c>
      <c r="C3226" s="37" t="s">
        <v>479</v>
      </c>
    </row>
    <row r="3229" spans="2:16" x14ac:dyDescent="0.25">
      <c r="C3229" s="37" t="s">
        <v>14</v>
      </c>
    </row>
    <row r="3230" spans="2:16" ht="37.799999999999997" x14ac:dyDescent="0.25">
      <c r="C3230" s="96"/>
      <c r="D3230" s="97"/>
      <c r="E3230" s="97"/>
      <c r="F3230" s="97"/>
      <c r="G3230" s="52" t="s">
        <v>15</v>
      </c>
      <c r="H3230" s="48" t="s">
        <v>480</v>
      </c>
      <c r="I3230" s="20" t="s">
        <v>481</v>
      </c>
      <c r="J3230" s="20" t="s">
        <v>482</v>
      </c>
      <c r="K3230" s="20" t="s">
        <v>483</v>
      </c>
      <c r="L3230" s="20" t="s">
        <v>484</v>
      </c>
      <c r="M3230" s="20" t="s">
        <v>53</v>
      </c>
      <c r="N3230" s="20" t="s">
        <v>485</v>
      </c>
      <c r="O3230" s="20" t="s">
        <v>38</v>
      </c>
      <c r="P3230" s="51" t="s">
        <v>486</v>
      </c>
    </row>
    <row r="3231" spans="2:16" x14ac:dyDescent="0.25">
      <c r="C3231" s="98"/>
      <c r="D3231" s="99"/>
      <c r="E3231" s="99"/>
      <c r="F3231" s="99"/>
      <c r="G3231" s="47"/>
      <c r="H3231" s="55"/>
      <c r="I3231" s="21"/>
      <c r="J3231" s="21"/>
      <c r="K3231" s="21"/>
      <c r="L3231" s="21"/>
      <c r="M3231" s="21"/>
      <c r="N3231" s="21"/>
      <c r="O3231" s="21"/>
      <c r="P3231" s="54"/>
    </row>
    <row r="3232" spans="2:16" x14ac:dyDescent="0.25">
      <c r="C3232" s="43"/>
      <c r="D3232" s="49"/>
      <c r="E3232" s="53" t="s">
        <v>15</v>
      </c>
      <c r="F3232" s="46"/>
      <c r="G3232" s="50">
        <v>1524</v>
      </c>
      <c r="H3232" s="30">
        <v>932</v>
      </c>
      <c r="I3232" s="30">
        <v>218</v>
      </c>
      <c r="J3232" s="30">
        <v>185</v>
      </c>
      <c r="K3232" s="30">
        <v>58</v>
      </c>
      <c r="L3232" s="30">
        <v>206</v>
      </c>
      <c r="M3232" s="30">
        <v>76</v>
      </c>
      <c r="N3232" s="30">
        <v>252</v>
      </c>
      <c r="O3232" s="30">
        <v>37</v>
      </c>
      <c r="P3232" s="68">
        <v>1235</v>
      </c>
    </row>
    <row r="3233" spans="3:16" x14ac:dyDescent="0.25">
      <c r="C3233" s="105" t="s">
        <v>20</v>
      </c>
      <c r="D3233" s="100" t="s">
        <v>21</v>
      </c>
      <c r="E3233" s="10" t="s">
        <v>22</v>
      </c>
      <c r="F3233" s="9"/>
      <c r="G3233" s="13">
        <v>780</v>
      </c>
      <c r="H3233" s="22">
        <v>446</v>
      </c>
      <c r="I3233" s="3">
        <v>102</v>
      </c>
      <c r="J3233" s="3">
        <v>85</v>
      </c>
      <c r="K3233" s="3">
        <v>27</v>
      </c>
      <c r="L3233" s="3">
        <v>95</v>
      </c>
      <c r="M3233" s="3">
        <v>42</v>
      </c>
      <c r="N3233" s="3">
        <v>167</v>
      </c>
      <c r="O3233" s="3">
        <v>16</v>
      </c>
      <c r="P3233" s="24">
        <v>597</v>
      </c>
    </row>
    <row r="3234" spans="3:16" x14ac:dyDescent="0.25">
      <c r="C3234" s="106"/>
      <c r="D3234" s="101"/>
      <c r="E3234" s="11" t="s">
        <v>23</v>
      </c>
      <c r="F3234" s="8"/>
      <c r="G3234" s="7">
        <v>744</v>
      </c>
      <c r="H3234" s="15">
        <v>486</v>
      </c>
      <c r="I3234" s="1">
        <v>116</v>
      </c>
      <c r="J3234" s="1">
        <v>100</v>
      </c>
      <c r="K3234" s="1">
        <v>31</v>
      </c>
      <c r="L3234" s="1">
        <v>111</v>
      </c>
      <c r="M3234" s="1">
        <v>34</v>
      </c>
      <c r="N3234" s="1">
        <v>85</v>
      </c>
      <c r="O3234" s="1">
        <v>21</v>
      </c>
      <c r="P3234" s="18">
        <v>638</v>
      </c>
    </row>
    <row r="3235" spans="3:16" x14ac:dyDescent="0.25">
      <c r="C3235" s="102" t="s">
        <v>24</v>
      </c>
      <c r="D3235" s="102" t="s">
        <v>25</v>
      </c>
      <c r="E3235" s="10" t="s">
        <v>26</v>
      </c>
      <c r="F3235" s="9"/>
      <c r="G3235" s="13">
        <v>257</v>
      </c>
      <c r="H3235" s="22">
        <v>145</v>
      </c>
      <c r="I3235" s="3">
        <v>44</v>
      </c>
      <c r="J3235" s="3">
        <v>21</v>
      </c>
      <c r="K3235" s="3">
        <v>8</v>
      </c>
      <c r="L3235" s="3">
        <v>27</v>
      </c>
      <c r="M3235" s="3">
        <v>13</v>
      </c>
      <c r="N3235" s="3">
        <v>58</v>
      </c>
      <c r="O3235" s="3">
        <v>4</v>
      </c>
      <c r="P3235" s="24">
        <v>195</v>
      </c>
    </row>
    <row r="3236" spans="3:16" x14ac:dyDescent="0.25">
      <c r="C3236" s="106"/>
      <c r="D3236" s="103"/>
      <c r="E3236" s="11" t="s">
        <v>27</v>
      </c>
      <c r="F3236" s="8"/>
      <c r="G3236" s="7">
        <v>297</v>
      </c>
      <c r="H3236" s="15">
        <v>180</v>
      </c>
      <c r="I3236" s="1">
        <v>42</v>
      </c>
      <c r="J3236" s="1">
        <v>22</v>
      </c>
      <c r="K3236" s="1">
        <v>8</v>
      </c>
      <c r="L3236" s="1">
        <v>45</v>
      </c>
      <c r="M3236" s="1">
        <v>12</v>
      </c>
      <c r="N3236" s="1">
        <v>57</v>
      </c>
      <c r="O3236" s="1">
        <v>3</v>
      </c>
      <c r="P3236" s="18">
        <v>237</v>
      </c>
    </row>
    <row r="3237" spans="3:16" x14ac:dyDescent="0.25">
      <c r="C3237" s="106"/>
      <c r="D3237" s="103"/>
      <c r="E3237" s="11" t="s">
        <v>28</v>
      </c>
      <c r="F3237" s="8"/>
      <c r="G3237" s="7">
        <v>316</v>
      </c>
      <c r="H3237" s="15">
        <v>201</v>
      </c>
      <c r="I3237" s="1">
        <v>43</v>
      </c>
      <c r="J3237" s="1">
        <v>40</v>
      </c>
      <c r="K3237" s="1">
        <v>16</v>
      </c>
      <c r="L3237" s="1">
        <v>47</v>
      </c>
      <c r="M3237" s="1">
        <v>11</v>
      </c>
      <c r="N3237" s="1">
        <v>50</v>
      </c>
      <c r="O3237" s="1">
        <v>4</v>
      </c>
      <c r="P3237" s="18">
        <v>262</v>
      </c>
    </row>
    <row r="3238" spans="3:16" x14ac:dyDescent="0.25">
      <c r="C3238" s="106"/>
      <c r="D3238" s="103"/>
      <c r="E3238" s="11" t="s">
        <v>29</v>
      </c>
      <c r="F3238" s="8"/>
      <c r="G3238" s="7">
        <v>335</v>
      </c>
      <c r="H3238" s="15">
        <v>209</v>
      </c>
      <c r="I3238" s="1">
        <v>51</v>
      </c>
      <c r="J3238" s="1">
        <v>54</v>
      </c>
      <c r="K3238" s="1">
        <v>12</v>
      </c>
      <c r="L3238" s="1">
        <v>48</v>
      </c>
      <c r="M3238" s="1">
        <v>18</v>
      </c>
      <c r="N3238" s="1">
        <v>48</v>
      </c>
      <c r="O3238" s="1">
        <v>11</v>
      </c>
      <c r="P3238" s="18">
        <v>276</v>
      </c>
    </row>
    <row r="3239" spans="3:16" x14ac:dyDescent="0.25">
      <c r="C3239" s="106"/>
      <c r="D3239" s="103"/>
      <c r="E3239" s="11" t="s">
        <v>30</v>
      </c>
      <c r="F3239" s="8"/>
      <c r="G3239" s="7">
        <v>319</v>
      </c>
      <c r="H3239" s="15">
        <v>197</v>
      </c>
      <c r="I3239" s="1">
        <v>38</v>
      </c>
      <c r="J3239" s="1">
        <v>48</v>
      </c>
      <c r="K3239" s="1">
        <v>14</v>
      </c>
      <c r="L3239" s="1">
        <v>39</v>
      </c>
      <c r="M3239" s="1">
        <v>22</v>
      </c>
      <c r="N3239" s="1">
        <v>39</v>
      </c>
      <c r="O3239" s="1">
        <v>15</v>
      </c>
      <c r="P3239" s="18">
        <v>265</v>
      </c>
    </row>
    <row r="3240" spans="3:16" x14ac:dyDescent="0.25">
      <c r="C3240" s="106"/>
      <c r="D3240" s="103"/>
      <c r="E3240" s="11" t="s">
        <v>31</v>
      </c>
      <c r="F3240" s="8"/>
      <c r="G3240" s="7">
        <v>1267</v>
      </c>
      <c r="H3240" s="15">
        <v>787</v>
      </c>
      <c r="I3240" s="1">
        <v>174</v>
      </c>
      <c r="J3240" s="1">
        <v>164</v>
      </c>
      <c r="K3240" s="1">
        <v>50</v>
      </c>
      <c r="L3240" s="1">
        <v>179</v>
      </c>
      <c r="M3240" s="1">
        <v>63</v>
      </c>
      <c r="N3240" s="1">
        <v>194</v>
      </c>
      <c r="O3240" s="1">
        <v>33</v>
      </c>
      <c r="P3240" s="18">
        <v>1040</v>
      </c>
    </row>
    <row r="3241" spans="3:16" x14ac:dyDescent="0.25">
      <c r="C3241" s="106"/>
      <c r="D3241" s="103"/>
      <c r="E3241" s="11" t="s">
        <v>32</v>
      </c>
      <c r="F3241" s="8"/>
      <c r="G3241" s="7">
        <v>654</v>
      </c>
      <c r="H3241" s="15">
        <v>406</v>
      </c>
      <c r="I3241" s="1">
        <v>89</v>
      </c>
      <c r="J3241" s="1">
        <v>102</v>
      </c>
      <c r="K3241" s="1">
        <v>26</v>
      </c>
      <c r="L3241" s="1">
        <v>87</v>
      </c>
      <c r="M3241" s="1">
        <v>40</v>
      </c>
      <c r="N3241" s="1">
        <v>87</v>
      </c>
      <c r="O3241" s="1">
        <v>26</v>
      </c>
      <c r="P3241" s="18">
        <v>541</v>
      </c>
    </row>
    <row r="3242" spans="3:16" x14ac:dyDescent="0.25">
      <c r="C3242" s="106"/>
      <c r="D3242" s="102" t="s">
        <v>22</v>
      </c>
      <c r="E3242" s="10" t="s">
        <v>26</v>
      </c>
      <c r="F3242" s="9"/>
      <c r="G3242" s="13">
        <v>137</v>
      </c>
      <c r="H3242" s="22">
        <v>73</v>
      </c>
      <c r="I3242" s="3">
        <v>17</v>
      </c>
      <c r="J3242" s="3">
        <v>11</v>
      </c>
      <c r="K3242" s="3">
        <v>3</v>
      </c>
      <c r="L3242" s="3">
        <v>11</v>
      </c>
      <c r="M3242" s="3">
        <v>7</v>
      </c>
      <c r="N3242" s="3">
        <v>37</v>
      </c>
      <c r="O3242" s="3">
        <v>1</v>
      </c>
      <c r="P3242" s="24">
        <v>99</v>
      </c>
    </row>
    <row r="3243" spans="3:16" x14ac:dyDescent="0.25">
      <c r="C3243" s="106"/>
      <c r="D3243" s="103"/>
      <c r="E3243" s="11" t="s">
        <v>27</v>
      </c>
      <c r="F3243" s="8"/>
      <c r="G3243" s="7">
        <v>157</v>
      </c>
      <c r="H3243" s="15">
        <v>83</v>
      </c>
      <c r="I3243" s="1">
        <v>21</v>
      </c>
      <c r="J3243" s="1">
        <v>14</v>
      </c>
      <c r="K3243" s="1">
        <v>4</v>
      </c>
      <c r="L3243" s="1">
        <v>15</v>
      </c>
      <c r="M3243" s="1">
        <v>9</v>
      </c>
      <c r="N3243" s="1">
        <v>42</v>
      </c>
      <c r="O3243" s="1">
        <v>2</v>
      </c>
      <c r="P3243" s="18">
        <v>113</v>
      </c>
    </row>
    <row r="3244" spans="3:16" x14ac:dyDescent="0.25">
      <c r="C3244" s="106"/>
      <c r="D3244" s="103"/>
      <c r="E3244" s="11" t="s">
        <v>28</v>
      </c>
      <c r="F3244" s="8"/>
      <c r="G3244" s="7">
        <v>162</v>
      </c>
      <c r="H3244" s="15">
        <v>93</v>
      </c>
      <c r="I3244" s="1">
        <v>21</v>
      </c>
      <c r="J3244" s="1">
        <v>15</v>
      </c>
      <c r="K3244" s="1">
        <v>7</v>
      </c>
      <c r="L3244" s="1">
        <v>27</v>
      </c>
      <c r="M3244" s="1">
        <v>6</v>
      </c>
      <c r="N3244" s="1">
        <v>33</v>
      </c>
      <c r="O3244" s="1">
        <v>2</v>
      </c>
      <c r="P3244" s="18">
        <v>127</v>
      </c>
    </row>
    <row r="3245" spans="3:16" x14ac:dyDescent="0.25">
      <c r="C3245" s="106"/>
      <c r="D3245" s="103"/>
      <c r="E3245" s="11" t="s">
        <v>29</v>
      </c>
      <c r="F3245" s="8"/>
      <c r="G3245" s="7">
        <v>175</v>
      </c>
      <c r="H3245" s="15">
        <v>103</v>
      </c>
      <c r="I3245" s="1">
        <v>26</v>
      </c>
      <c r="J3245" s="1">
        <v>24</v>
      </c>
      <c r="K3245" s="1">
        <v>6</v>
      </c>
      <c r="L3245" s="1">
        <v>28</v>
      </c>
      <c r="M3245" s="1">
        <v>13</v>
      </c>
      <c r="N3245" s="1">
        <v>30</v>
      </c>
      <c r="O3245" s="1">
        <v>5</v>
      </c>
      <c r="P3245" s="18">
        <v>140</v>
      </c>
    </row>
    <row r="3246" spans="3:16" x14ac:dyDescent="0.25">
      <c r="C3246" s="106"/>
      <c r="D3246" s="103"/>
      <c r="E3246" s="11" t="s">
        <v>30</v>
      </c>
      <c r="F3246" s="8"/>
      <c r="G3246" s="7">
        <v>149</v>
      </c>
      <c r="H3246" s="15">
        <v>94</v>
      </c>
      <c r="I3246" s="1">
        <v>17</v>
      </c>
      <c r="J3246" s="1">
        <v>21</v>
      </c>
      <c r="K3246" s="1">
        <v>7</v>
      </c>
      <c r="L3246" s="1">
        <v>14</v>
      </c>
      <c r="M3246" s="1">
        <v>7</v>
      </c>
      <c r="N3246" s="1">
        <v>25</v>
      </c>
      <c r="O3246" s="1">
        <v>6</v>
      </c>
      <c r="P3246" s="18">
        <v>118</v>
      </c>
    </row>
    <row r="3247" spans="3:16" x14ac:dyDescent="0.25">
      <c r="C3247" s="106"/>
      <c r="D3247" s="103"/>
      <c r="E3247" s="11" t="s">
        <v>31</v>
      </c>
      <c r="F3247" s="8"/>
      <c r="G3247" s="7">
        <v>643</v>
      </c>
      <c r="H3247" s="15">
        <v>373</v>
      </c>
      <c r="I3247" s="1">
        <v>85</v>
      </c>
      <c r="J3247" s="1">
        <v>74</v>
      </c>
      <c r="K3247" s="1">
        <v>24</v>
      </c>
      <c r="L3247" s="1">
        <v>84</v>
      </c>
      <c r="M3247" s="1">
        <v>35</v>
      </c>
      <c r="N3247" s="1">
        <v>130</v>
      </c>
      <c r="O3247" s="1">
        <v>15</v>
      </c>
      <c r="P3247" s="18">
        <v>498</v>
      </c>
    </row>
    <row r="3248" spans="3:16" x14ac:dyDescent="0.25">
      <c r="C3248" s="106"/>
      <c r="D3248" s="103"/>
      <c r="E3248" s="11" t="s">
        <v>32</v>
      </c>
      <c r="F3248" s="8"/>
      <c r="G3248" s="7">
        <v>324</v>
      </c>
      <c r="H3248" s="15">
        <v>197</v>
      </c>
      <c r="I3248" s="1">
        <v>43</v>
      </c>
      <c r="J3248" s="1">
        <v>45</v>
      </c>
      <c r="K3248" s="1">
        <v>13</v>
      </c>
      <c r="L3248" s="1">
        <v>42</v>
      </c>
      <c r="M3248" s="1">
        <v>20</v>
      </c>
      <c r="N3248" s="1">
        <v>55</v>
      </c>
      <c r="O3248" s="1">
        <v>11</v>
      </c>
      <c r="P3248" s="18">
        <v>258</v>
      </c>
    </row>
    <row r="3249" spans="3:16" x14ac:dyDescent="0.25">
      <c r="C3249" s="106"/>
      <c r="D3249" s="102" t="s">
        <v>23</v>
      </c>
      <c r="E3249" s="10" t="s">
        <v>26</v>
      </c>
      <c r="F3249" s="9"/>
      <c r="G3249" s="13">
        <v>120</v>
      </c>
      <c r="H3249" s="22">
        <v>72</v>
      </c>
      <c r="I3249" s="3">
        <v>27</v>
      </c>
      <c r="J3249" s="3">
        <v>10</v>
      </c>
      <c r="K3249" s="3">
        <v>5</v>
      </c>
      <c r="L3249" s="3">
        <v>16</v>
      </c>
      <c r="M3249" s="3">
        <v>6</v>
      </c>
      <c r="N3249" s="3">
        <v>21</v>
      </c>
      <c r="O3249" s="3">
        <v>3</v>
      </c>
      <c r="P3249" s="24">
        <v>96</v>
      </c>
    </row>
    <row r="3250" spans="3:16" x14ac:dyDescent="0.25">
      <c r="C3250" s="106"/>
      <c r="D3250" s="103"/>
      <c r="E3250" s="11" t="s">
        <v>27</v>
      </c>
      <c r="F3250" s="8"/>
      <c r="G3250" s="7">
        <v>140</v>
      </c>
      <c r="H3250" s="15">
        <v>97</v>
      </c>
      <c r="I3250" s="1">
        <v>21</v>
      </c>
      <c r="J3250" s="1">
        <v>8</v>
      </c>
      <c r="K3250" s="1">
        <v>4</v>
      </c>
      <c r="L3250" s="1">
        <v>30</v>
      </c>
      <c r="M3250" s="1">
        <v>3</v>
      </c>
      <c r="N3250" s="1">
        <v>15</v>
      </c>
      <c r="O3250" s="1">
        <v>1</v>
      </c>
      <c r="P3250" s="18">
        <v>124</v>
      </c>
    </row>
    <row r="3251" spans="3:16" x14ac:dyDescent="0.25">
      <c r="C3251" s="106"/>
      <c r="D3251" s="103"/>
      <c r="E3251" s="11" t="s">
        <v>28</v>
      </c>
      <c r="F3251" s="8"/>
      <c r="G3251" s="7">
        <v>154</v>
      </c>
      <c r="H3251" s="15">
        <v>108</v>
      </c>
      <c r="I3251" s="1">
        <v>22</v>
      </c>
      <c r="J3251" s="1">
        <v>25</v>
      </c>
      <c r="K3251" s="1">
        <v>9</v>
      </c>
      <c r="L3251" s="1">
        <v>20</v>
      </c>
      <c r="M3251" s="1">
        <v>5</v>
      </c>
      <c r="N3251" s="1">
        <v>17</v>
      </c>
      <c r="O3251" s="1">
        <v>2</v>
      </c>
      <c r="P3251" s="18">
        <v>135</v>
      </c>
    </row>
    <row r="3252" spans="3:16" x14ac:dyDescent="0.25">
      <c r="C3252" s="106"/>
      <c r="D3252" s="103"/>
      <c r="E3252" s="11" t="s">
        <v>29</v>
      </c>
      <c r="F3252" s="8"/>
      <c r="G3252" s="7">
        <v>160</v>
      </c>
      <c r="H3252" s="15">
        <v>106</v>
      </c>
      <c r="I3252" s="1">
        <v>25</v>
      </c>
      <c r="J3252" s="1">
        <v>30</v>
      </c>
      <c r="K3252" s="1">
        <v>6</v>
      </c>
      <c r="L3252" s="1">
        <v>20</v>
      </c>
      <c r="M3252" s="1">
        <v>5</v>
      </c>
      <c r="N3252" s="1">
        <v>18</v>
      </c>
      <c r="O3252" s="1">
        <v>6</v>
      </c>
      <c r="P3252" s="18">
        <v>136</v>
      </c>
    </row>
    <row r="3253" spans="3:16" x14ac:dyDescent="0.25">
      <c r="C3253" s="106"/>
      <c r="D3253" s="103"/>
      <c r="E3253" s="11" t="s">
        <v>30</v>
      </c>
      <c r="F3253" s="8"/>
      <c r="G3253" s="7">
        <v>170</v>
      </c>
      <c r="H3253" s="15">
        <v>103</v>
      </c>
      <c r="I3253" s="1">
        <v>21</v>
      </c>
      <c r="J3253" s="1">
        <v>27</v>
      </c>
      <c r="K3253" s="1">
        <v>7</v>
      </c>
      <c r="L3253" s="1">
        <v>25</v>
      </c>
      <c r="M3253" s="1">
        <v>15</v>
      </c>
      <c r="N3253" s="1">
        <v>14</v>
      </c>
      <c r="O3253" s="1">
        <v>9</v>
      </c>
      <c r="P3253" s="18">
        <v>147</v>
      </c>
    </row>
    <row r="3254" spans="3:16" x14ac:dyDescent="0.25">
      <c r="C3254" s="106"/>
      <c r="D3254" s="103"/>
      <c r="E3254" s="11" t="s">
        <v>31</v>
      </c>
      <c r="F3254" s="8"/>
      <c r="G3254" s="7">
        <v>624</v>
      </c>
      <c r="H3254" s="15">
        <v>414</v>
      </c>
      <c r="I3254" s="1">
        <v>89</v>
      </c>
      <c r="J3254" s="1">
        <v>90</v>
      </c>
      <c r="K3254" s="1">
        <v>26</v>
      </c>
      <c r="L3254" s="1">
        <v>95</v>
      </c>
      <c r="M3254" s="1">
        <v>28</v>
      </c>
      <c r="N3254" s="1">
        <v>64</v>
      </c>
      <c r="O3254" s="1">
        <v>18</v>
      </c>
      <c r="P3254" s="18">
        <v>542</v>
      </c>
    </row>
    <row r="3255" spans="3:16" x14ac:dyDescent="0.25">
      <c r="C3255" s="106"/>
      <c r="D3255" s="103"/>
      <c r="E3255" s="11" t="s">
        <v>32</v>
      </c>
      <c r="F3255" s="8"/>
      <c r="G3255" s="7">
        <v>330</v>
      </c>
      <c r="H3255" s="15">
        <v>209</v>
      </c>
      <c r="I3255" s="1">
        <v>46</v>
      </c>
      <c r="J3255" s="1">
        <v>57</v>
      </c>
      <c r="K3255" s="1">
        <v>13</v>
      </c>
      <c r="L3255" s="1">
        <v>45</v>
      </c>
      <c r="M3255" s="1">
        <v>20</v>
      </c>
      <c r="N3255" s="1">
        <v>32</v>
      </c>
      <c r="O3255" s="1">
        <v>15</v>
      </c>
      <c r="P3255" s="18">
        <v>283</v>
      </c>
    </row>
    <row r="3256" spans="3:16" ht="25.2" x14ac:dyDescent="0.25">
      <c r="C3256" s="102" t="s">
        <v>33</v>
      </c>
      <c r="D3256" s="102" t="s">
        <v>25</v>
      </c>
      <c r="E3256" s="10" t="s">
        <v>34</v>
      </c>
      <c r="F3256" s="9"/>
      <c r="G3256" s="13">
        <v>75</v>
      </c>
      <c r="H3256" s="22">
        <v>20</v>
      </c>
      <c r="I3256" s="3">
        <v>14</v>
      </c>
      <c r="J3256" s="3">
        <v>10</v>
      </c>
      <c r="K3256" s="3">
        <v>2</v>
      </c>
      <c r="L3256" s="3">
        <v>10</v>
      </c>
      <c r="M3256" s="3">
        <v>4</v>
      </c>
      <c r="N3256" s="3">
        <v>28</v>
      </c>
      <c r="O3256" s="3">
        <v>3</v>
      </c>
      <c r="P3256" s="24">
        <v>44</v>
      </c>
    </row>
    <row r="3257" spans="3:16" ht="25.2" x14ac:dyDescent="0.25">
      <c r="C3257" s="106"/>
      <c r="D3257" s="103"/>
      <c r="E3257" s="11" t="s">
        <v>35</v>
      </c>
      <c r="F3257" s="8"/>
      <c r="G3257" s="7">
        <v>1042</v>
      </c>
      <c r="H3257" s="15">
        <v>676</v>
      </c>
      <c r="I3257" s="1">
        <v>127</v>
      </c>
      <c r="J3257" s="1">
        <v>110</v>
      </c>
      <c r="K3257" s="1">
        <v>41</v>
      </c>
      <c r="L3257" s="1">
        <v>143</v>
      </c>
      <c r="M3257" s="1">
        <v>48</v>
      </c>
      <c r="N3257" s="1">
        <v>171</v>
      </c>
      <c r="O3257" s="1">
        <v>13</v>
      </c>
      <c r="P3257" s="18">
        <v>858</v>
      </c>
    </row>
    <row r="3258" spans="3:16" ht="25.2" x14ac:dyDescent="0.25">
      <c r="C3258" s="106"/>
      <c r="D3258" s="103"/>
      <c r="E3258" s="11" t="s">
        <v>36</v>
      </c>
      <c r="F3258" s="8"/>
      <c r="G3258" s="7">
        <v>122</v>
      </c>
      <c r="H3258" s="15">
        <v>57</v>
      </c>
      <c r="I3258" s="1">
        <v>29</v>
      </c>
      <c r="J3258" s="1">
        <v>15</v>
      </c>
      <c r="K3258" s="1">
        <v>7</v>
      </c>
      <c r="L3258" s="1">
        <v>21</v>
      </c>
      <c r="M3258" s="1">
        <v>8</v>
      </c>
      <c r="N3258" s="1">
        <v>24</v>
      </c>
      <c r="O3258" s="1">
        <v>4</v>
      </c>
      <c r="P3258" s="18">
        <v>94</v>
      </c>
    </row>
    <row r="3259" spans="3:16" ht="25.2" x14ac:dyDescent="0.25">
      <c r="C3259" s="106"/>
      <c r="D3259" s="103"/>
      <c r="E3259" s="11" t="s">
        <v>37</v>
      </c>
      <c r="F3259" s="8"/>
      <c r="G3259" s="7">
        <v>251</v>
      </c>
      <c r="H3259" s="15">
        <v>156</v>
      </c>
      <c r="I3259" s="1">
        <v>40</v>
      </c>
      <c r="J3259" s="1">
        <v>42</v>
      </c>
      <c r="K3259" s="1">
        <v>6</v>
      </c>
      <c r="L3259" s="1">
        <v>30</v>
      </c>
      <c r="M3259" s="1">
        <v>15</v>
      </c>
      <c r="N3259" s="1">
        <v>26</v>
      </c>
      <c r="O3259" s="1">
        <v>14</v>
      </c>
      <c r="P3259" s="18">
        <v>211</v>
      </c>
    </row>
    <row r="3260" spans="3:16" x14ac:dyDescent="0.25">
      <c r="C3260" s="106"/>
      <c r="D3260" s="103"/>
      <c r="E3260" s="11" t="s">
        <v>38</v>
      </c>
      <c r="F3260" s="8"/>
      <c r="G3260" s="14">
        <v>34</v>
      </c>
      <c r="H3260" s="27">
        <v>23</v>
      </c>
      <c r="I3260" s="5">
        <v>8</v>
      </c>
      <c r="J3260" s="5">
        <v>8</v>
      </c>
      <c r="K3260" s="5">
        <v>2</v>
      </c>
      <c r="L3260" s="5">
        <v>2</v>
      </c>
      <c r="M3260" s="5">
        <v>1</v>
      </c>
      <c r="N3260" s="5">
        <v>3</v>
      </c>
      <c r="O3260" s="5">
        <v>3</v>
      </c>
      <c r="P3260" s="28">
        <v>28</v>
      </c>
    </row>
    <row r="3261" spans="3:16" ht="25.2" x14ac:dyDescent="0.25">
      <c r="C3261" s="106"/>
      <c r="D3261" s="102" t="s">
        <v>22</v>
      </c>
      <c r="E3261" s="10" t="s">
        <v>34</v>
      </c>
      <c r="F3261" s="9"/>
      <c r="G3261" s="13">
        <v>53</v>
      </c>
      <c r="H3261" s="22">
        <v>9</v>
      </c>
      <c r="I3261" s="3">
        <v>5</v>
      </c>
      <c r="J3261" s="3">
        <v>6</v>
      </c>
      <c r="K3261" s="3">
        <v>1</v>
      </c>
      <c r="L3261" s="3">
        <v>5</v>
      </c>
      <c r="M3261" s="3">
        <v>4</v>
      </c>
      <c r="N3261" s="3">
        <v>27</v>
      </c>
      <c r="O3261" s="3">
        <v>3</v>
      </c>
      <c r="P3261" s="24">
        <v>23</v>
      </c>
    </row>
    <row r="3262" spans="3:16" ht="25.2" x14ac:dyDescent="0.25">
      <c r="C3262" s="106"/>
      <c r="D3262" s="103"/>
      <c r="E3262" s="11" t="s">
        <v>35</v>
      </c>
      <c r="F3262" s="8"/>
      <c r="G3262" s="7">
        <v>595</v>
      </c>
      <c r="H3262" s="15">
        <v>372</v>
      </c>
      <c r="I3262" s="1">
        <v>72</v>
      </c>
      <c r="J3262" s="1">
        <v>62</v>
      </c>
      <c r="K3262" s="1">
        <v>21</v>
      </c>
      <c r="L3262" s="1">
        <v>76</v>
      </c>
      <c r="M3262" s="1">
        <v>33</v>
      </c>
      <c r="N3262" s="1">
        <v>110</v>
      </c>
      <c r="O3262" s="1">
        <v>8</v>
      </c>
      <c r="P3262" s="18">
        <v>477</v>
      </c>
    </row>
    <row r="3263" spans="3:16" ht="25.2" x14ac:dyDescent="0.25">
      <c r="C3263" s="106"/>
      <c r="D3263" s="103"/>
      <c r="E3263" s="11" t="s">
        <v>36</v>
      </c>
      <c r="F3263" s="8"/>
      <c r="G3263" s="7">
        <v>56</v>
      </c>
      <c r="H3263" s="15">
        <v>20</v>
      </c>
      <c r="I3263" s="1">
        <v>12</v>
      </c>
      <c r="J3263" s="1">
        <v>8</v>
      </c>
      <c r="K3263" s="1">
        <v>3</v>
      </c>
      <c r="L3263" s="1">
        <v>7</v>
      </c>
      <c r="M3263" s="1">
        <v>1</v>
      </c>
      <c r="N3263" s="1">
        <v>18</v>
      </c>
      <c r="O3263" s="1">
        <v>1</v>
      </c>
      <c r="P3263" s="18">
        <v>37</v>
      </c>
    </row>
    <row r="3264" spans="3:16" ht="25.2" x14ac:dyDescent="0.25">
      <c r="C3264" s="106"/>
      <c r="D3264" s="103"/>
      <c r="E3264" s="11" t="s">
        <v>37</v>
      </c>
      <c r="F3264" s="8"/>
      <c r="G3264" s="7">
        <v>54</v>
      </c>
      <c r="H3264" s="15">
        <v>33</v>
      </c>
      <c r="I3264" s="1">
        <v>9</v>
      </c>
      <c r="J3264" s="1">
        <v>4</v>
      </c>
      <c r="K3264" s="1">
        <v>1</v>
      </c>
      <c r="L3264" s="1">
        <v>5</v>
      </c>
      <c r="M3264" s="1">
        <v>3</v>
      </c>
      <c r="N3264" s="1">
        <v>9</v>
      </c>
      <c r="O3264" s="1">
        <v>1</v>
      </c>
      <c r="P3264" s="18">
        <v>44</v>
      </c>
    </row>
    <row r="3265" spans="3:16" x14ac:dyDescent="0.25">
      <c r="C3265" s="106"/>
      <c r="D3265" s="103"/>
      <c r="E3265" s="11" t="s">
        <v>38</v>
      </c>
      <c r="F3265" s="8"/>
      <c r="G3265" s="14">
        <v>22</v>
      </c>
      <c r="H3265" s="27">
        <v>12</v>
      </c>
      <c r="I3265" s="5">
        <v>4</v>
      </c>
      <c r="J3265" s="5">
        <v>5</v>
      </c>
      <c r="K3265" s="5">
        <v>1</v>
      </c>
      <c r="L3265" s="5">
        <v>2</v>
      </c>
      <c r="M3265" s="5">
        <v>1</v>
      </c>
      <c r="N3265" s="5">
        <v>3</v>
      </c>
      <c r="O3265" s="5">
        <v>3</v>
      </c>
      <c r="P3265" s="28">
        <v>16</v>
      </c>
    </row>
    <row r="3266" spans="3:16" ht="25.2" x14ac:dyDescent="0.25">
      <c r="C3266" s="106"/>
      <c r="D3266" s="102" t="s">
        <v>23</v>
      </c>
      <c r="E3266" s="10" t="s">
        <v>34</v>
      </c>
      <c r="F3266" s="9"/>
      <c r="G3266" s="41">
        <v>22</v>
      </c>
      <c r="H3266" s="58">
        <v>11</v>
      </c>
      <c r="I3266" s="26">
        <v>9</v>
      </c>
      <c r="J3266" s="26">
        <v>4</v>
      </c>
      <c r="K3266" s="26">
        <v>1</v>
      </c>
      <c r="L3266" s="26">
        <v>5</v>
      </c>
      <c r="M3266" s="26">
        <v>0</v>
      </c>
      <c r="N3266" s="26">
        <v>1</v>
      </c>
      <c r="O3266" s="26">
        <v>0</v>
      </c>
      <c r="P3266" s="60">
        <v>21</v>
      </c>
    </row>
    <row r="3267" spans="3:16" ht="25.2" x14ac:dyDescent="0.25">
      <c r="C3267" s="106"/>
      <c r="D3267" s="103"/>
      <c r="E3267" s="11" t="s">
        <v>35</v>
      </c>
      <c r="F3267" s="8"/>
      <c r="G3267" s="7">
        <v>447</v>
      </c>
      <c r="H3267" s="15">
        <v>304</v>
      </c>
      <c r="I3267" s="1">
        <v>55</v>
      </c>
      <c r="J3267" s="1">
        <v>48</v>
      </c>
      <c r="K3267" s="1">
        <v>20</v>
      </c>
      <c r="L3267" s="1">
        <v>67</v>
      </c>
      <c r="M3267" s="1">
        <v>15</v>
      </c>
      <c r="N3267" s="1">
        <v>61</v>
      </c>
      <c r="O3267" s="1">
        <v>5</v>
      </c>
      <c r="P3267" s="18">
        <v>381</v>
      </c>
    </row>
    <row r="3268" spans="3:16" ht="25.2" x14ac:dyDescent="0.25">
      <c r="C3268" s="106"/>
      <c r="D3268" s="103"/>
      <c r="E3268" s="11" t="s">
        <v>36</v>
      </c>
      <c r="F3268" s="8"/>
      <c r="G3268" s="7">
        <v>66</v>
      </c>
      <c r="H3268" s="15">
        <v>37</v>
      </c>
      <c r="I3268" s="1">
        <v>17</v>
      </c>
      <c r="J3268" s="1">
        <v>7</v>
      </c>
      <c r="K3268" s="1">
        <v>4</v>
      </c>
      <c r="L3268" s="1">
        <v>14</v>
      </c>
      <c r="M3268" s="1">
        <v>7</v>
      </c>
      <c r="N3268" s="1">
        <v>6</v>
      </c>
      <c r="O3268" s="1">
        <v>3</v>
      </c>
      <c r="P3268" s="18">
        <v>57</v>
      </c>
    </row>
    <row r="3269" spans="3:16" ht="25.2" x14ac:dyDescent="0.25">
      <c r="C3269" s="106"/>
      <c r="D3269" s="103"/>
      <c r="E3269" s="11" t="s">
        <v>37</v>
      </c>
      <c r="F3269" s="8"/>
      <c r="G3269" s="7">
        <v>197</v>
      </c>
      <c r="H3269" s="15">
        <v>123</v>
      </c>
      <c r="I3269" s="1">
        <v>31</v>
      </c>
      <c r="J3269" s="1">
        <v>38</v>
      </c>
      <c r="K3269" s="1">
        <v>5</v>
      </c>
      <c r="L3269" s="1">
        <v>25</v>
      </c>
      <c r="M3269" s="1">
        <v>12</v>
      </c>
      <c r="N3269" s="1">
        <v>17</v>
      </c>
      <c r="O3269" s="1">
        <v>13</v>
      </c>
      <c r="P3269" s="18">
        <v>167</v>
      </c>
    </row>
    <row r="3270" spans="3:16" x14ac:dyDescent="0.25">
      <c r="C3270" s="106"/>
      <c r="D3270" s="103"/>
      <c r="E3270" s="11" t="s">
        <v>38</v>
      </c>
      <c r="F3270" s="8"/>
      <c r="G3270" s="14">
        <v>12</v>
      </c>
      <c r="H3270" s="27">
        <v>11</v>
      </c>
      <c r="I3270" s="5">
        <v>4</v>
      </c>
      <c r="J3270" s="5">
        <v>3</v>
      </c>
      <c r="K3270" s="5">
        <v>1</v>
      </c>
      <c r="L3270" s="5">
        <v>0</v>
      </c>
      <c r="M3270" s="5">
        <v>0</v>
      </c>
      <c r="N3270" s="5">
        <v>0</v>
      </c>
      <c r="O3270" s="5">
        <v>0</v>
      </c>
      <c r="P3270" s="28">
        <v>12</v>
      </c>
    </row>
    <row r="3271" spans="3:16" ht="25.2" x14ac:dyDescent="0.25">
      <c r="C3271" s="102" t="s">
        <v>39</v>
      </c>
      <c r="D3271" s="102" t="s">
        <v>25</v>
      </c>
      <c r="E3271" s="10" t="s">
        <v>40</v>
      </c>
      <c r="F3271" s="9"/>
      <c r="G3271" s="13">
        <v>263</v>
      </c>
      <c r="H3271" s="22">
        <v>141</v>
      </c>
      <c r="I3271" s="3">
        <v>47</v>
      </c>
      <c r="J3271" s="3">
        <v>40</v>
      </c>
      <c r="K3271" s="3">
        <v>9</v>
      </c>
      <c r="L3271" s="3">
        <v>41</v>
      </c>
      <c r="M3271" s="3">
        <v>15</v>
      </c>
      <c r="N3271" s="3">
        <v>51</v>
      </c>
      <c r="O3271" s="3">
        <v>7</v>
      </c>
      <c r="P3271" s="24">
        <v>205</v>
      </c>
    </row>
    <row r="3272" spans="3:16" ht="25.2" x14ac:dyDescent="0.25">
      <c r="C3272" s="106"/>
      <c r="D3272" s="103"/>
      <c r="E3272" s="11" t="s">
        <v>41</v>
      </c>
      <c r="F3272" s="8"/>
      <c r="G3272" s="7">
        <v>906</v>
      </c>
      <c r="H3272" s="15">
        <v>604</v>
      </c>
      <c r="I3272" s="1">
        <v>113</v>
      </c>
      <c r="J3272" s="1">
        <v>95</v>
      </c>
      <c r="K3272" s="1">
        <v>37</v>
      </c>
      <c r="L3272" s="1">
        <v>127</v>
      </c>
      <c r="M3272" s="1">
        <v>33</v>
      </c>
      <c r="N3272" s="1">
        <v>143</v>
      </c>
      <c r="O3272" s="1">
        <v>9</v>
      </c>
      <c r="P3272" s="18">
        <v>754</v>
      </c>
    </row>
    <row r="3273" spans="3:16" x14ac:dyDescent="0.25">
      <c r="C3273" s="106"/>
      <c r="D3273" s="103"/>
      <c r="E3273" s="11" t="s">
        <v>42</v>
      </c>
      <c r="F3273" s="8"/>
      <c r="G3273" s="7">
        <v>61</v>
      </c>
      <c r="H3273" s="15">
        <v>37</v>
      </c>
      <c r="I3273" s="1">
        <v>10</v>
      </c>
      <c r="J3273" s="1">
        <v>4</v>
      </c>
      <c r="K3273" s="1">
        <v>2</v>
      </c>
      <c r="L3273" s="1">
        <v>7</v>
      </c>
      <c r="M3273" s="1">
        <v>3</v>
      </c>
      <c r="N3273" s="1">
        <v>12</v>
      </c>
      <c r="O3273" s="1">
        <v>0</v>
      </c>
      <c r="P3273" s="18">
        <v>49</v>
      </c>
    </row>
    <row r="3274" spans="3:16" x14ac:dyDescent="0.25">
      <c r="C3274" s="106"/>
      <c r="D3274" s="103"/>
      <c r="E3274" s="11" t="s">
        <v>43</v>
      </c>
      <c r="F3274" s="8"/>
      <c r="G3274" s="7">
        <v>450</v>
      </c>
      <c r="H3274" s="15">
        <v>255</v>
      </c>
      <c r="I3274" s="1">
        <v>63</v>
      </c>
      <c r="J3274" s="1">
        <v>54</v>
      </c>
      <c r="K3274" s="1">
        <v>16</v>
      </c>
      <c r="L3274" s="1">
        <v>47</v>
      </c>
      <c r="M3274" s="1">
        <v>28</v>
      </c>
      <c r="N3274" s="1">
        <v>81</v>
      </c>
      <c r="O3274" s="1">
        <v>18</v>
      </c>
      <c r="P3274" s="18">
        <v>351</v>
      </c>
    </row>
    <row r="3275" spans="3:16" x14ac:dyDescent="0.25">
      <c r="C3275" s="106"/>
      <c r="D3275" s="103"/>
      <c r="E3275" s="11" t="s">
        <v>44</v>
      </c>
      <c r="F3275" s="8"/>
      <c r="G3275" s="7">
        <v>93</v>
      </c>
      <c r="H3275" s="15">
        <v>57</v>
      </c>
      <c r="I3275" s="1">
        <v>13</v>
      </c>
      <c r="J3275" s="1">
        <v>18</v>
      </c>
      <c r="K3275" s="1">
        <v>1</v>
      </c>
      <c r="L3275" s="1">
        <v>10</v>
      </c>
      <c r="M3275" s="1">
        <v>6</v>
      </c>
      <c r="N3275" s="1">
        <v>10</v>
      </c>
      <c r="O3275" s="1">
        <v>6</v>
      </c>
      <c r="P3275" s="18">
        <v>77</v>
      </c>
    </row>
    <row r="3276" spans="3:16" ht="25.2" x14ac:dyDescent="0.25">
      <c r="C3276" s="106"/>
      <c r="D3276" s="103"/>
      <c r="E3276" s="11" t="s">
        <v>45</v>
      </c>
      <c r="F3276" s="8"/>
      <c r="G3276" s="14">
        <v>41</v>
      </c>
      <c r="H3276" s="27">
        <v>18</v>
      </c>
      <c r="I3276" s="5">
        <v>10</v>
      </c>
      <c r="J3276" s="5">
        <v>6</v>
      </c>
      <c r="K3276" s="5">
        <v>1</v>
      </c>
      <c r="L3276" s="5">
        <v>12</v>
      </c>
      <c r="M3276" s="5">
        <v>2</v>
      </c>
      <c r="N3276" s="5">
        <v>4</v>
      </c>
      <c r="O3276" s="5">
        <v>2</v>
      </c>
      <c r="P3276" s="28">
        <v>35</v>
      </c>
    </row>
    <row r="3277" spans="3:16" x14ac:dyDescent="0.25">
      <c r="C3277" s="106"/>
      <c r="D3277" s="103"/>
      <c r="E3277" s="11" t="s">
        <v>38</v>
      </c>
      <c r="F3277" s="8"/>
      <c r="G3277" s="7">
        <v>141</v>
      </c>
      <c r="H3277" s="15">
        <v>74</v>
      </c>
      <c r="I3277" s="1">
        <v>19</v>
      </c>
      <c r="J3277" s="1">
        <v>21</v>
      </c>
      <c r="K3277" s="1">
        <v>4</v>
      </c>
      <c r="L3277" s="1">
        <v>14</v>
      </c>
      <c r="M3277" s="1">
        <v>13</v>
      </c>
      <c r="N3277" s="1">
        <v>29</v>
      </c>
      <c r="O3277" s="1">
        <v>7</v>
      </c>
      <c r="P3277" s="18">
        <v>105</v>
      </c>
    </row>
    <row r="3278" spans="3:16" ht="25.2" x14ac:dyDescent="0.25">
      <c r="C3278" s="106"/>
      <c r="D3278" s="102" t="s">
        <v>22</v>
      </c>
      <c r="E3278" s="10" t="s">
        <v>40</v>
      </c>
      <c r="F3278" s="9"/>
      <c r="G3278" s="13">
        <v>123</v>
      </c>
      <c r="H3278" s="22">
        <v>53</v>
      </c>
      <c r="I3278" s="3">
        <v>18</v>
      </c>
      <c r="J3278" s="3">
        <v>14</v>
      </c>
      <c r="K3278" s="3">
        <v>4</v>
      </c>
      <c r="L3278" s="3">
        <v>14</v>
      </c>
      <c r="M3278" s="3">
        <v>5</v>
      </c>
      <c r="N3278" s="3">
        <v>40</v>
      </c>
      <c r="O3278" s="3">
        <v>3</v>
      </c>
      <c r="P3278" s="24">
        <v>80</v>
      </c>
    </row>
    <row r="3279" spans="3:16" ht="25.2" x14ac:dyDescent="0.25">
      <c r="C3279" s="106"/>
      <c r="D3279" s="103"/>
      <c r="E3279" s="11" t="s">
        <v>41</v>
      </c>
      <c r="F3279" s="8"/>
      <c r="G3279" s="7">
        <v>511</v>
      </c>
      <c r="H3279" s="15">
        <v>327</v>
      </c>
      <c r="I3279" s="1">
        <v>65</v>
      </c>
      <c r="J3279" s="1">
        <v>52</v>
      </c>
      <c r="K3279" s="1">
        <v>19</v>
      </c>
      <c r="L3279" s="1">
        <v>66</v>
      </c>
      <c r="M3279" s="1">
        <v>23</v>
      </c>
      <c r="N3279" s="1">
        <v>91</v>
      </c>
      <c r="O3279" s="1">
        <v>5</v>
      </c>
      <c r="P3279" s="18">
        <v>415</v>
      </c>
    </row>
    <row r="3280" spans="3:16" x14ac:dyDescent="0.25">
      <c r="C3280" s="106"/>
      <c r="D3280" s="103"/>
      <c r="E3280" s="11" t="s">
        <v>42</v>
      </c>
      <c r="F3280" s="8"/>
      <c r="G3280" s="14">
        <v>36</v>
      </c>
      <c r="H3280" s="27">
        <v>19</v>
      </c>
      <c r="I3280" s="5">
        <v>6</v>
      </c>
      <c r="J3280" s="5">
        <v>4</v>
      </c>
      <c r="K3280" s="5">
        <v>0</v>
      </c>
      <c r="L3280" s="5">
        <v>3</v>
      </c>
      <c r="M3280" s="5">
        <v>2</v>
      </c>
      <c r="N3280" s="5">
        <v>11</v>
      </c>
      <c r="O3280" s="5">
        <v>0</v>
      </c>
      <c r="P3280" s="28">
        <v>25</v>
      </c>
    </row>
    <row r="3281" spans="3:16" x14ac:dyDescent="0.25">
      <c r="C3281" s="106"/>
      <c r="D3281" s="103"/>
      <c r="E3281" s="11" t="s">
        <v>43</v>
      </c>
      <c r="F3281" s="8"/>
      <c r="G3281" s="7">
        <v>224</v>
      </c>
      <c r="H3281" s="15">
        <v>121</v>
      </c>
      <c r="I3281" s="1">
        <v>30</v>
      </c>
      <c r="J3281" s="1">
        <v>20</v>
      </c>
      <c r="K3281" s="1">
        <v>9</v>
      </c>
      <c r="L3281" s="1">
        <v>21</v>
      </c>
      <c r="M3281" s="1">
        <v>15</v>
      </c>
      <c r="N3281" s="1">
        <v>46</v>
      </c>
      <c r="O3281" s="1">
        <v>5</v>
      </c>
      <c r="P3281" s="18">
        <v>173</v>
      </c>
    </row>
    <row r="3282" spans="3:16" x14ac:dyDescent="0.25">
      <c r="C3282" s="106"/>
      <c r="D3282" s="103"/>
      <c r="E3282" s="11" t="s">
        <v>44</v>
      </c>
      <c r="F3282" s="8"/>
      <c r="G3282" s="14">
        <v>46</v>
      </c>
      <c r="H3282" s="27">
        <v>28</v>
      </c>
      <c r="I3282" s="5">
        <v>7</v>
      </c>
      <c r="J3282" s="5">
        <v>8</v>
      </c>
      <c r="K3282" s="5">
        <v>0</v>
      </c>
      <c r="L3282" s="5">
        <v>6</v>
      </c>
      <c r="M3282" s="5">
        <v>4</v>
      </c>
      <c r="N3282" s="5">
        <v>5</v>
      </c>
      <c r="O3282" s="5">
        <v>1</v>
      </c>
      <c r="P3282" s="28">
        <v>40</v>
      </c>
    </row>
    <row r="3283" spans="3:16" ht="25.2" x14ac:dyDescent="0.25">
      <c r="C3283" s="106"/>
      <c r="D3283" s="103"/>
      <c r="E3283" s="11" t="s">
        <v>45</v>
      </c>
      <c r="F3283" s="8"/>
      <c r="G3283" s="14">
        <v>18</v>
      </c>
      <c r="H3283" s="27">
        <v>6</v>
      </c>
      <c r="I3283" s="5">
        <v>4</v>
      </c>
      <c r="J3283" s="5">
        <v>3</v>
      </c>
      <c r="K3283" s="5">
        <v>1</v>
      </c>
      <c r="L3283" s="5">
        <v>4</v>
      </c>
      <c r="M3283" s="5">
        <v>1</v>
      </c>
      <c r="N3283" s="5">
        <v>3</v>
      </c>
      <c r="O3283" s="5">
        <v>2</v>
      </c>
      <c r="P3283" s="28">
        <v>13</v>
      </c>
    </row>
    <row r="3284" spans="3:16" x14ac:dyDescent="0.25">
      <c r="C3284" s="106"/>
      <c r="D3284" s="103"/>
      <c r="E3284" s="11" t="s">
        <v>38</v>
      </c>
      <c r="F3284" s="8"/>
      <c r="G3284" s="7">
        <v>80</v>
      </c>
      <c r="H3284" s="15">
        <v>36</v>
      </c>
      <c r="I3284" s="1">
        <v>10</v>
      </c>
      <c r="J3284" s="1">
        <v>12</v>
      </c>
      <c r="K3284" s="1">
        <v>2</v>
      </c>
      <c r="L3284" s="1">
        <v>11</v>
      </c>
      <c r="M3284" s="1">
        <v>9</v>
      </c>
      <c r="N3284" s="1">
        <v>21</v>
      </c>
      <c r="O3284" s="1">
        <v>5</v>
      </c>
      <c r="P3284" s="18">
        <v>54</v>
      </c>
    </row>
    <row r="3285" spans="3:16" ht="25.2" x14ac:dyDescent="0.25">
      <c r="C3285" s="106"/>
      <c r="D3285" s="102" t="s">
        <v>23</v>
      </c>
      <c r="E3285" s="10" t="s">
        <v>40</v>
      </c>
      <c r="F3285" s="9"/>
      <c r="G3285" s="13">
        <v>140</v>
      </c>
      <c r="H3285" s="22">
        <v>88</v>
      </c>
      <c r="I3285" s="3">
        <v>29</v>
      </c>
      <c r="J3285" s="3">
        <v>26</v>
      </c>
      <c r="K3285" s="3">
        <v>5</v>
      </c>
      <c r="L3285" s="3">
        <v>27</v>
      </c>
      <c r="M3285" s="3">
        <v>10</v>
      </c>
      <c r="N3285" s="3">
        <v>11</v>
      </c>
      <c r="O3285" s="3">
        <v>4</v>
      </c>
      <c r="P3285" s="24">
        <v>125</v>
      </c>
    </row>
    <row r="3286" spans="3:16" ht="25.2" x14ac:dyDescent="0.25">
      <c r="C3286" s="106"/>
      <c r="D3286" s="103"/>
      <c r="E3286" s="11" t="s">
        <v>41</v>
      </c>
      <c r="F3286" s="8"/>
      <c r="G3286" s="7">
        <v>395</v>
      </c>
      <c r="H3286" s="15">
        <v>277</v>
      </c>
      <c r="I3286" s="1">
        <v>48</v>
      </c>
      <c r="J3286" s="1">
        <v>43</v>
      </c>
      <c r="K3286" s="1">
        <v>18</v>
      </c>
      <c r="L3286" s="1">
        <v>61</v>
      </c>
      <c r="M3286" s="1">
        <v>10</v>
      </c>
      <c r="N3286" s="1">
        <v>52</v>
      </c>
      <c r="O3286" s="1">
        <v>4</v>
      </c>
      <c r="P3286" s="18">
        <v>339</v>
      </c>
    </row>
    <row r="3287" spans="3:16" x14ac:dyDescent="0.25">
      <c r="C3287" s="106"/>
      <c r="D3287" s="103"/>
      <c r="E3287" s="11" t="s">
        <v>42</v>
      </c>
      <c r="F3287" s="8"/>
      <c r="G3287" s="14">
        <v>25</v>
      </c>
      <c r="H3287" s="27">
        <v>18</v>
      </c>
      <c r="I3287" s="5">
        <v>4</v>
      </c>
      <c r="J3287" s="5">
        <v>0</v>
      </c>
      <c r="K3287" s="5">
        <v>2</v>
      </c>
      <c r="L3287" s="5">
        <v>4</v>
      </c>
      <c r="M3287" s="5">
        <v>1</v>
      </c>
      <c r="N3287" s="5">
        <v>1</v>
      </c>
      <c r="O3287" s="5">
        <v>0</v>
      </c>
      <c r="P3287" s="28">
        <v>24</v>
      </c>
    </row>
    <row r="3288" spans="3:16" x14ac:dyDescent="0.25">
      <c r="C3288" s="106"/>
      <c r="D3288" s="103"/>
      <c r="E3288" s="11" t="s">
        <v>43</v>
      </c>
      <c r="F3288" s="8"/>
      <c r="G3288" s="7">
        <v>226</v>
      </c>
      <c r="H3288" s="15">
        <v>134</v>
      </c>
      <c r="I3288" s="1">
        <v>33</v>
      </c>
      <c r="J3288" s="1">
        <v>34</v>
      </c>
      <c r="K3288" s="1">
        <v>7</v>
      </c>
      <c r="L3288" s="1">
        <v>26</v>
      </c>
      <c r="M3288" s="1">
        <v>13</v>
      </c>
      <c r="N3288" s="1">
        <v>35</v>
      </c>
      <c r="O3288" s="1">
        <v>13</v>
      </c>
      <c r="P3288" s="18">
        <v>178</v>
      </c>
    </row>
    <row r="3289" spans="3:16" x14ac:dyDescent="0.25">
      <c r="C3289" s="106"/>
      <c r="D3289" s="103"/>
      <c r="E3289" s="11" t="s">
        <v>44</v>
      </c>
      <c r="F3289" s="8"/>
      <c r="G3289" s="14">
        <v>47</v>
      </c>
      <c r="H3289" s="27">
        <v>29</v>
      </c>
      <c r="I3289" s="5">
        <v>6</v>
      </c>
      <c r="J3289" s="5">
        <v>10</v>
      </c>
      <c r="K3289" s="5">
        <v>1</v>
      </c>
      <c r="L3289" s="5">
        <v>4</v>
      </c>
      <c r="M3289" s="5">
        <v>2</v>
      </c>
      <c r="N3289" s="5">
        <v>5</v>
      </c>
      <c r="O3289" s="5">
        <v>5</v>
      </c>
      <c r="P3289" s="28">
        <v>37</v>
      </c>
    </row>
    <row r="3290" spans="3:16" ht="25.2" x14ac:dyDescent="0.25">
      <c r="C3290" s="106"/>
      <c r="D3290" s="103"/>
      <c r="E3290" s="11" t="s">
        <v>45</v>
      </c>
      <c r="F3290" s="8"/>
      <c r="G3290" s="14">
        <v>23</v>
      </c>
      <c r="H3290" s="27">
        <v>12</v>
      </c>
      <c r="I3290" s="5">
        <v>6</v>
      </c>
      <c r="J3290" s="5">
        <v>3</v>
      </c>
      <c r="K3290" s="5">
        <v>0</v>
      </c>
      <c r="L3290" s="5">
        <v>8</v>
      </c>
      <c r="M3290" s="5">
        <v>1</v>
      </c>
      <c r="N3290" s="5">
        <v>1</v>
      </c>
      <c r="O3290" s="5">
        <v>0</v>
      </c>
      <c r="P3290" s="28">
        <v>22</v>
      </c>
    </row>
    <row r="3291" spans="3:16" x14ac:dyDescent="0.25">
      <c r="C3291" s="106"/>
      <c r="D3291" s="103"/>
      <c r="E3291" s="11" t="s">
        <v>38</v>
      </c>
      <c r="F3291" s="8"/>
      <c r="G3291" s="7">
        <v>61</v>
      </c>
      <c r="H3291" s="15">
        <v>38</v>
      </c>
      <c r="I3291" s="1">
        <v>9</v>
      </c>
      <c r="J3291" s="1">
        <v>9</v>
      </c>
      <c r="K3291" s="1">
        <v>2</v>
      </c>
      <c r="L3291" s="1">
        <v>3</v>
      </c>
      <c r="M3291" s="1">
        <v>4</v>
      </c>
      <c r="N3291" s="1">
        <v>8</v>
      </c>
      <c r="O3291" s="1">
        <v>2</v>
      </c>
      <c r="P3291" s="18">
        <v>51</v>
      </c>
    </row>
    <row r="3292" spans="3:16" x14ac:dyDescent="0.25">
      <c r="C3292" s="102" t="s">
        <v>46</v>
      </c>
      <c r="D3292" s="100" t="s">
        <v>21</v>
      </c>
      <c r="E3292" s="10" t="s">
        <v>47</v>
      </c>
      <c r="F3292" s="9"/>
      <c r="G3292" s="13">
        <v>1103</v>
      </c>
      <c r="H3292" s="22">
        <v>716</v>
      </c>
      <c r="I3292" s="3">
        <v>157</v>
      </c>
      <c r="J3292" s="3">
        <v>153</v>
      </c>
      <c r="K3292" s="3">
        <v>45</v>
      </c>
      <c r="L3292" s="3">
        <v>164</v>
      </c>
      <c r="M3292" s="3">
        <v>48</v>
      </c>
      <c r="N3292" s="3">
        <v>146</v>
      </c>
      <c r="O3292" s="3">
        <v>26</v>
      </c>
      <c r="P3292" s="24">
        <v>931</v>
      </c>
    </row>
    <row r="3293" spans="3:16" ht="25.2" x14ac:dyDescent="0.25">
      <c r="C3293" s="106"/>
      <c r="D3293" s="101"/>
      <c r="E3293" s="11" t="s">
        <v>48</v>
      </c>
      <c r="F3293" s="8"/>
      <c r="G3293" s="7">
        <v>173</v>
      </c>
      <c r="H3293" s="15">
        <v>88</v>
      </c>
      <c r="I3293" s="1">
        <v>21</v>
      </c>
      <c r="J3293" s="1">
        <v>11</v>
      </c>
      <c r="K3293" s="1">
        <v>3</v>
      </c>
      <c r="L3293" s="1">
        <v>16</v>
      </c>
      <c r="M3293" s="1">
        <v>6</v>
      </c>
      <c r="N3293" s="1">
        <v>53</v>
      </c>
      <c r="O3293" s="1">
        <v>1</v>
      </c>
      <c r="P3293" s="18">
        <v>119</v>
      </c>
    </row>
    <row r="3294" spans="3:16" x14ac:dyDescent="0.25">
      <c r="C3294" s="106"/>
      <c r="D3294" s="101"/>
      <c r="E3294" s="11" t="s">
        <v>49</v>
      </c>
      <c r="F3294" s="8"/>
      <c r="G3294" s="14">
        <v>29</v>
      </c>
      <c r="H3294" s="27">
        <v>15</v>
      </c>
      <c r="I3294" s="5">
        <v>7</v>
      </c>
      <c r="J3294" s="5">
        <v>2</v>
      </c>
      <c r="K3294" s="5">
        <v>1</v>
      </c>
      <c r="L3294" s="5">
        <v>3</v>
      </c>
      <c r="M3294" s="5">
        <v>1</v>
      </c>
      <c r="N3294" s="5">
        <v>5</v>
      </c>
      <c r="O3294" s="5">
        <v>3</v>
      </c>
      <c r="P3294" s="28">
        <v>21</v>
      </c>
    </row>
    <row r="3295" spans="3:16" ht="25.2" x14ac:dyDescent="0.25">
      <c r="C3295" s="106"/>
      <c r="D3295" s="101"/>
      <c r="E3295" s="11" t="s">
        <v>50</v>
      </c>
      <c r="F3295" s="8"/>
      <c r="G3295" s="7">
        <v>102</v>
      </c>
      <c r="H3295" s="15">
        <v>50</v>
      </c>
      <c r="I3295" s="1">
        <v>14</v>
      </c>
      <c r="J3295" s="1">
        <v>6</v>
      </c>
      <c r="K3295" s="1">
        <v>4</v>
      </c>
      <c r="L3295" s="1">
        <v>8</v>
      </c>
      <c r="M3295" s="1">
        <v>6</v>
      </c>
      <c r="N3295" s="1">
        <v>27</v>
      </c>
      <c r="O3295" s="1">
        <v>2</v>
      </c>
      <c r="P3295" s="18">
        <v>73</v>
      </c>
    </row>
    <row r="3296" spans="3:16" ht="25.2" x14ac:dyDescent="0.25">
      <c r="C3296" s="106"/>
      <c r="D3296" s="101"/>
      <c r="E3296" s="11" t="s">
        <v>51</v>
      </c>
      <c r="F3296" s="8"/>
      <c r="G3296" s="14">
        <v>46</v>
      </c>
      <c r="H3296" s="27">
        <v>20</v>
      </c>
      <c r="I3296" s="5">
        <v>8</v>
      </c>
      <c r="J3296" s="5">
        <v>6</v>
      </c>
      <c r="K3296" s="5">
        <v>1</v>
      </c>
      <c r="L3296" s="5">
        <v>5</v>
      </c>
      <c r="M3296" s="5">
        <v>2</v>
      </c>
      <c r="N3296" s="5">
        <v>15</v>
      </c>
      <c r="O3296" s="5">
        <v>2</v>
      </c>
      <c r="P3296" s="28">
        <v>29</v>
      </c>
    </row>
    <row r="3297" spans="3:16" x14ac:dyDescent="0.25">
      <c r="C3297" s="106"/>
      <c r="D3297" s="101"/>
      <c r="E3297" s="11" t="s">
        <v>52</v>
      </c>
      <c r="F3297" s="8"/>
      <c r="G3297" s="14">
        <v>20</v>
      </c>
      <c r="H3297" s="27">
        <v>10</v>
      </c>
      <c r="I3297" s="5">
        <v>3</v>
      </c>
      <c r="J3297" s="5">
        <v>1</v>
      </c>
      <c r="K3297" s="5">
        <v>0</v>
      </c>
      <c r="L3297" s="5">
        <v>4</v>
      </c>
      <c r="M3297" s="5">
        <v>7</v>
      </c>
      <c r="N3297" s="5">
        <v>0</v>
      </c>
      <c r="O3297" s="5">
        <v>0</v>
      </c>
      <c r="P3297" s="28">
        <v>20</v>
      </c>
    </row>
    <row r="3298" spans="3:16" x14ac:dyDescent="0.25">
      <c r="C3298" s="106"/>
      <c r="D3298" s="101"/>
      <c r="E3298" s="11" t="s">
        <v>53</v>
      </c>
      <c r="F3298" s="8"/>
      <c r="G3298" s="14">
        <v>19</v>
      </c>
      <c r="H3298" s="27">
        <v>11</v>
      </c>
      <c r="I3298" s="5">
        <v>2</v>
      </c>
      <c r="J3298" s="5">
        <v>0</v>
      </c>
      <c r="K3298" s="5">
        <v>1</v>
      </c>
      <c r="L3298" s="5">
        <v>4</v>
      </c>
      <c r="M3298" s="5">
        <v>3</v>
      </c>
      <c r="N3298" s="5">
        <v>3</v>
      </c>
      <c r="O3298" s="5">
        <v>0</v>
      </c>
      <c r="P3298" s="28">
        <v>16</v>
      </c>
    </row>
    <row r="3299" spans="3:16" x14ac:dyDescent="0.25">
      <c r="C3299" s="106"/>
      <c r="D3299" s="101"/>
      <c r="E3299" s="11" t="s">
        <v>38</v>
      </c>
      <c r="F3299" s="8"/>
      <c r="G3299" s="14">
        <v>32</v>
      </c>
      <c r="H3299" s="27">
        <v>22</v>
      </c>
      <c r="I3299" s="5">
        <v>6</v>
      </c>
      <c r="J3299" s="5">
        <v>6</v>
      </c>
      <c r="K3299" s="5">
        <v>3</v>
      </c>
      <c r="L3299" s="5">
        <v>2</v>
      </c>
      <c r="M3299" s="5">
        <v>3</v>
      </c>
      <c r="N3299" s="5">
        <v>3</v>
      </c>
      <c r="O3299" s="5">
        <v>3</v>
      </c>
      <c r="P3299" s="28">
        <v>26</v>
      </c>
    </row>
    <row r="3300" spans="3:16" x14ac:dyDescent="0.25">
      <c r="C3300" s="106"/>
      <c r="D3300" s="101"/>
      <c r="E3300" s="11" t="s">
        <v>54</v>
      </c>
      <c r="F3300" s="8"/>
      <c r="G3300" s="7">
        <v>1276</v>
      </c>
      <c r="H3300" s="15">
        <v>804</v>
      </c>
      <c r="I3300" s="1">
        <v>178</v>
      </c>
      <c r="J3300" s="1">
        <v>164</v>
      </c>
      <c r="K3300" s="1">
        <v>48</v>
      </c>
      <c r="L3300" s="1">
        <v>180</v>
      </c>
      <c r="M3300" s="1">
        <v>54</v>
      </c>
      <c r="N3300" s="1">
        <v>199</v>
      </c>
      <c r="O3300" s="1">
        <v>27</v>
      </c>
      <c r="P3300" s="18">
        <v>1050</v>
      </c>
    </row>
    <row r="3301" spans="3:16" x14ac:dyDescent="0.25">
      <c r="C3301" s="106"/>
      <c r="D3301" s="101"/>
      <c r="E3301" s="11" t="s">
        <v>55</v>
      </c>
      <c r="F3301" s="8"/>
      <c r="G3301" s="7">
        <v>177</v>
      </c>
      <c r="H3301" s="15">
        <v>85</v>
      </c>
      <c r="I3301" s="1">
        <v>29</v>
      </c>
      <c r="J3301" s="1">
        <v>14</v>
      </c>
      <c r="K3301" s="1">
        <v>6</v>
      </c>
      <c r="L3301" s="1">
        <v>16</v>
      </c>
      <c r="M3301" s="1">
        <v>9</v>
      </c>
      <c r="N3301" s="1">
        <v>47</v>
      </c>
      <c r="O3301" s="1">
        <v>7</v>
      </c>
      <c r="P3301" s="18">
        <v>123</v>
      </c>
    </row>
    <row r="3302" spans="3:16" ht="25.2" x14ac:dyDescent="0.25">
      <c r="C3302" s="102" t="s">
        <v>56</v>
      </c>
      <c r="D3302" s="100" t="s">
        <v>21</v>
      </c>
      <c r="E3302" s="10" t="s">
        <v>57</v>
      </c>
      <c r="F3302" s="9"/>
      <c r="G3302" s="13">
        <v>393</v>
      </c>
      <c r="H3302" s="22">
        <v>233</v>
      </c>
      <c r="I3302" s="3">
        <v>54</v>
      </c>
      <c r="J3302" s="3">
        <v>44</v>
      </c>
      <c r="K3302" s="3">
        <v>8</v>
      </c>
      <c r="L3302" s="3">
        <v>62</v>
      </c>
      <c r="M3302" s="3">
        <v>26</v>
      </c>
      <c r="N3302" s="3">
        <v>58</v>
      </c>
      <c r="O3302" s="3">
        <v>9</v>
      </c>
      <c r="P3302" s="24">
        <v>326</v>
      </c>
    </row>
    <row r="3303" spans="3:16" ht="25.2" x14ac:dyDescent="0.25">
      <c r="C3303" s="106"/>
      <c r="D3303" s="101"/>
      <c r="E3303" s="11" t="s">
        <v>58</v>
      </c>
      <c r="F3303" s="8"/>
      <c r="G3303" s="7">
        <v>615</v>
      </c>
      <c r="H3303" s="15">
        <v>372</v>
      </c>
      <c r="I3303" s="1">
        <v>76</v>
      </c>
      <c r="J3303" s="1">
        <v>65</v>
      </c>
      <c r="K3303" s="1">
        <v>22</v>
      </c>
      <c r="L3303" s="1">
        <v>86</v>
      </c>
      <c r="M3303" s="1">
        <v>23</v>
      </c>
      <c r="N3303" s="1">
        <v>121</v>
      </c>
      <c r="O3303" s="1">
        <v>17</v>
      </c>
      <c r="P3303" s="18">
        <v>477</v>
      </c>
    </row>
    <row r="3304" spans="3:16" ht="25.2" x14ac:dyDescent="0.25">
      <c r="C3304" s="106"/>
      <c r="D3304" s="101"/>
      <c r="E3304" s="11" t="s">
        <v>59</v>
      </c>
      <c r="F3304" s="8"/>
      <c r="G3304" s="7">
        <v>364</v>
      </c>
      <c r="H3304" s="15">
        <v>231</v>
      </c>
      <c r="I3304" s="1">
        <v>61</v>
      </c>
      <c r="J3304" s="1">
        <v>52</v>
      </c>
      <c r="K3304" s="1">
        <v>20</v>
      </c>
      <c r="L3304" s="1">
        <v>38</v>
      </c>
      <c r="M3304" s="1">
        <v>20</v>
      </c>
      <c r="N3304" s="1">
        <v>51</v>
      </c>
      <c r="O3304" s="1">
        <v>7</v>
      </c>
      <c r="P3304" s="18">
        <v>306</v>
      </c>
    </row>
    <row r="3305" spans="3:16" x14ac:dyDescent="0.25">
      <c r="C3305" s="106"/>
      <c r="D3305" s="101"/>
      <c r="E3305" s="11" t="s">
        <v>60</v>
      </c>
      <c r="F3305" s="8"/>
      <c r="G3305" s="7">
        <v>152</v>
      </c>
      <c r="H3305" s="15">
        <v>96</v>
      </c>
      <c r="I3305" s="1">
        <v>27</v>
      </c>
      <c r="J3305" s="1">
        <v>24</v>
      </c>
      <c r="K3305" s="1">
        <v>8</v>
      </c>
      <c r="L3305" s="1">
        <v>20</v>
      </c>
      <c r="M3305" s="1">
        <v>7</v>
      </c>
      <c r="N3305" s="1">
        <v>22</v>
      </c>
      <c r="O3305" s="1">
        <v>4</v>
      </c>
      <c r="P3305" s="18">
        <v>126</v>
      </c>
    </row>
    <row r="3306" spans="3:16" x14ac:dyDescent="0.25">
      <c r="C3306" s="102" t="s">
        <v>61</v>
      </c>
      <c r="D3306" s="100" t="s">
        <v>21</v>
      </c>
      <c r="E3306" s="10" t="s">
        <v>62</v>
      </c>
      <c r="F3306" s="9"/>
      <c r="G3306" s="13">
        <v>197</v>
      </c>
      <c r="H3306" s="22">
        <v>105</v>
      </c>
      <c r="I3306" s="3">
        <v>39</v>
      </c>
      <c r="J3306" s="3">
        <v>32</v>
      </c>
      <c r="K3306" s="3">
        <v>8</v>
      </c>
      <c r="L3306" s="3">
        <v>28</v>
      </c>
      <c r="M3306" s="3">
        <v>13</v>
      </c>
      <c r="N3306" s="3">
        <v>39</v>
      </c>
      <c r="O3306" s="3">
        <v>4</v>
      </c>
      <c r="P3306" s="24">
        <v>154</v>
      </c>
    </row>
    <row r="3307" spans="3:16" x14ac:dyDescent="0.25">
      <c r="C3307" s="103"/>
      <c r="D3307" s="101"/>
      <c r="E3307" s="11" t="s">
        <v>63</v>
      </c>
      <c r="F3307" s="8"/>
      <c r="G3307" s="7">
        <v>460</v>
      </c>
      <c r="H3307" s="15">
        <v>273</v>
      </c>
      <c r="I3307" s="1">
        <v>68</v>
      </c>
      <c r="J3307" s="1">
        <v>54</v>
      </c>
      <c r="K3307" s="1">
        <v>19</v>
      </c>
      <c r="L3307" s="1">
        <v>67</v>
      </c>
      <c r="M3307" s="1">
        <v>20</v>
      </c>
      <c r="N3307" s="1">
        <v>80</v>
      </c>
      <c r="O3307" s="1">
        <v>10</v>
      </c>
      <c r="P3307" s="18">
        <v>370</v>
      </c>
    </row>
    <row r="3308" spans="3:16" ht="25.2" x14ac:dyDescent="0.25">
      <c r="C3308" s="103"/>
      <c r="D3308" s="101"/>
      <c r="E3308" s="11" t="s">
        <v>64</v>
      </c>
      <c r="F3308" s="8"/>
      <c r="G3308" s="7">
        <v>286</v>
      </c>
      <c r="H3308" s="15">
        <v>190</v>
      </c>
      <c r="I3308" s="1">
        <v>43</v>
      </c>
      <c r="J3308" s="1">
        <v>36</v>
      </c>
      <c r="K3308" s="1">
        <v>13</v>
      </c>
      <c r="L3308" s="1">
        <v>42</v>
      </c>
      <c r="M3308" s="1">
        <v>10</v>
      </c>
      <c r="N3308" s="1">
        <v>36</v>
      </c>
      <c r="O3308" s="1">
        <v>8</v>
      </c>
      <c r="P3308" s="18">
        <v>242</v>
      </c>
    </row>
    <row r="3309" spans="3:16" x14ac:dyDescent="0.25">
      <c r="C3309" s="103"/>
      <c r="D3309" s="101"/>
      <c r="E3309" s="11" t="s">
        <v>65</v>
      </c>
      <c r="F3309" s="8"/>
      <c r="G3309" s="7">
        <v>249</v>
      </c>
      <c r="H3309" s="15">
        <v>144</v>
      </c>
      <c r="I3309" s="1">
        <v>28</v>
      </c>
      <c r="J3309" s="1">
        <v>25</v>
      </c>
      <c r="K3309" s="1">
        <v>6</v>
      </c>
      <c r="L3309" s="1">
        <v>36</v>
      </c>
      <c r="M3309" s="1">
        <v>13</v>
      </c>
      <c r="N3309" s="1">
        <v>45</v>
      </c>
      <c r="O3309" s="1">
        <v>6</v>
      </c>
      <c r="P3309" s="18">
        <v>198</v>
      </c>
    </row>
    <row r="3310" spans="3:16" x14ac:dyDescent="0.25">
      <c r="C3310" s="103"/>
      <c r="D3310" s="101"/>
      <c r="E3310" s="11" t="s">
        <v>66</v>
      </c>
      <c r="F3310" s="8"/>
      <c r="G3310" s="7">
        <v>145</v>
      </c>
      <c r="H3310" s="15">
        <v>94</v>
      </c>
      <c r="I3310" s="1">
        <v>15</v>
      </c>
      <c r="J3310" s="1">
        <v>13</v>
      </c>
      <c r="K3310" s="1">
        <v>1</v>
      </c>
      <c r="L3310" s="1">
        <v>16</v>
      </c>
      <c r="M3310" s="1">
        <v>7</v>
      </c>
      <c r="N3310" s="1">
        <v>26</v>
      </c>
      <c r="O3310" s="1">
        <v>5</v>
      </c>
      <c r="P3310" s="18">
        <v>114</v>
      </c>
    </row>
    <row r="3311" spans="3:16" x14ac:dyDescent="0.25">
      <c r="C3311" s="107"/>
      <c r="D3311" s="104"/>
      <c r="E3311" s="44" t="s">
        <v>67</v>
      </c>
      <c r="F3311" s="45"/>
      <c r="G3311" s="56">
        <v>187</v>
      </c>
      <c r="H3311" s="64">
        <v>126</v>
      </c>
      <c r="I3311" s="34">
        <v>25</v>
      </c>
      <c r="J3311" s="34">
        <v>25</v>
      </c>
      <c r="K3311" s="34">
        <v>11</v>
      </c>
      <c r="L3311" s="34">
        <v>17</v>
      </c>
      <c r="M3311" s="34">
        <v>13</v>
      </c>
      <c r="N3311" s="34">
        <v>26</v>
      </c>
      <c r="O3311" s="34">
        <v>4</v>
      </c>
      <c r="P3311" s="69">
        <v>157</v>
      </c>
    </row>
    <row r="3313" spans="2:18" x14ac:dyDescent="0.25">
      <c r="B3313" s="42" t="str">
        <f xml:space="preserve"> HYPERLINK("#'目次'!B45", "[39]")</f>
        <v>[39]</v>
      </c>
      <c r="C3313" s="37" t="s">
        <v>489</v>
      </c>
    </row>
    <row r="3316" spans="2:18" x14ac:dyDescent="0.25">
      <c r="C3316" s="37" t="s">
        <v>14</v>
      </c>
    </row>
    <row r="3317" spans="2:18" ht="63" x14ac:dyDescent="0.25">
      <c r="C3317" s="96"/>
      <c r="D3317" s="97"/>
      <c r="E3317" s="97"/>
      <c r="F3317" s="97"/>
      <c r="G3317" s="52" t="s">
        <v>15</v>
      </c>
      <c r="H3317" s="48" t="s">
        <v>490</v>
      </c>
      <c r="I3317" s="20" t="s">
        <v>491</v>
      </c>
      <c r="J3317" s="20" t="s">
        <v>492</v>
      </c>
      <c r="K3317" s="20" t="s">
        <v>493</v>
      </c>
      <c r="L3317" s="20" t="s">
        <v>494</v>
      </c>
      <c r="M3317" s="20" t="s">
        <v>495</v>
      </c>
      <c r="N3317" s="20" t="s">
        <v>496</v>
      </c>
      <c r="O3317" s="20" t="s">
        <v>53</v>
      </c>
      <c r="P3317" s="20" t="s">
        <v>497</v>
      </c>
      <c r="Q3317" s="20" t="s">
        <v>38</v>
      </c>
      <c r="R3317" s="51" t="s">
        <v>498</v>
      </c>
    </row>
    <row r="3318" spans="2:18" x14ac:dyDescent="0.25">
      <c r="C3318" s="98"/>
      <c r="D3318" s="99"/>
      <c r="E3318" s="99"/>
      <c r="F3318" s="99"/>
      <c r="G3318" s="47"/>
      <c r="H3318" s="55"/>
      <c r="I3318" s="21"/>
      <c r="J3318" s="21"/>
      <c r="K3318" s="21"/>
      <c r="L3318" s="21"/>
      <c r="M3318" s="21"/>
      <c r="N3318" s="21"/>
      <c r="O3318" s="21"/>
      <c r="P3318" s="21"/>
      <c r="Q3318" s="21"/>
      <c r="R3318" s="54"/>
    </row>
    <row r="3319" spans="2:18" x14ac:dyDescent="0.25">
      <c r="C3319" s="43"/>
      <c r="D3319" s="49"/>
      <c r="E3319" s="53" t="s">
        <v>15</v>
      </c>
      <c r="F3319" s="46"/>
      <c r="G3319" s="50">
        <v>1524</v>
      </c>
      <c r="H3319" s="30">
        <v>173</v>
      </c>
      <c r="I3319" s="30">
        <v>146</v>
      </c>
      <c r="J3319" s="30">
        <v>222</v>
      </c>
      <c r="K3319" s="30">
        <v>52</v>
      </c>
      <c r="L3319" s="30">
        <v>53</v>
      </c>
      <c r="M3319" s="30">
        <v>584</v>
      </c>
      <c r="N3319" s="30">
        <v>835</v>
      </c>
      <c r="O3319" s="30">
        <v>86</v>
      </c>
      <c r="P3319" s="30">
        <v>293</v>
      </c>
      <c r="Q3319" s="30">
        <v>15</v>
      </c>
      <c r="R3319" s="68">
        <v>1216</v>
      </c>
    </row>
    <row r="3320" spans="2:18" x14ac:dyDescent="0.25">
      <c r="C3320" s="105" t="s">
        <v>20</v>
      </c>
      <c r="D3320" s="100" t="s">
        <v>21</v>
      </c>
      <c r="E3320" s="10" t="s">
        <v>22</v>
      </c>
      <c r="F3320" s="9"/>
      <c r="G3320" s="13">
        <v>780</v>
      </c>
      <c r="H3320" s="22">
        <v>47</v>
      </c>
      <c r="I3320" s="3">
        <v>77</v>
      </c>
      <c r="J3320" s="3">
        <v>95</v>
      </c>
      <c r="K3320" s="3">
        <v>28</v>
      </c>
      <c r="L3320" s="3">
        <v>21</v>
      </c>
      <c r="M3320" s="3">
        <v>264</v>
      </c>
      <c r="N3320" s="3">
        <v>394</v>
      </c>
      <c r="O3320" s="3">
        <v>55</v>
      </c>
      <c r="P3320" s="3">
        <v>182</v>
      </c>
      <c r="Q3320" s="3">
        <v>7</v>
      </c>
      <c r="R3320" s="24">
        <v>591</v>
      </c>
    </row>
    <row r="3321" spans="2:18" x14ac:dyDescent="0.25">
      <c r="C3321" s="106"/>
      <c r="D3321" s="101"/>
      <c r="E3321" s="11" t="s">
        <v>23</v>
      </c>
      <c r="F3321" s="8"/>
      <c r="G3321" s="7">
        <v>744</v>
      </c>
      <c r="H3321" s="15">
        <v>126</v>
      </c>
      <c r="I3321" s="1">
        <v>69</v>
      </c>
      <c r="J3321" s="1">
        <v>127</v>
      </c>
      <c r="K3321" s="1">
        <v>24</v>
      </c>
      <c r="L3321" s="1">
        <v>32</v>
      </c>
      <c r="M3321" s="1">
        <v>320</v>
      </c>
      <c r="N3321" s="1">
        <v>441</v>
      </c>
      <c r="O3321" s="1">
        <v>31</v>
      </c>
      <c r="P3321" s="1">
        <v>111</v>
      </c>
      <c r="Q3321" s="1">
        <v>8</v>
      </c>
      <c r="R3321" s="18">
        <v>625</v>
      </c>
    </row>
    <row r="3322" spans="2:18" x14ac:dyDescent="0.25">
      <c r="C3322" s="102" t="s">
        <v>24</v>
      </c>
      <c r="D3322" s="102" t="s">
        <v>25</v>
      </c>
      <c r="E3322" s="10" t="s">
        <v>26</v>
      </c>
      <c r="F3322" s="9"/>
      <c r="G3322" s="13">
        <v>257</v>
      </c>
      <c r="H3322" s="22">
        <v>16</v>
      </c>
      <c r="I3322" s="3">
        <v>12</v>
      </c>
      <c r="J3322" s="3">
        <v>27</v>
      </c>
      <c r="K3322" s="3">
        <v>4</v>
      </c>
      <c r="L3322" s="3">
        <v>3</v>
      </c>
      <c r="M3322" s="3">
        <v>74</v>
      </c>
      <c r="N3322" s="3">
        <v>136</v>
      </c>
      <c r="O3322" s="3">
        <v>16</v>
      </c>
      <c r="P3322" s="3">
        <v>72</v>
      </c>
      <c r="Q3322" s="3">
        <v>3</v>
      </c>
      <c r="R3322" s="24">
        <v>182</v>
      </c>
    </row>
    <row r="3323" spans="2:18" x14ac:dyDescent="0.25">
      <c r="C3323" s="106"/>
      <c r="D3323" s="103"/>
      <c r="E3323" s="11" t="s">
        <v>27</v>
      </c>
      <c r="F3323" s="8"/>
      <c r="G3323" s="7">
        <v>297</v>
      </c>
      <c r="H3323" s="15">
        <v>32</v>
      </c>
      <c r="I3323" s="1">
        <v>22</v>
      </c>
      <c r="J3323" s="1">
        <v>34</v>
      </c>
      <c r="K3323" s="1">
        <v>5</v>
      </c>
      <c r="L3323" s="1">
        <v>9</v>
      </c>
      <c r="M3323" s="1">
        <v>94</v>
      </c>
      <c r="N3323" s="1">
        <v>166</v>
      </c>
      <c r="O3323" s="1">
        <v>14</v>
      </c>
      <c r="P3323" s="1">
        <v>71</v>
      </c>
      <c r="Q3323" s="1">
        <v>1</v>
      </c>
      <c r="R3323" s="18">
        <v>225</v>
      </c>
    </row>
    <row r="3324" spans="2:18" x14ac:dyDescent="0.25">
      <c r="C3324" s="106"/>
      <c r="D3324" s="103"/>
      <c r="E3324" s="11" t="s">
        <v>28</v>
      </c>
      <c r="F3324" s="8"/>
      <c r="G3324" s="7">
        <v>316</v>
      </c>
      <c r="H3324" s="15">
        <v>44</v>
      </c>
      <c r="I3324" s="1">
        <v>24</v>
      </c>
      <c r="J3324" s="1">
        <v>49</v>
      </c>
      <c r="K3324" s="1">
        <v>7</v>
      </c>
      <c r="L3324" s="1">
        <v>11</v>
      </c>
      <c r="M3324" s="1">
        <v>135</v>
      </c>
      <c r="N3324" s="1">
        <v>192</v>
      </c>
      <c r="O3324" s="1">
        <v>17</v>
      </c>
      <c r="P3324" s="1">
        <v>51</v>
      </c>
      <c r="Q3324" s="1">
        <v>2</v>
      </c>
      <c r="R3324" s="18">
        <v>263</v>
      </c>
    </row>
    <row r="3325" spans="2:18" x14ac:dyDescent="0.25">
      <c r="C3325" s="106"/>
      <c r="D3325" s="103"/>
      <c r="E3325" s="11" t="s">
        <v>29</v>
      </c>
      <c r="F3325" s="8"/>
      <c r="G3325" s="7">
        <v>335</v>
      </c>
      <c r="H3325" s="15">
        <v>44</v>
      </c>
      <c r="I3325" s="1">
        <v>47</v>
      </c>
      <c r="J3325" s="1">
        <v>57</v>
      </c>
      <c r="K3325" s="1">
        <v>19</v>
      </c>
      <c r="L3325" s="1">
        <v>17</v>
      </c>
      <c r="M3325" s="1">
        <v>144</v>
      </c>
      <c r="N3325" s="1">
        <v>184</v>
      </c>
      <c r="O3325" s="1">
        <v>15</v>
      </c>
      <c r="P3325" s="1">
        <v>43</v>
      </c>
      <c r="Q3325" s="1">
        <v>3</v>
      </c>
      <c r="R3325" s="18">
        <v>289</v>
      </c>
    </row>
    <row r="3326" spans="2:18" x14ac:dyDescent="0.25">
      <c r="C3326" s="106"/>
      <c r="D3326" s="103"/>
      <c r="E3326" s="11" t="s">
        <v>30</v>
      </c>
      <c r="F3326" s="8"/>
      <c r="G3326" s="7">
        <v>319</v>
      </c>
      <c r="H3326" s="15">
        <v>37</v>
      </c>
      <c r="I3326" s="1">
        <v>41</v>
      </c>
      <c r="J3326" s="1">
        <v>55</v>
      </c>
      <c r="K3326" s="1">
        <v>17</v>
      </c>
      <c r="L3326" s="1">
        <v>13</v>
      </c>
      <c r="M3326" s="1">
        <v>137</v>
      </c>
      <c r="N3326" s="1">
        <v>157</v>
      </c>
      <c r="O3326" s="1">
        <v>24</v>
      </c>
      <c r="P3326" s="1">
        <v>56</v>
      </c>
      <c r="Q3326" s="1">
        <v>6</v>
      </c>
      <c r="R3326" s="18">
        <v>257</v>
      </c>
    </row>
    <row r="3327" spans="2:18" x14ac:dyDescent="0.25">
      <c r="C3327" s="106"/>
      <c r="D3327" s="103"/>
      <c r="E3327" s="11" t="s">
        <v>31</v>
      </c>
      <c r="F3327" s="8"/>
      <c r="G3327" s="7">
        <v>1267</v>
      </c>
      <c r="H3327" s="15">
        <v>157</v>
      </c>
      <c r="I3327" s="1">
        <v>134</v>
      </c>
      <c r="J3327" s="1">
        <v>195</v>
      </c>
      <c r="K3327" s="1">
        <v>48</v>
      </c>
      <c r="L3327" s="1">
        <v>50</v>
      </c>
      <c r="M3327" s="1">
        <v>510</v>
      </c>
      <c r="N3327" s="1">
        <v>699</v>
      </c>
      <c r="O3327" s="1">
        <v>70</v>
      </c>
      <c r="P3327" s="1">
        <v>221</v>
      </c>
      <c r="Q3327" s="1">
        <v>12</v>
      </c>
      <c r="R3327" s="18">
        <v>1034</v>
      </c>
    </row>
    <row r="3328" spans="2:18" x14ac:dyDescent="0.25">
      <c r="C3328" s="106"/>
      <c r="D3328" s="103"/>
      <c r="E3328" s="11" t="s">
        <v>32</v>
      </c>
      <c r="F3328" s="8"/>
      <c r="G3328" s="7">
        <v>654</v>
      </c>
      <c r="H3328" s="15">
        <v>81</v>
      </c>
      <c r="I3328" s="1">
        <v>88</v>
      </c>
      <c r="J3328" s="1">
        <v>112</v>
      </c>
      <c r="K3328" s="1">
        <v>36</v>
      </c>
      <c r="L3328" s="1">
        <v>30</v>
      </c>
      <c r="M3328" s="1">
        <v>281</v>
      </c>
      <c r="N3328" s="1">
        <v>341</v>
      </c>
      <c r="O3328" s="1">
        <v>39</v>
      </c>
      <c r="P3328" s="1">
        <v>99</v>
      </c>
      <c r="Q3328" s="1">
        <v>9</v>
      </c>
      <c r="R3328" s="18">
        <v>546</v>
      </c>
    </row>
    <row r="3329" spans="3:18" x14ac:dyDescent="0.25">
      <c r="C3329" s="106"/>
      <c r="D3329" s="102" t="s">
        <v>22</v>
      </c>
      <c r="E3329" s="10" t="s">
        <v>26</v>
      </c>
      <c r="F3329" s="9"/>
      <c r="G3329" s="13">
        <v>137</v>
      </c>
      <c r="H3329" s="22">
        <v>4</v>
      </c>
      <c r="I3329" s="3">
        <v>4</v>
      </c>
      <c r="J3329" s="3">
        <v>9</v>
      </c>
      <c r="K3329" s="3">
        <v>3</v>
      </c>
      <c r="L3329" s="3">
        <v>1</v>
      </c>
      <c r="M3329" s="3">
        <v>33</v>
      </c>
      <c r="N3329" s="3">
        <v>69</v>
      </c>
      <c r="O3329" s="3">
        <v>10</v>
      </c>
      <c r="P3329" s="3">
        <v>45</v>
      </c>
      <c r="Q3329" s="3">
        <v>1</v>
      </c>
      <c r="R3329" s="24">
        <v>91</v>
      </c>
    </row>
    <row r="3330" spans="3:18" x14ac:dyDescent="0.25">
      <c r="C3330" s="106"/>
      <c r="D3330" s="103"/>
      <c r="E3330" s="11" t="s">
        <v>27</v>
      </c>
      <c r="F3330" s="8"/>
      <c r="G3330" s="7">
        <v>157</v>
      </c>
      <c r="H3330" s="15">
        <v>8</v>
      </c>
      <c r="I3330" s="1">
        <v>13</v>
      </c>
      <c r="J3330" s="1">
        <v>16</v>
      </c>
      <c r="K3330" s="1">
        <v>2</v>
      </c>
      <c r="L3330" s="1">
        <v>5</v>
      </c>
      <c r="M3330" s="1">
        <v>45</v>
      </c>
      <c r="N3330" s="1">
        <v>79</v>
      </c>
      <c r="O3330" s="1">
        <v>11</v>
      </c>
      <c r="P3330" s="1">
        <v>44</v>
      </c>
      <c r="Q3330" s="1">
        <v>1</v>
      </c>
      <c r="R3330" s="18">
        <v>112</v>
      </c>
    </row>
    <row r="3331" spans="3:18" x14ac:dyDescent="0.25">
      <c r="C3331" s="106"/>
      <c r="D3331" s="103"/>
      <c r="E3331" s="11" t="s">
        <v>28</v>
      </c>
      <c r="F3331" s="8"/>
      <c r="G3331" s="7">
        <v>162</v>
      </c>
      <c r="H3331" s="15">
        <v>13</v>
      </c>
      <c r="I3331" s="1">
        <v>10</v>
      </c>
      <c r="J3331" s="1">
        <v>22</v>
      </c>
      <c r="K3331" s="1">
        <v>2</v>
      </c>
      <c r="L3331" s="1">
        <v>2</v>
      </c>
      <c r="M3331" s="1">
        <v>56</v>
      </c>
      <c r="N3331" s="1">
        <v>87</v>
      </c>
      <c r="O3331" s="1">
        <v>12</v>
      </c>
      <c r="P3331" s="1">
        <v>36</v>
      </c>
      <c r="Q3331" s="1">
        <v>0</v>
      </c>
      <c r="R3331" s="18">
        <v>126</v>
      </c>
    </row>
    <row r="3332" spans="3:18" x14ac:dyDescent="0.25">
      <c r="C3332" s="106"/>
      <c r="D3332" s="103"/>
      <c r="E3332" s="11" t="s">
        <v>29</v>
      </c>
      <c r="F3332" s="8"/>
      <c r="G3332" s="7">
        <v>175</v>
      </c>
      <c r="H3332" s="15">
        <v>16</v>
      </c>
      <c r="I3332" s="1">
        <v>25</v>
      </c>
      <c r="J3332" s="1">
        <v>22</v>
      </c>
      <c r="K3332" s="1">
        <v>15</v>
      </c>
      <c r="L3332" s="1">
        <v>6</v>
      </c>
      <c r="M3332" s="1">
        <v>64</v>
      </c>
      <c r="N3332" s="1">
        <v>92</v>
      </c>
      <c r="O3332" s="1">
        <v>10</v>
      </c>
      <c r="P3332" s="1">
        <v>30</v>
      </c>
      <c r="Q3332" s="1">
        <v>1</v>
      </c>
      <c r="R3332" s="18">
        <v>144</v>
      </c>
    </row>
    <row r="3333" spans="3:18" x14ac:dyDescent="0.25">
      <c r="C3333" s="106"/>
      <c r="D3333" s="103"/>
      <c r="E3333" s="11" t="s">
        <v>30</v>
      </c>
      <c r="F3333" s="8"/>
      <c r="G3333" s="7">
        <v>149</v>
      </c>
      <c r="H3333" s="15">
        <v>6</v>
      </c>
      <c r="I3333" s="1">
        <v>25</v>
      </c>
      <c r="J3333" s="1">
        <v>26</v>
      </c>
      <c r="K3333" s="1">
        <v>6</v>
      </c>
      <c r="L3333" s="1">
        <v>7</v>
      </c>
      <c r="M3333" s="1">
        <v>66</v>
      </c>
      <c r="N3333" s="1">
        <v>67</v>
      </c>
      <c r="O3333" s="1">
        <v>12</v>
      </c>
      <c r="P3333" s="1">
        <v>27</v>
      </c>
      <c r="Q3333" s="1">
        <v>4</v>
      </c>
      <c r="R3333" s="18">
        <v>118</v>
      </c>
    </row>
    <row r="3334" spans="3:18" x14ac:dyDescent="0.25">
      <c r="C3334" s="106"/>
      <c r="D3334" s="103"/>
      <c r="E3334" s="11" t="s">
        <v>31</v>
      </c>
      <c r="F3334" s="8"/>
      <c r="G3334" s="7">
        <v>643</v>
      </c>
      <c r="H3334" s="15">
        <v>43</v>
      </c>
      <c r="I3334" s="1">
        <v>73</v>
      </c>
      <c r="J3334" s="1">
        <v>86</v>
      </c>
      <c r="K3334" s="1">
        <v>25</v>
      </c>
      <c r="L3334" s="1">
        <v>20</v>
      </c>
      <c r="M3334" s="1">
        <v>231</v>
      </c>
      <c r="N3334" s="1">
        <v>325</v>
      </c>
      <c r="O3334" s="1">
        <v>45</v>
      </c>
      <c r="P3334" s="1">
        <v>137</v>
      </c>
      <c r="Q3334" s="1">
        <v>6</v>
      </c>
      <c r="R3334" s="18">
        <v>500</v>
      </c>
    </row>
    <row r="3335" spans="3:18" x14ac:dyDescent="0.25">
      <c r="C3335" s="106"/>
      <c r="D3335" s="103"/>
      <c r="E3335" s="11" t="s">
        <v>32</v>
      </c>
      <c r="F3335" s="8"/>
      <c r="G3335" s="7">
        <v>324</v>
      </c>
      <c r="H3335" s="15">
        <v>22</v>
      </c>
      <c r="I3335" s="1">
        <v>50</v>
      </c>
      <c r="J3335" s="1">
        <v>48</v>
      </c>
      <c r="K3335" s="1">
        <v>21</v>
      </c>
      <c r="L3335" s="1">
        <v>13</v>
      </c>
      <c r="M3335" s="1">
        <v>130</v>
      </c>
      <c r="N3335" s="1">
        <v>159</v>
      </c>
      <c r="O3335" s="1">
        <v>22</v>
      </c>
      <c r="P3335" s="1">
        <v>57</v>
      </c>
      <c r="Q3335" s="1">
        <v>5</v>
      </c>
      <c r="R3335" s="18">
        <v>262</v>
      </c>
    </row>
    <row r="3336" spans="3:18" x14ac:dyDescent="0.25">
      <c r="C3336" s="106"/>
      <c r="D3336" s="102" t="s">
        <v>23</v>
      </c>
      <c r="E3336" s="10" t="s">
        <v>26</v>
      </c>
      <c r="F3336" s="9"/>
      <c r="G3336" s="13">
        <v>120</v>
      </c>
      <c r="H3336" s="22">
        <v>12</v>
      </c>
      <c r="I3336" s="3">
        <v>8</v>
      </c>
      <c r="J3336" s="3">
        <v>18</v>
      </c>
      <c r="K3336" s="3">
        <v>1</v>
      </c>
      <c r="L3336" s="3">
        <v>2</v>
      </c>
      <c r="M3336" s="3">
        <v>41</v>
      </c>
      <c r="N3336" s="3">
        <v>67</v>
      </c>
      <c r="O3336" s="3">
        <v>6</v>
      </c>
      <c r="P3336" s="3">
        <v>27</v>
      </c>
      <c r="Q3336" s="3">
        <v>2</v>
      </c>
      <c r="R3336" s="24">
        <v>91</v>
      </c>
    </row>
    <row r="3337" spans="3:18" x14ac:dyDescent="0.25">
      <c r="C3337" s="106"/>
      <c r="D3337" s="103"/>
      <c r="E3337" s="11" t="s">
        <v>27</v>
      </c>
      <c r="F3337" s="8"/>
      <c r="G3337" s="7">
        <v>140</v>
      </c>
      <c r="H3337" s="15">
        <v>24</v>
      </c>
      <c r="I3337" s="1">
        <v>9</v>
      </c>
      <c r="J3337" s="1">
        <v>18</v>
      </c>
      <c r="K3337" s="1">
        <v>3</v>
      </c>
      <c r="L3337" s="1">
        <v>4</v>
      </c>
      <c r="M3337" s="1">
        <v>49</v>
      </c>
      <c r="N3337" s="1">
        <v>87</v>
      </c>
      <c r="O3337" s="1">
        <v>3</v>
      </c>
      <c r="P3337" s="1">
        <v>27</v>
      </c>
      <c r="Q3337" s="1">
        <v>0</v>
      </c>
      <c r="R3337" s="18">
        <v>113</v>
      </c>
    </row>
    <row r="3338" spans="3:18" x14ac:dyDescent="0.25">
      <c r="C3338" s="106"/>
      <c r="D3338" s="103"/>
      <c r="E3338" s="11" t="s">
        <v>28</v>
      </c>
      <c r="F3338" s="8"/>
      <c r="G3338" s="7">
        <v>154</v>
      </c>
      <c r="H3338" s="15">
        <v>31</v>
      </c>
      <c r="I3338" s="1">
        <v>14</v>
      </c>
      <c r="J3338" s="1">
        <v>27</v>
      </c>
      <c r="K3338" s="1">
        <v>5</v>
      </c>
      <c r="L3338" s="1">
        <v>9</v>
      </c>
      <c r="M3338" s="1">
        <v>79</v>
      </c>
      <c r="N3338" s="1">
        <v>105</v>
      </c>
      <c r="O3338" s="1">
        <v>5</v>
      </c>
      <c r="P3338" s="1">
        <v>15</v>
      </c>
      <c r="Q3338" s="1">
        <v>2</v>
      </c>
      <c r="R3338" s="18">
        <v>137</v>
      </c>
    </row>
    <row r="3339" spans="3:18" x14ac:dyDescent="0.25">
      <c r="C3339" s="106"/>
      <c r="D3339" s="103"/>
      <c r="E3339" s="11" t="s">
        <v>29</v>
      </c>
      <c r="F3339" s="8"/>
      <c r="G3339" s="7">
        <v>160</v>
      </c>
      <c r="H3339" s="15">
        <v>28</v>
      </c>
      <c r="I3339" s="1">
        <v>22</v>
      </c>
      <c r="J3339" s="1">
        <v>35</v>
      </c>
      <c r="K3339" s="1">
        <v>4</v>
      </c>
      <c r="L3339" s="1">
        <v>11</v>
      </c>
      <c r="M3339" s="1">
        <v>80</v>
      </c>
      <c r="N3339" s="1">
        <v>92</v>
      </c>
      <c r="O3339" s="1">
        <v>5</v>
      </c>
      <c r="P3339" s="1">
        <v>13</v>
      </c>
      <c r="Q3339" s="1">
        <v>2</v>
      </c>
      <c r="R3339" s="18">
        <v>145</v>
      </c>
    </row>
    <row r="3340" spans="3:18" x14ac:dyDescent="0.25">
      <c r="C3340" s="106"/>
      <c r="D3340" s="103"/>
      <c r="E3340" s="11" t="s">
        <v>30</v>
      </c>
      <c r="F3340" s="8"/>
      <c r="G3340" s="7">
        <v>170</v>
      </c>
      <c r="H3340" s="15">
        <v>31</v>
      </c>
      <c r="I3340" s="1">
        <v>16</v>
      </c>
      <c r="J3340" s="1">
        <v>29</v>
      </c>
      <c r="K3340" s="1">
        <v>11</v>
      </c>
      <c r="L3340" s="1">
        <v>6</v>
      </c>
      <c r="M3340" s="1">
        <v>71</v>
      </c>
      <c r="N3340" s="1">
        <v>90</v>
      </c>
      <c r="O3340" s="1">
        <v>12</v>
      </c>
      <c r="P3340" s="1">
        <v>29</v>
      </c>
      <c r="Q3340" s="1">
        <v>2</v>
      </c>
      <c r="R3340" s="18">
        <v>139</v>
      </c>
    </row>
    <row r="3341" spans="3:18" x14ac:dyDescent="0.25">
      <c r="C3341" s="106"/>
      <c r="D3341" s="103"/>
      <c r="E3341" s="11" t="s">
        <v>31</v>
      </c>
      <c r="F3341" s="8"/>
      <c r="G3341" s="7">
        <v>624</v>
      </c>
      <c r="H3341" s="15">
        <v>114</v>
      </c>
      <c r="I3341" s="1">
        <v>61</v>
      </c>
      <c r="J3341" s="1">
        <v>109</v>
      </c>
      <c r="K3341" s="1">
        <v>23</v>
      </c>
      <c r="L3341" s="1">
        <v>30</v>
      </c>
      <c r="M3341" s="1">
        <v>279</v>
      </c>
      <c r="N3341" s="1">
        <v>374</v>
      </c>
      <c r="O3341" s="1">
        <v>25</v>
      </c>
      <c r="P3341" s="1">
        <v>84</v>
      </c>
      <c r="Q3341" s="1">
        <v>6</v>
      </c>
      <c r="R3341" s="18">
        <v>534</v>
      </c>
    </row>
    <row r="3342" spans="3:18" x14ac:dyDescent="0.25">
      <c r="C3342" s="106"/>
      <c r="D3342" s="103"/>
      <c r="E3342" s="11" t="s">
        <v>32</v>
      </c>
      <c r="F3342" s="8"/>
      <c r="G3342" s="7">
        <v>330</v>
      </c>
      <c r="H3342" s="15">
        <v>59</v>
      </c>
      <c r="I3342" s="1">
        <v>38</v>
      </c>
      <c r="J3342" s="1">
        <v>64</v>
      </c>
      <c r="K3342" s="1">
        <v>15</v>
      </c>
      <c r="L3342" s="1">
        <v>17</v>
      </c>
      <c r="M3342" s="1">
        <v>151</v>
      </c>
      <c r="N3342" s="1">
        <v>182</v>
      </c>
      <c r="O3342" s="1">
        <v>17</v>
      </c>
      <c r="P3342" s="1">
        <v>42</v>
      </c>
      <c r="Q3342" s="1">
        <v>4</v>
      </c>
      <c r="R3342" s="18">
        <v>284</v>
      </c>
    </row>
    <row r="3343" spans="3:18" ht="25.2" x14ac:dyDescent="0.25">
      <c r="C3343" s="102" t="s">
        <v>33</v>
      </c>
      <c r="D3343" s="102" t="s">
        <v>25</v>
      </c>
      <c r="E3343" s="10" t="s">
        <v>34</v>
      </c>
      <c r="F3343" s="9"/>
      <c r="G3343" s="13">
        <v>75</v>
      </c>
      <c r="H3343" s="22">
        <v>3</v>
      </c>
      <c r="I3343" s="3">
        <v>1</v>
      </c>
      <c r="J3343" s="3">
        <v>3</v>
      </c>
      <c r="K3343" s="3">
        <v>2</v>
      </c>
      <c r="L3343" s="3">
        <v>2</v>
      </c>
      <c r="M3343" s="3">
        <v>14</v>
      </c>
      <c r="N3343" s="3">
        <v>32</v>
      </c>
      <c r="O3343" s="3">
        <v>6</v>
      </c>
      <c r="P3343" s="3">
        <v>31</v>
      </c>
      <c r="Q3343" s="3">
        <v>1</v>
      </c>
      <c r="R3343" s="24">
        <v>43</v>
      </c>
    </row>
    <row r="3344" spans="3:18" ht="25.2" x14ac:dyDescent="0.25">
      <c r="C3344" s="106"/>
      <c r="D3344" s="103"/>
      <c r="E3344" s="11" t="s">
        <v>35</v>
      </c>
      <c r="F3344" s="8"/>
      <c r="G3344" s="7">
        <v>1042</v>
      </c>
      <c r="H3344" s="15">
        <v>116</v>
      </c>
      <c r="I3344" s="1">
        <v>104</v>
      </c>
      <c r="J3344" s="1">
        <v>149</v>
      </c>
      <c r="K3344" s="1">
        <v>31</v>
      </c>
      <c r="L3344" s="1">
        <v>31</v>
      </c>
      <c r="M3344" s="1">
        <v>424</v>
      </c>
      <c r="N3344" s="1">
        <v>609</v>
      </c>
      <c r="O3344" s="1">
        <v>50</v>
      </c>
      <c r="P3344" s="1">
        <v>172</v>
      </c>
      <c r="Q3344" s="1">
        <v>5</v>
      </c>
      <c r="R3344" s="18">
        <v>865</v>
      </c>
    </row>
    <row r="3345" spans="3:18" ht="25.2" x14ac:dyDescent="0.25">
      <c r="C3345" s="106"/>
      <c r="D3345" s="103"/>
      <c r="E3345" s="11" t="s">
        <v>36</v>
      </c>
      <c r="F3345" s="8"/>
      <c r="G3345" s="7">
        <v>122</v>
      </c>
      <c r="H3345" s="15">
        <v>10</v>
      </c>
      <c r="I3345" s="1">
        <v>7</v>
      </c>
      <c r="J3345" s="1">
        <v>16</v>
      </c>
      <c r="K3345" s="1">
        <v>4</v>
      </c>
      <c r="L3345" s="1">
        <v>5</v>
      </c>
      <c r="M3345" s="1">
        <v>34</v>
      </c>
      <c r="N3345" s="1">
        <v>51</v>
      </c>
      <c r="O3345" s="1">
        <v>9</v>
      </c>
      <c r="P3345" s="1">
        <v>35</v>
      </c>
      <c r="Q3345" s="1">
        <v>5</v>
      </c>
      <c r="R3345" s="18">
        <v>82</v>
      </c>
    </row>
    <row r="3346" spans="3:18" ht="25.2" x14ac:dyDescent="0.25">
      <c r="C3346" s="106"/>
      <c r="D3346" s="103"/>
      <c r="E3346" s="11" t="s">
        <v>37</v>
      </c>
      <c r="F3346" s="8"/>
      <c r="G3346" s="7">
        <v>251</v>
      </c>
      <c r="H3346" s="15">
        <v>40</v>
      </c>
      <c r="I3346" s="1">
        <v>28</v>
      </c>
      <c r="J3346" s="1">
        <v>45</v>
      </c>
      <c r="K3346" s="1">
        <v>13</v>
      </c>
      <c r="L3346" s="1">
        <v>11</v>
      </c>
      <c r="M3346" s="1">
        <v>99</v>
      </c>
      <c r="N3346" s="1">
        <v>131</v>
      </c>
      <c r="O3346" s="1">
        <v>18</v>
      </c>
      <c r="P3346" s="1">
        <v>48</v>
      </c>
      <c r="Q3346" s="1">
        <v>2</v>
      </c>
      <c r="R3346" s="18">
        <v>201</v>
      </c>
    </row>
    <row r="3347" spans="3:18" x14ac:dyDescent="0.25">
      <c r="C3347" s="106"/>
      <c r="D3347" s="103"/>
      <c r="E3347" s="11" t="s">
        <v>38</v>
      </c>
      <c r="F3347" s="8"/>
      <c r="G3347" s="14">
        <v>34</v>
      </c>
      <c r="H3347" s="27">
        <v>4</v>
      </c>
      <c r="I3347" s="5">
        <v>6</v>
      </c>
      <c r="J3347" s="5">
        <v>9</v>
      </c>
      <c r="K3347" s="5">
        <v>2</v>
      </c>
      <c r="L3347" s="5">
        <v>4</v>
      </c>
      <c r="M3347" s="5">
        <v>13</v>
      </c>
      <c r="N3347" s="5">
        <v>12</v>
      </c>
      <c r="O3347" s="5">
        <v>3</v>
      </c>
      <c r="P3347" s="5">
        <v>7</v>
      </c>
      <c r="Q3347" s="5">
        <v>2</v>
      </c>
      <c r="R3347" s="28">
        <v>25</v>
      </c>
    </row>
    <row r="3348" spans="3:18" ht="25.2" x14ac:dyDescent="0.25">
      <c r="C3348" s="106"/>
      <c r="D3348" s="102" t="s">
        <v>22</v>
      </c>
      <c r="E3348" s="10" t="s">
        <v>34</v>
      </c>
      <c r="F3348" s="9"/>
      <c r="G3348" s="13">
        <v>53</v>
      </c>
      <c r="H3348" s="22">
        <v>2</v>
      </c>
      <c r="I3348" s="3">
        <v>1</v>
      </c>
      <c r="J3348" s="3">
        <v>2</v>
      </c>
      <c r="K3348" s="3">
        <v>0</v>
      </c>
      <c r="L3348" s="3">
        <v>1</v>
      </c>
      <c r="M3348" s="3">
        <v>9</v>
      </c>
      <c r="N3348" s="3">
        <v>18</v>
      </c>
      <c r="O3348" s="3">
        <v>6</v>
      </c>
      <c r="P3348" s="3">
        <v>25</v>
      </c>
      <c r="Q3348" s="3">
        <v>1</v>
      </c>
      <c r="R3348" s="24">
        <v>27</v>
      </c>
    </row>
    <row r="3349" spans="3:18" ht="25.2" x14ac:dyDescent="0.25">
      <c r="C3349" s="106"/>
      <c r="D3349" s="103"/>
      <c r="E3349" s="11" t="s">
        <v>35</v>
      </c>
      <c r="F3349" s="8"/>
      <c r="G3349" s="7">
        <v>595</v>
      </c>
      <c r="H3349" s="15">
        <v>39</v>
      </c>
      <c r="I3349" s="1">
        <v>62</v>
      </c>
      <c r="J3349" s="1">
        <v>77</v>
      </c>
      <c r="K3349" s="1">
        <v>20</v>
      </c>
      <c r="L3349" s="1">
        <v>14</v>
      </c>
      <c r="M3349" s="1">
        <v>218</v>
      </c>
      <c r="N3349" s="1">
        <v>321</v>
      </c>
      <c r="O3349" s="1">
        <v>37</v>
      </c>
      <c r="P3349" s="1">
        <v>116</v>
      </c>
      <c r="Q3349" s="1">
        <v>2</v>
      </c>
      <c r="R3349" s="18">
        <v>477</v>
      </c>
    </row>
    <row r="3350" spans="3:18" ht="25.2" x14ac:dyDescent="0.25">
      <c r="C3350" s="106"/>
      <c r="D3350" s="103"/>
      <c r="E3350" s="11" t="s">
        <v>36</v>
      </c>
      <c r="F3350" s="8"/>
      <c r="G3350" s="7">
        <v>56</v>
      </c>
      <c r="H3350" s="15">
        <v>3</v>
      </c>
      <c r="I3350" s="1">
        <v>4</v>
      </c>
      <c r="J3350" s="1">
        <v>5</v>
      </c>
      <c r="K3350" s="1">
        <v>4</v>
      </c>
      <c r="L3350" s="1">
        <v>2</v>
      </c>
      <c r="M3350" s="1">
        <v>14</v>
      </c>
      <c r="N3350" s="1">
        <v>20</v>
      </c>
      <c r="O3350" s="1">
        <v>4</v>
      </c>
      <c r="P3350" s="1">
        <v>20</v>
      </c>
      <c r="Q3350" s="1">
        <v>2</v>
      </c>
      <c r="R3350" s="18">
        <v>34</v>
      </c>
    </row>
    <row r="3351" spans="3:18" ht="25.2" x14ac:dyDescent="0.25">
      <c r="C3351" s="106"/>
      <c r="D3351" s="103"/>
      <c r="E3351" s="11" t="s">
        <v>37</v>
      </c>
      <c r="F3351" s="8"/>
      <c r="G3351" s="7">
        <v>54</v>
      </c>
      <c r="H3351" s="15">
        <v>3</v>
      </c>
      <c r="I3351" s="1">
        <v>7</v>
      </c>
      <c r="J3351" s="1">
        <v>7</v>
      </c>
      <c r="K3351" s="1">
        <v>3</v>
      </c>
      <c r="L3351" s="1">
        <v>2</v>
      </c>
      <c r="M3351" s="1">
        <v>16</v>
      </c>
      <c r="N3351" s="1">
        <v>27</v>
      </c>
      <c r="O3351" s="1">
        <v>6</v>
      </c>
      <c r="P3351" s="1">
        <v>16</v>
      </c>
      <c r="Q3351" s="1">
        <v>0</v>
      </c>
      <c r="R3351" s="18">
        <v>38</v>
      </c>
    </row>
    <row r="3352" spans="3:18" x14ac:dyDescent="0.25">
      <c r="C3352" s="106"/>
      <c r="D3352" s="103"/>
      <c r="E3352" s="11" t="s">
        <v>38</v>
      </c>
      <c r="F3352" s="8"/>
      <c r="G3352" s="14">
        <v>22</v>
      </c>
      <c r="H3352" s="27">
        <v>0</v>
      </c>
      <c r="I3352" s="5">
        <v>3</v>
      </c>
      <c r="J3352" s="5">
        <v>4</v>
      </c>
      <c r="K3352" s="5">
        <v>1</v>
      </c>
      <c r="L3352" s="5">
        <v>2</v>
      </c>
      <c r="M3352" s="5">
        <v>7</v>
      </c>
      <c r="N3352" s="5">
        <v>8</v>
      </c>
      <c r="O3352" s="5">
        <v>2</v>
      </c>
      <c r="P3352" s="5">
        <v>5</v>
      </c>
      <c r="Q3352" s="5">
        <v>2</v>
      </c>
      <c r="R3352" s="28">
        <v>15</v>
      </c>
    </row>
    <row r="3353" spans="3:18" ht="25.2" x14ac:dyDescent="0.25">
      <c r="C3353" s="106"/>
      <c r="D3353" s="102" t="s">
        <v>23</v>
      </c>
      <c r="E3353" s="10" t="s">
        <v>34</v>
      </c>
      <c r="F3353" s="9"/>
      <c r="G3353" s="41">
        <v>22</v>
      </c>
      <c r="H3353" s="58">
        <v>1</v>
      </c>
      <c r="I3353" s="26">
        <v>0</v>
      </c>
      <c r="J3353" s="26">
        <v>1</v>
      </c>
      <c r="K3353" s="26">
        <v>2</v>
      </c>
      <c r="L3353" s="26">
        <v>1</v>
      </c>
      <c r="M3353" s="26">
        <v>5</v>
      </c>
      <c r="N3353" s="26">
        <v>14</v>
      </c>
      <c r="O3353" s="26">
        <v>0</v>
      </c>
      <c r="P3353" s="26">
        <v>6</v>
      </c>
      <c r="Q3353" s="26">
        <v>0</v>
      </c>
      <c r="R3353" s="60">
        <v>16</v>
      </c>
    </row>
    <row r="3354" spans="3:18" ht="25.2" x14ac:dyDescent="0.25">
      <c r="C3354" s="106"/>
      <c r="D3354" s="103"/>
      <c r="E3354" s="11" t="s">
        <v>35</v>
      </c>
      <c r="F3354" s="8"/>
      <c r="G3354" s="7">
        <v>447</v>
      </c>
      <c r="H3354" s="15">
        <v>77</v>
      </c>
      <c r="I3354" s="1">
        <v>42</v>
      </c>
      <c r="J3354" s="1">
        <v>72</v>
      </c>
      <c r="K3354" s="1">
        <v>11</v>
      </c>
      <c r="L3354" s="1">
        <v>17</v>
      </c>
      <c r="M3354" s="1">
        <v>206</v>
      </c>
      <c r="N3354" s="1">
        <v>288</v>
      </c>
      <c r="O3354" s="1">
        <v>13</v>
      </c>
      <c r="P3354" s="1">
        <v>56</v>
      </c>
      <c r="Q3354" s="1">
        <v>3</v>
      </c>
      <c r="R3354" s="18">
        <v>388</v>
      </c>
    </row>
    <row r="3355" spans="3:18" ht="25.2" x14ac:dyDescent="0.25">
      <c r="C3355" s="106"/>
      <c r="D3355" s="103"/>
      <c r="E3355" s="11" t="s">
        <v>36</v>
      </c>
      <c r="F3355" s="8"/>
      <c r="G3355" s="7">
        <v>66</v>
      </c>
      <c r="H3355" s="15">
        <v>7</v>
      </c>
      <c r="I3355" s="1">
        <v>3</v>
      </c>
      <c r="J3355" s="1">
        <v>11</v>
      </c>
      <c r="K3355" s="1">
        <v>0</v>
      </c>
      <c r="L3355" s="1">
        <v>3</v>
      </c>
      <c r="M3355" s="1">
        <v>20</v>
      </c>
      <c r="N3355" s="1">
        <v>31</v>
      </c>
      <c r="O3355" s="1">
        <v>5</v>
      </c>
      <c r="P3355" s="1">
        <v>15</v>
      </c>
      <c r="Q3355" s="1">
        <v>3</v>
      </c>
      <c r="R3355" s="18">
        <v>48</v>
      </c>
    </row>
    <row r="3356" spans="3:18" ht="25.2" x14ac:dyDescent="0.25">
      <c r="C3356" s="106"/>
      <c r="D3356" s="103"/>
      <c r="E3356" s="11" t="s">
        <v>37</v>
      </c>
      <c r="F3356" s="8"/>
      <c r="G3356" s="7">
        <v>197</v>
      </c>
      <c r="H3356" s="15">
        <v>37</v>
      </c>
      <c r="I3356" s="1">
        <v>21</v>
      </c>
      <c r="J3356" s="1">
        <v>38</v>
      </c>
      <c r="K3356" s="1">
        <v>10</v>
      </c>
      <c r="L3356" s="1">
        <v>9</v>
      </c>
      <c r="M3356" s="1">
        <v>83</v>
      </c>
      <c r="N3356" s="1">
        <v>104</v>
      </c>
      <c r="O3356" s="1">
        <v>12</v>
      </c>
      <c r="P3356" s="1">
        <v>32</v>
      </c>
      <c r="Q3356" s="1">
        <v>2</v>
      </c>
      <c r="R3356" s="18">
        <v>163</v>
      </c>
    </row>
    <row r="3357" spans="3:18" x14ac:dyDescent="0.25">
      <c r="C3357" s="106"/>
      <c r="D3357" s="103"/>
      <c r="E3357" s="11" t="s">
        <v>38</v>
      </c>
      <c r="F3357" s="8"/>
      <c r="G3357" s="14">
        <v>12</v>
      </c>
      <c r="H3357" s="27">
        <v>4</v>
      </c>
      <c r="I3357" s="5">
        <v>3</v>
      </c>
      <c r="J3357" s="5">
        <v>5</v>
      </c>
      <c r="K3357" s="5">
        <v>1</v>
      </c>
      <c r="L3357" s="5">
        <v>2</v>
      </c>
      <c r="M3357" s="5">
        <v>6</v>
      </c>
      <c r="N3357" s="5">
        <v>4</v>
      </c>
      <c r="O3357" s="5">
        <v>1</v>
      </c>
      <c r="P3357" s="5">
        <v>2</v>
      </c>
      <c r="Q3357" s="5">
        <v>0</v>
      </c>
      <c r="R3357" s="28">
        <v>10</v>
      </c>
    </row>
    <row r="3358" spans="3:18" ht="25.2" x14ac:dyDescent="0.25">
      <c r="C3358" s="102" t="s">
        <v>39</v>
      </c>
      <c r="D3358" s="102" t="s">
        <v>25</v>
      </c>
      <c r="E3358" s="10" t="s">
        <v>40</v>
      </c>
      <c r="F3358" s="9"/>
      <c r="G3358" s="13">
        <v>263</v>
      </c>
      <c r="H3358" s="22">
        <v>33</v>
      </c>
      <c r="I3358" s="3">
        <v>21</v>
      </c>
      <c r="J3358" s="3">
        <v>42</v>
      </c>
      <c r="K3358" s="3">
        <v>14</v>
      </c>
      <c r="L3358" s="3">
        <v>12</v>
      </c>
      <c r="M3358" s="3">
        <v>87</v>
      </c>
      <c r="N3358" s="3">
        <v>119</v>
      </c>
      <c r="O3358" s="3">
        <v>22</v>
      </c>
      <c r="P3358" s="3">
        <v>69</v>
      </c>
      <c r="Q3358" s="3">
        <v>5</v>
      </c>
      <c r="R3358" s="24">
        <v>189</v>
      </c>
    </row>
    <row r="3359" spans="3:18" ht="25.2" x14ac:dyDescent="0.25">
      <c r="C3359" s="106"/>
      <c r="D3359" s="103"/>
      <c r="E3359" s="11" t="s">
        <v>41</v>
      </c>
      <c r="F3359" s="8"/>
      <c r="G3359" s="7">
        <v>906</v>
      </c>
      <c r="H3359" s="15">
        <v>95</v>
      </c>
      <c r="I3359" s="1">
        <v>89</v>
      </c>
      <c r="J3359" s="1">
        <v>126</v>
      </c>
      <c r="K3359" s="1">
        <v>24</v>
      </c>
      <c r="L3359" s="1">
        <v>26</v>
      </c>
      <c r="M3359" s="1">
        <v>372</v>
      </c>
      <c r="N3359" s="1">
        <v>542</v>
      </c>
      <c r="O3359" s="1">
        <v>42</v>
      </c>
      <c r="P3359" s="1">
        <v>146</v>
      </c>
      <c r="Q3359" s="1">
        <v>3</v>
      </c>
      <c r="R3359" s="18">
        <v>757</v>
      </c>
    </row>
    <row r="3360" spans="3:18" x14ac:dyDescent="0.25">
      <c r="C3360" s="106"/>
      <c r="D3360" s="103"/>
      <c r="E3360" s="11" t="s">
        <v>42</v>
      </c>
      <c r="F3360" s="8"/>
      <c r="G3360" s="7">
        <v>61</v>
      </c>
      <c r="H3360" s="15">
        <v>5</v>
      </c>
      <c r="I3360" s="1">
        <v>4</v>
      </c>
      <c r="J3360" s="1">
        <v>9</v>
      </c>
      <c r="K3360" s="1">
        <v>1</v>
      </c>
      <c r="L3360" s="1">
        <v>2</v>
      </c>
      <c r="M3360" s="1">
        <v>24</v>
      </c>
      <c r="N3360" s="1">
        <v>37</v>
      </c>
      <c r="O3360" s="1">
        <v>5</v>
      </c>
      <c r="P3360" s="1">
        <v>12</v>
      </c>
      <c r="Q3360" s="1">
        <v>0</v>
      </c>
      <c r="R3360" s="18">
        <v>49</v>
      </c>
    </row>
    <row r="3361" spans="3:18" x14ac:dyDescent="0.25">
      <c r="C3361" s="106"/>
      <c r="D3361" s="103"/>
      <c r="E3361" s="11" t="s">
        <v>43</v>
      </c>
      <c r="F3361" s="8"/>
      <c r="G3361" s="7">
        <v>450</v>
      </c>
      <c r="H3361" s="15">
        <v>58</v>
      </c>
      <c r="I3361" s="1">
        <v>43</v>
      </c>
      <c r="J3361" s="1">
        <v>61</v>
      </c>
      <c r="K3361" s="1">
        <v>14</v>
      </c>
      <c r="L3361" s="1">
        <v>12</v>
      </c>
      <c r="M3361" s="1">
        <v>168</v>
      </c>
      <c r="N3361" s="1">
        <v>241</v>
      </c>
      <c r="O3361" s="1">
        <v>27</v>
      </c>
      <c r="P3361" s="1">
        <v>95</v>
      </c>
      <c r="Q3361" s="1">
        <v>2</v>
      </c>
      <c r="R3361" s="18">
        <v>353</v>
      </c>
    </row>
    <row r="3362" spans="3:18" x14ac:dyDescent="0.25">
      <c r="C3362" s="106"/>
      <c r="D3362" s="103"/>
      <c r="E3362" s="11" t="s">
        <v>44</v>
      </c>
      <c r="F3362" s="8"/>
      <c r="G3362" s="7">
        <v>93</v>
      </c>
      <c r="H3362" s="15">
        <v>20</v>
      </c>
      <c r="I3362" s="1">
        <v>13</v>
      </c>
      <c r="J3362" s="1">
        <v>18</v>
      </c>
      <c r="K3362" s="1">
        <v>3</v>
      </c>
      <c r="L3362" s="1">
        <v>4</v>
      </c>
      <c r="M3362" s="1">
        <v>46</v>
      </c>
      <c r="N3362" s="1">
        <v>52</v>
      </c>
      <c r="O3362" s="1">
        <v>8</v>
      </c>
      <c r="P3362" s="1">
        <v>11</v>
      </c>
      <c r="Q3362" s="1">
        <v>0</v>
      </c>
      <c r="R3362" s="18">
        <v>82</v>
      </c>
    </row>
    <row r="3363" spans="3:18" ht="25.2" x14ac:dyDescent="0.25">
      <c r="C3363" s="106"/>
      <c r="D3363" s="103"/>
      <c r="E3363" s="11" t="s">
        <v>45</v>
      </c>
      <c r="F3363" s="8"/>
      <c r="G3363" s="14">
        <v>41</v>
      </c>
      <c r="H3363" s="27">
        <v>1</v>
      </c>
      <c r="I3363" s="5">
        <v>0</v>
      </c>
      <c r="J3363" s="5">
        <v>2</v>
      </c>
      <c r="K3363" s="5">
        <v>0</v>
      </c>
      <c r="L3363" s="5">
        <v>0</v>
      </c>
      <c r="M3363" s="5">
        <v>9</v>
      </c>
      <c r="N3363" s="5">
        <v>23</v>
      </c>
      <c r="O3363" s="5">
        <v>7</v>
      </c>
      <c r="P3363" s="5">
        <v>9</v>
      </c>
      <c r="Q3363" s="5">
        <v>0</v>
      </c>
      <c r="R3363" s="28">
        <v>32</v>
      </c>
    </row>
    <row r="3364" spans="3:18" x14ac:dyDescent="0.25">
      <c r="C3364" s="106"/>
      <c r="D3364" s="103"/>
      <c r="E3364" s="11" t="s">
        <v>38</v>
      </c>
      <c r="F3364" s="8"/>
      <c r="G3364" s="7">
        <v>141</v>
      </c>
      <c r="H3364" s="15">
        <v>19</v>
      </c>
      <c r="I3364" s="1">
        <v>17</v>
      </c>
      <c r="J3364" s="1">
        <v>28</v>
      </c>
      <c r="K3364" s="1">
        <v>7</v>
      </c>
      <c r="L3364" s="1">
        <v>9</v>
      </c>
      <c r="M3364" s="1">
        <v>52</v>
      </c>
      <c r="N3364" s="1">
        <v>65</v>
      </c>
      <c r="O3364" s="1">
        <v>6</v>
      </c>
      <c r="P3364" s="1">
        <v>24</v>
      </c>
      <c r="Q3364" s="1">
        <v>6</v>
      </c>
      <c r="R3364" s="18">
        <v>111</v>
      </c>
    </row>
    <row r="3365" spans="3:18" ht="25.2" x14ac:dyDescent="0.25">
      <c r="C3365" s="106"/>
      <c r="D3365" s="102" t="s">
        <v>22</v>
      </c>
      <c r="E3365" s="10" t="s">
        <v>40</v>
      </c>
      <c r="F3365" s="9"/>
      <c r="G3365" s="13">
        <v>123</v>
      </c>
      <c r="H3365" s="22">
        <v>7</v>
      </c>
      <c r="I3365" s="3">
        <v>9</v>
      </c>
      <c r="J3365" s="3">
        <v>12</v>
      </c>
      <c r="K3365" s="3">
        <v>7</v>
      </c>
      <c r="L3365" s="3">
        <v>4</v>
      </c>
      <c r="M3365" s="3">
        <v>27</v>
      </c>
      <c r="N3365" s="3">
        <v>45</v>
      </c>
      <c r="O3365" s="3">
        <v>13</v>
      </c>
      <c r="P3365" s="3">
        <v>47</v>
      </c>
      <c r="Q3365" s="3">
        <v>2</v>
      </c>
      <c r="R3365" s="24">
        <v>74</v>
      </c>
    </row>
    <row r="3366" spans="3:18" ht="25.2" x14ac:dyDescent="0.25">
      <c r="C3366" s="106"/>
      <c r="D3366" s="103"/>
      <c r="E3366" s="11" t="s">
        <v>41</v>
      </c>
      <c r="F3366" s="8"/>
      <c r="G3366" s="7">
        <v>511</v>
      </c>
      <c r="H3366" s="15">
        <v>31</v>
      </c>
      <c r="I3366" s="1">
        <v>54</v>
      </c>
      <c r="J3366" s="1">
        <v>62</v>
      </c>
      <c r="K3366" s="1">
        <v>17</v>
      </c>
      <c r="L3366" s="1">
        <v>11</v>
      </c>
      <c r="M3366" s="1">
        <v>186</v>
      </c>
      <c r="N3366" s="1">
        <v>282</v>
      </c>
      <c r="O3366" s="1">
        <v>31</v>
      </c>
      <c r="P3366" s="1">
        <v>97</v>
      </c>
      <c r="Q3366" s="1">
        <v>1</v>
      </c>
      <c r="R3366" s="18">
        <v>413</v>
      </c>
    </row>
    <row r="3367" spans="3:18" x14ac:dyDescent="0.25">
      <c r="C3367" s="106"/>
      <c r="D3367" s="103"/>
      <c r="E3367" s="11" t="s">
        <v>42</v>
      </c>
      <c r="F3367" s="8"/>
      <c r="G3367" s="14">
        <v>36</v>
      </c>
      <c r="H3367" s="27">
        <v>2</v>
      </c>
      <c r="I3367" s="5">
        <v>2</v>
      </c>
      <c r="J3367" s="5">
        <v>7</v>
      </c>
      <c r="K3367" s="5">
        <v>1</v>
      </c>
      <c r="L3367" s="5">
        <v>2</v>
      </c>
      <c r="M3367" s="5">
        <v>14</v>
      </c>
      <c r="N3367" s="5">
        <v>20</v>
      </c>
      <c r="O3367" s="5">
        <v>3</v>
      </c>
      <c r="P3367" s="5">
        <v>9</v>
      </c>
      <c r="Q3367" s="5">
        <v>0</v>
      </c>
      <c r="R3367" s="28">
        <v>27</v>
      </c>
    </row>
    <row r="3368" spans="3:18" x14ac:dyDescent="0.25">
      <c r="C3368" s="106"/>
      <c r="D3368" s="103"/>
      <c r="E3368" s="11" t="s">
        <v>43</v>
      </c>
      <c r="F3368" s="8"/>
      <c r="G3368" s="7">
        <v>224</v>
      </c>
      <c r="H3368" s="15">
        <v>16</v>
      </c>
      <c r="I3368" s="1">
        <v>21</v>
      </c>
      <c r="J3368" s="1">
        <v>28</v>
      </c>
      <c r="K3368" s="1">
        <v>7</v>
      </c>
      <c r="L3368" s="1">
        <v>4</v>
      </c>
      <c r="M3368" s="1">
        <v>78</v>
      </c>
      <c r="N3368" s="1">
        <v>111</v>
      </c>
      <c r="O3368" s="1">
        <v>16</v>
      </c>
      <c r="P3368" s="1">
        <v>53</v>
      </c>
      <c r="Q3368" s="1">
        <v>1</v>
      </c>
      <c r="R3368" s="18">
        <v>170</v>
      </c>
    </row>
    <row r="3369" spans="3:18" x14ac:dyDescent="0.25">
      <c r="C3369" s="106"/>
      <c r="D3369" s="103"/>
      <c r="E3369" s="11" t="s">
        <v>44</v>
      </c>
      <c r="F3369" s="8"/>
      <c r="G3369" s="14">
        <v>46</v>
      </c>
      <c r="H3369" s="27">
        <v>10</v>
      </c>
      <c r="I3369" s="5">
        <v>6</v>
      </c>
      <c r="J3369" s="5">
        <v>10</v>
      </c>
      <c r="K3369" s="5">
        <v>1</v>
      </c>
      <c r="L3369" s="5">
        <v>0</v>
      </c>
      <c r="M3369" s="5">
        <v>23</v>
      </c>
      <c r="N3369" s="5">
        <v>22</v>
      </c>
      <c r="O3369" s="5">
        <v>5</v>
      </c>
      <c r="P3369" s="5">
        <v>6</v>
      </c>
      <c r="Q3369" s="5">
        <v>0</v>
      </c>
      <c r="R3369" s="28">
        <v>40</v>
      </c>
    </row>
    <row r="3370" spans="3:18" ht="25.2" x14ac:dyDescent="0.25">
      <c r="C3370" s="106"/>
      <c r="D3370" s="103"/>
      <c r="E3370" s="11" t="s">
        <v>45</v>
      </c>
      <c r="F3370" s="8"/>
      <c r="G3370" s="14">
        <v>18</v>
      </c>
      <c r="H3370" s="27">
        <v>0</v>
      </c>
      <c r="I3370" s="5">
        <v>0</v>
      </c>
      <c r="J3370" s="5">
        <v>2</v>
      </c>
      <c r="K3370" s="5">
        <v>0</v>
      </c>
      <c r="L3370" s="5">
        <v>0</v>
      </c>
      <c r="M3370" s="5">
        <v>4</v>
      </c>
      <c r="N3370" s="5">
        <v>9</v>
      </c>
      <c r="O3370" s="5">
        <v>2</v>
      </c>
      <c r="P3370" s="5">
        <v>6</v>
      </c>
      <c r="Q3370" s="5">
        <v>0</v>
      </c>
      <c r="R3370" s="28">
        <v>12</v>
      </c>
    </row>
    <row r="3371" spans="3:18" x14ac:dyDescent="0.25">
      <c r="C3371" s="106"/>
      <c r="D3371" s="103"/>
      <c r="E3371" s="11" t="s">
        <v>38</v>
      </c>
      <c r="F3371" s="8"/>
      <c r="G3371" s="7">
        <v>80</v>
      </c>
      <c r="H3371" s="15">
        <v>5</v>
      </c>
      <c r="I3371" s="1">
        <v>9</v>
      </c>
      <c r="J3371" s="1">
        <v>14</v>
      </c>
      <c r="K3371" s="1">
        <v>2</v>
      </c>
      <c r="L3371" s="1">
        <v>4</v>
      </c>
      <c r="M3371" s="1">
        <v>29</v>
      </c>
      <c r="N3371" s="1">
        <v>35</v>
      </c>
      <c r="O3371" s="1">
        <v>4</v>
      </c>
      <c r="P3371" s="1">
        <v>18</v>
      </c>
      <c r="Q3371" s="1">
        <v>4</v>
      </c>
      <c r="R3371" s="18">
        <v>58</v>
      </c>
    </row>
    <row r="3372" spans="3:18" ht="25.2" x14ac:dyDescent="0.25">
      <c r="C3372" s="106"/>
      <c r="D3372" s="102" t="s">
        <v>23</v>
      </c>
      <c r="E3372" s="10" t="s">
        <v>40</v>
      </c>
      <c r="F3372" s="9"/>
      <c r="G3372" s="13">
        <v>140</v>
      </c>
      <c r="H3372" s="22">
        <v>26</v>
      </c>
      <c r="I3372" s="3">
        <v>12</v>
      </c>
      <c r="J3372" s="3">
        <v>30</v>
      </c>
      <c r="K3372" s="3">
        <v>7</v>
      </c>
      <c r="L3372" s="3">
        <v>8</v>
      </c>
      <c r="M3372" s="3">
        <v>60</v>
      </c>
      <c r="N3372" s="3">
        <v>74</v>
      </c>
      <c r="O3372" s="3">
        <v>9</v>
      </c>
      <c r="P3372" s="3">
        <v>22</v>
      </c>
      <c r="Q3372" s="3">
        <v>3</v>
      </c>
      <c r="R3372" s="24">
        <v>115</v>
      </c>
    </row>
    <row r="3373" spans="3:18" ht="25.2" x14ac:dyDescent="0.25">
      <c r="C3373" s="106"/>
      <c r="D3373" s="103"/>
      <c r="E3373" s="11" t="s">
        <v>41</v>
      </c>
      <c r="F3373" s="8"/>
      <c r="G3373" s="7">
        <v>395</v>
      </c>
      <c r="H3373" s="15">
        <v>64</v>
      </c>
      <c r="I3373" s="1">
        <v>35</v>
      </c>
      <c r="J3373" s="1">
        <v>64</v>
      </c>
      <c r="K3373" s="1">
        <v>7</v>
      </c>
      <c r="L3373" s="1">
        <v>15</v>
      </c>
      <c r="M3373" s="1">
        <v>186</v>
      </c>
      <c r="N3373" s="1">
        <v>260</v>
      </c>
      <c r="O3373" s="1">
        <v>11</v>
      </c>
      <c r="P3373" s="1">
        <v>49</v>
      </c>
      <c r="Q3373" s="1">
        <v>2</v>
      </c>
      <c r="R3373" s="18">
        <v>344</v>
      </c>
    </row>
    <row r="3374" spans="3:18" x14ac:dyDescent="0.25">
      <c r="C3374" s="106"/>
      <c r="D3374" s="103"/>
      <c r="E3374" s="11" t="s">
        <v>42</v>
      </c>
      <c r="F3374" s="8"/>
      <c r="G3374" s="14">
        <v>25</v>
      </c>
      <c r="H3374" s="27">
        <v>3</v>
      </c>
      <c r="I3374" s="5">
        <v>2</v>
      </c>
      <c r="J3374" s="5">
        <v>2</v>
      </c>
      <c r="K3374" s="5">
        <v>0</v>
      </c>
      <c r="L3374" s="5">
        <v>0</v>
      </c>
      <c r="M3374" s="5">
        <v>10</v>
      </c>
      <c r="N3374" s="5">
        <v>17</v>
      </c>
      <c r="O3374" s="5">
        <v>2</v>
      </c>
      <c r="P3374" s="5">
        <v>3</v>
      </c>
      <c r="Q3374" s="5">
        <v>0</v>
      </c>
      <c r="R3374" s="28">
        <v>22</v>
      </c>
    </row>
    <row r="3375" spans="3:18" x14ac:dyDescent="0.25">
      <c r="C3375" s="106"/>
      <c r="D3375" s="103"/>
      <c r="E3375" s="11" t="s">
        <v>43</v>
      </c>
      <c r="F3375" s="8"/>
      <c r="G3375" s="7">
        <v>226</v>
      </c>
      <c r="H3375" s="15">
        <v>42</v>
      </c>
      <c r="I3375" s="1">
        <v>22</v>
      </c>
      <c r="J3375" s="1">
        <v>33</v>
      </c>
      <c r="K3375" s="1">
        <v>7</v>
      </c>
      <c r="L3375" s="1">
        <v>8</v>
      </c>
      <c r="M3375" s="1">
        <v>90</v>
      </c>
      <c r="N3375" s="1">
        <v>130</v>
      </c>
      <c r="O3375" s="1">
        <v>11</v>
      </c>
      <c r="P3375" s="1">
        <v>42</v>
      </c>
      <c r="Q3375" s="1">
        <v>1</v>
      </c>
      <c r="R3375" s="18">
        <v>183</v>
      </c>
    </row>
    <row r="3376" spans="3:18" x14ac:dyDescent="0.25">
      <c r="C3376" s="106"/>
      <c r="D3376" s="103"/>
      <c r="E3376" s="11" t="s">
        <v>44</v>
      </c>
      <c r="F3376" s="8"/>
      <c r="G3376" s="14">
        <v>47</v>
      </c>
      <c r="H3376" s="27">
        <v>10</v>
      </c>
      <c r="I3376" s="5">
        <v>7</v>
      </c>
      <c r="J3376" s="5">
        <v>8</v>
      </c>
      <c r="K3376" s="5">
        <v>2</v>
      </c>
      <c r="L3376" s="5">
        <v>4</v>
      </c>
      <c r="M3376" s="5">
        <v>23</v>
      </c>
      <c r="N3376" s="5">
        <v>30</v>
      </c>
      <c r="O3376" s="5">
        <v>3</v>
      </c>
      <c r="P3376" s="5">
        <v>5</v>
      </c>
      <c r="Q3376" s="5">
        <v>0</v>
      </c>
      <c r="R3376" s="28">
        <v>42</v>
      </c>
    </row>
    <row r="3377" spans="3:18" ht="25.2" x14ac:dyDescent="0.25">
      <c r="C3377" s="106"/>
      <c r="D3377" s="103"/>
      <c r="E3377" s="11" t="s">
        <v>45</v>
      </c>
      <c r="F3377" s="8"/>
      <c r="G3377" s="14">
        <v>23</v>
      </c>
      <c r="H3377" s="27">
        <v>1</v>
      </c>
      <c r="I3377" s="5">
        <v>0</v>
      </c>
      <c r="J3377" s="5">
        <v>0</v>
      </c>
      <c r="K3377" s="5">
        <v>0</v>
      </c>
      <c r="L3377" s="5">
        <v>0</v>
      </c>
      <c r="M3377" s="5">
        <v>5</v>
      </c>
      <c r="N3377" s="5">
        <v>14</v>
      </c>
      <c r="O3377" s="5">
        <v>5</v>
      </c>
      <c r="P3377" s="5">
        <v>3</v>
      </c>
      <c r="Q3377" s="5">
        <v>0</v>
      </c>
      <c r="R3377" s="28">
        <v>20</v>
      </c>
    </row>
    <row r="3378" spans="3:18" x14ac:dyDescent="0.25">
      <c r="C3378" s="106"/>
      <c r="D3378" s="103"/>
      <c r="E3378" s="11" t="s">
        <v>38</v>
      </c>
      <c r="F3378" s="8"/>
      <c r="G3378" s="7">
        <v>61</v>
      </c>
      <c r="H3378" s="15">
        <v>14</v>
      </c>
      <c r="I3378" s="1">
        <v>8</v>
      </c>
      <c r="J3378" s="1">
        <v>14</v>
      </c>
      <c r="K3378" s="1">
        <v>5</v>
      </c>
      <c r="L3378" s="1">
        <v>5</v>
      </c>
      <c r="M3378" s="1">
        <v>23</v>
      </c>
      <c r="N3378" s="1">
        <v>30</v>
      </c>
      <c r="O3378" s="1">
        <v>2</v>
      </c>
      <c r="P3378" s="1">
        <v>6</v>
      </c>
      <c r="Q3378" s="1">
        <v>2</v>
      </c>
      <c r="R3378" s="18">
        <v>53</v>
      </c>
    </row>
    <row r="3379" spans="3:18" x14ac:dyDescent="0.25">
      <c r="C3379" s="102" t="s">
        <v>46</v>
      </c>
      <c r="D3379" s="100" t="s">
        <v>21</v>
      </c>
      <c r="E3379" s="10" t="s">
        <v>47</v>
      </c>
      <c r="F3379" s="9"/>
      <c r="G3379" s="13">
        <v>1103</v>
      </c>
      <c r="H3379" s="22">
        <v>137</v>
      </c>
      <c r="I3379" s="3">
        <v>117</v>
      </c>
      <c r="J3379" s="3">
        <v>177</v>
      </c>
      <c r="K3379" s="3">
        <v>44</v>
      </c>
      <c r="L3379" s="3">
        <v>45</v>
      </c>
      <c r="M3379" s="3">
        <v>489</v>
      </c>
      <c r="N3379" s="3">
        <v>645</v>
      </c>
      <c r="O3379" s="3">
        <v>58</v>
      </c>
      <c r="P3379" s="3">
        <v>154</v>
      </c>
      <c r="Q3379" s="3">
        <v>9</v>
      </c>
      <c r="R3379" s="24">
        <v>940</v>
      </c>
    </row>
    <row r="3380" spans="3:18" ht="25.2" x14ac:dyDescent="0.25">
      <c r="C3380" s="106"/>
      <c r="D3380" s="101"/>
      <c r="E3380" s="11" t="s">
        <v>48</v>
      </c>
      <c r="F3380" s="8"/>
      <c r="G3380" s="7">
        <v>173</v>
      </c>
      <c r="H3380" s="15">
        <v>17</v>
      </c>
      <c r="I3380" s="1">
        <v>11</v>
      </c>
      <c r="J3380" s="1">
        <v>15</v>
      </c>
      <c r="K3380" s="1">
        <v>2</v>
      </c>
      <c r="L3380" s="1">
        <v>2</v>
      </c>
      <c r="M3380" s="1">
        <v>35</v>
      </c>
      <c r="N3380" s="1">
        <v>89</v>
      </c>
      <c r="O3380" s="1">
        <v>6</v>
      </c>
      <c r="P3380" s="1">
        <v>56</v>
      </c>
      <c r="Q3380" s="1">
        <v>0</v>
      </c>
      <c r="R3380" s="18">
        <v>117</v>
      </c>
    </row>
    <row r="3381" spans="3:18" x14ac:dyDescent="0.25">
      <c r="C3381" s="106"/>
      <c r="D3381" s="101"/>
      <c r="E3381" s="11" t="s">
        <v>49</v>
      </c>
      <c r="F3381" s="8"/>
      <c r="G3381" s="14">
        <v>29</v>
      </c>
      <c r="H3381" s="27">
        <v>2</v>
      </c>
      <c r="I3381" s="5">
        <v>3</v>
      </c>
      <c r="J3381" s="5">
        <v>3</v>
      </c>
      <c r="K3381" s="5">
        <v>2</v>
      </c>
      <c r="L3381" s="5">
        <v>1</v>
      </c>
      <c r="M3381" s="5">
        <v>11</v>
      </c>
      <c r="N3381" s="5">
        <v>15</v>
      </c>
      <c r="O3381" s="5">
        <v>2</v>
      </c>
      <c r="P3381" s="5">
        <v>7</v>
      </c>
      <c r="Q3381" s="5">
        <v>1</v>
      </c>
      <c r="R3381" s="28">
        <v>21</v>
      </c>
    </row>
    <row r="3382" spans="3:18" ht="25.2" x14ac:dyDescent="0.25">
      <c r="C3382" s="106"/>
      <c r="D3382" s="101"/>
      <c r="E3382" s="11" t="s">
        <v>50</v>
      </c>
      <c r="F3382" s="8"/>
      <c r="G3382" s="7">
        <v>102</v>
      </c>
      <c r="H3382" s="15">
        <v>6</v>
      </c>
      <c r="I3382" s="1">
        <v>5</v>
      </c>
      <c r="J3382" s="1">
        <v>9</v>
      </c>
      <c r="K3382" s="1">
        <v>0</v>
      </c>
      <c r="L3382" s="1">
        <v>1</v>
      </c>
      <c r="M3382" s="1">
        <v>21</v>
      </c>
      <c r="N3382" s="1">
        <v>36</v>
      </c>
      <c r="O3382" s="1">
        <v>7</v>
      </c>
      <c r="P3382" s="1">
        <v>43</v>
      </c>
      <c r="Q3382" s="1">
        <v>2</v>
      </c>
      <c r="R3382" s="18">
        <v>57</v>
      </c>
    </row>
    <row r="3383" spans="3:18" ht="25.2" x14ac:dyDescent="0.25">
      <c r="C3383" s="106"/>
      <c r="D3383" s="101"/>
      <c r="E3383" s="11" t="s">
        <v>51</v>
      </c>
      <c r="F3383" s="8"/>
      <c r="G3383" s="14">
        <v>46</v>
      </c>
      <c r="H3383" s="27">
        <v>3</v>
      </c>
      <c r="I3383" s="5">
        <v>4</v>
      </c>
      <c r="J3383" s="5">
        <v>3</v>
      </c>
      <c r="K3383" s="5">
        <v>1</v>
      </c>
      <c r="L3383" s="5">
        <v>0</v>
      </c>
      <c r="M3383" s="5">
        <v>7</v>
      </c>
      <c r="N3383" s="5">
        <v>23</v>
      </c>
      <c r="O3383" s="5">
        <v>2</v>
      </c>
      <c r="P3383" s="5">
        <v>15</v>
      </c>
      <c r="Q3383" s="5">
        <v>1</v>
      </c>
      <c r="R3383" s="28">
        <v>30</v>
      </c>
    </row>
    <row r="3384" spans="3:18" x14ac:dyDescent="0.25">
      <c r="C3384" s="106"/>
      <c r="D3384" s="101"/>
      <c r="E3384" s="11" t="s">
        <v>52</v>
      </c>
      <c r="F3384" s="8"/>
      <c r="G3384" s="14">
        <v>20</v>
      </c>
      <c r="H3384" s="27">
        <v>3</v>
      </c>
      <c r="I3384" s="5">
        <v>1</v>
      </c>
      <c r="J3384" s="5">
        <v>3</v>
      </c>
      <c r="K3384" s="5">
        <v>1</v>
      </c>
      <c r="L3384" s="5">
        <v>1</v>
      </c>
      <c r="M3384" s="5">
        <v>3</v>
      </c>
      <c r="N3384" s="5">
        <v>6</v>
      </c>
      <c r="O3384" s="5">
        <v>5</v>
      </c>
      <c r="P3384" s="5">
        <v>6</v>
      </c>
      <c r="Q3384" s="5">
        <v>0</v>
      </c>
      <c r="R3384" s="28">
        <v>14</v>
      </c>
    </row>
    <row r="3385" spans="3:18" x14ac:dyDescent="0.25">
      <c r="C3385" s="106"/>
      <c r="D3385" s="101"/>
      <c r="E3385" s="11" t="s">
        <v>53</v>
      </c>
      <c r="F3385" s="8"/>
      <c r="G3385" s="14">
        <v>19</v>
      </c>
      <c r="H3385" s="27">
        <v>1</v>
      </c>
      <c r="I3385" s="5">
        <v>0</v>
      </c>
      <c r="J3385" s="5">
        <v>3</v>
      </c>
      <c r="K3385" s="5">
        <v>1</v>
      </c>
      <c r="L3385" s="5">
        <v>0</v>
      </c>
      <c r="M3385" s="5">
        <v>4</v>
      </c>
      <c r="N3385" s="5">
        <v>7</v>
      </c>
      <c r="O3385" s="5">
        <v>4</v>
      </c>
      <c r="P3385" s="5">
        <v>7</v>
      </c>
      <c r="Q3385" s="5">
        <v>0</v>
      </c>
      <c r="R3385" s="28">
        <v>12</v>
      </c>
    </row>
    <row r="3386" spans="3:18" x14ac:dyDescent="0.25">
      <c r="C3386" s="106"/>
      <c r="D3386" s="101"/>
      <c r="E3386" s="11" t="s">
        <v>38</v>
      </c>
      <c r="F3386" s="8"/>
      <c r="G3386" s="14">
        <v>32</v>
      </c>
      <c r="H3386" s="27">
        <v>4</v>
      </c>
      <c r="I3386" s="5">
        <v>5</v>
      </c>
      <c r="J3386" s="5">
        <v>9</v>
      </c>
      <c r="K3386" s="5">
        <v>1</v>
      </c>
      <c r="L3386" s="5">
        <v>3</v>
      </c>
      <c r="M3386" s="5">
        <v>14</v>
      </c>
      <c r="N3386" s="5">
        <v>14</v>
      </c>
      <c r="O3386" s="5">
        <v>2</v>
      </c>
      <c r="P3386" s="5">
        <v>5</v>
      </c>
      <c r="Q3386" s="5">
        <v>2</v>
      </c>
      <c r="R3386" s="28">
        <v>25</v>
      </c>
    </row>
    <row r="3387" spans="3:18" x14ac:dyDescent="0.25">
      <c r="C3387" s="106"/>
      <c r="D3387" s="101"/>
      <c r="E3387" s="11" t="s">
        <v>54</v>
      </c>
      <c r="F3387" s="8"/>
      <c r="G3387" s="7">
        <v>1276</v>
      </c>
      <c r="H3387" s="15">
        <v>154</v>
      </c>
      <c r="I3387" s="1">
        <v>128</v>
      </c>
      <c r="J3387" s="1">
        <v>192</v>
      </c>
      <c r="K3387" s="1">
        <v>46</v>
      </c>
      <c r="L3387" s="1">
        <v>47</v>
      </c>
      <c r="M3387" s="1">
        <v>524</v>
      </c>
      <c r="N3387" s="1">
        <v>734</v>
      </c>
      <c r="O3387" s="1">
        <v>64</v>
      </c>
      <c r="P3387" s="1">
        <v>210</v>
      </c>
      <c r="Q3387" s="1">
        <v>9</v>
      </c>
      <c r="R3387" s="18">
        <v>1057</v>
      </c>
    </row>
    <row r="3388" spans="3:18" x14ac:dyDescent="0.25">
      <c r="C3388" s="106"/>
      <c r="D3388" s="101"/>
      <c r="E3388" s="11" t="s">
        <v>55</v>
      </c>
      <c r="F3388" s="8"/>
      <c r="G3388" s="7">
        <v>177</v>
      </c>
      <c r="H3388" s="15">
        <v>11</v>
      </c>
      <c r="I3388" s="1">
        <v>12</v>
      </c>
      <c r="J3388" s="1">
        <v>15</v>
      </c>
      <c r="K3388" s="1">
        <v>3</v>
      </c>
      <c r="L3388" s="1">
        <v>2</v>
      </c>
      <c r="M3388" s="1">
        <v>39</v>
      </c>
      <c r="N3388" s="1">
        <v>74</v>
      </c>
      <c r="O3388" s="1">
        <v>11</v>
      </c>
      <c r="P3388" s="1">
        <v>65</v>
      </c>
      <c r="Q3388" s="1">
        <v>4</v>
      </c>
      <c r="R3388" s="18">
        <v>108</v>
      </c>
    </row>
    <row r="3389" spans="3:18" ht="25.2" x14ac:dyDescent="0.25">
      <c r="C3389" s="102" t="s">
        <v>56</v>
      </c>
      <c r="D3389" s="100" t="s">
        <v>21</v>
      </c>
      <c r="E3389" s="10" t="s">
        <v>57</v>
      </c>
      <c r="F3389" s="9"/>
      <c r="G3389" s="13">
        <v>393</v>
      </c>
      <c r="H3389" s="22">
        <v>45</v>
      </c>
      <c r="I3389" s="3">
        <v>26</v>
      </c>
      <c r="J3389" s="3">
        <v>59</v>
      </c>
      <c r="K3389" s="3">
        <v>12</v>
      </c>
      <c r="L3389" s="3">
        <v>13</v>
      </c>
      <c r="M3389" s="3">
        <v>130</v>
      </c>
      <c r="N3389" s="3">
        <v>208</v>
      </c>
      <c r="O3389" s="3">
        <v>26</v>
      </c>
      <c r="P3389" s="3">
        <v>88</v>
      </c>
      <c r="Q3389" s="3">
        <v>3</v>
      </c>
      <c r="R3389" s="24">
        <v>302</v>
      </c>
    </row>
    <row r="3390" spans="3:18" ht="25.2" x14ac:dyDescent="0.25">
      <c r="C3390" s="106"/>
      <c r="D3390" s="101"/>
      <c r="E3390" s="11" t="s">
        <v>58</v>
      </c>
      <c r="F3390" s="8"/>
      <c r="G3390" s="7">
        <v>615</v>
      </c>
      <c r="H3390" s="15">
        <v>49</v>
      </c>
      <c r="I3390" s="1">
        <v>63</v>
      </c>
      <c r="J3390" s="1">
        <v>65</v>
      </c>
      <c r="K3390" s="1">
        <v>14</v>
      </c>
      <c r="L3390" s="1">
        <v>17</v>
      </c>
      <c r="M3390" s="1">
        <v>199</v>
      </c>
      <c r="N3390" s="1">
        <v>345</v>
      </c>
      <c r="O3390" s="1">
        <v>29</v>
      </c>
      <c r="P3390" s="1">
        <v>134</v>
      </c>
      <c r="Q3390" s="1">
        <v>8</v>
      </c>
      <c r="R3390" s="18">
        <v>473</v>
      </c>
    </row>
    <row r="3391" spans="3:18" ht="25.2" x14ac:dyDescent="0.25">
      <c r="C3391" s="106"/>
      <c r="D3391" s="101"/>
      <c r="E3391" s="11" t="s">
        <v>59</v>
      </c>
      <c r="F3391" s="8"/>
      <c r="G3391" s="7">
        <v>364</v>
      </c>
      <c r="H3391" s="15">
        <v>56</v>
      </c>
      <c r="I3391" s="1">
        <v>39</v>
      </c>
      <c r="J3391" s="1">
        <v>72</v>
      </c>
      <c r="K3391" s="1">
        <v>16</v>
      </c>
      <c r="L3391" s="1">
        <v>16</v>
      </c>
      <c r="M3391" s="1">
        <v>181</v>
      </c>
      <c r="N3391" s="1">
        <v>205</v>
      </c>
      <c r="O3391" s="1">
        <v>17</v>
      </c>
      <c r="P3391" s="1">
        <v>48</v>
      </c>
      <c r="Q3391" s="1">
        <v>3</v>
      </c>
      <c r="R3391" s="18">
        <v>313</v>
      </c>
    </row>
    <row r="3392" spans="3:18" x14ac:dyDescent="0.25">
      <c r="C3392" s="106"/>
      <c r="D3392" s="101"/>
      <c r="E3392" s="11" t="s">
        <v>60</v>
      </c>
      <c r="F3392" s="8"/>
      <c r="G3392" s="7">
        <v>152</v>
      </c>
      <c r="H3392" s="15">
        <v>23</v>
      </c>
      <c r="I3392" s="1">
        <v>18</v>
      </c>
      <c r="J3392" s="1">
        <v>26</v>
      </c>
      <c r="K3392" s="1">
        <v>10</v>
      </c>
      <c r="L3392" s="1">
        <v>7</v>
      </c>
      <c r="M3392" s="1">
        <v>74</v>
      </c>
      <c r="N3392" s="1">
        <v>77</v>
      </c>
      <c r="O3392" s="1">
        <v>14</v>
      </c>
      <c r="P3392" s="1">
        <v>23</v>
      </c>
      <c r="Q3392" s="1">
        <v>1</v>
      </c>
      <c r="R3392" s="18">
        <v>128</v>
      </c>
    </row>
    <row r="3393" spans="2:18" x14ac:dyDescent="0.25">
      <c r="C3393" s="102" t="s">
        <v>61</v>
      </c>
      <c r="D3393" s="100" t="s">
        <v>21</v>
      </c>
      <c r="E3393" s="10" t="s">
        <v>62</v>
      </c>
      <c r="F3393" s="9"/>
      <c r="G3393" s="13">
        <v>197</v>
      </c>
      <c r="H3393" s="22">
        <v>24</v>
      </c>
      <c r="I3393" s="3">
        <v>17</v>
      </c>
      <c r="J3393" s="3">
        <v>35</v>
      </c>
      <c r="K3393" s="3">
        <v>10</v>
      </c>
      <c r="L3393" s="3">
        <v>12</v>
      </c>
      <c r="M3393" s="3">
        <v>87</v>
      </c>
      <c r="N3393" s="3">
        <v>118</v>
      </c>
      <c r="O3393" s="3">
        <v>17</v>
      </c>
      <c r="P3393" s="3">
        <v>24</v>
      </c>
      <c r="Q3393" s="3">
        <v>2</v>
      </c>
      <c r="R3393" s="24">
        <v>171</v>
      </c>
    </row>
    <row r="3394" spans="2:18" x14ac:dyDescent="0.25">
      <c r="C3394" s="103"/>
      <c r="D3394" s="101"/>
      <c r="E3394" s="11" t="s">
        <v>63</v>
      </c>
      <c r="F3394" s="8"/>
      <c r="G3394" s="7">
        <v>460</v>
      </c>
      <c r="H3394" s="15">
        <v>65</v>
      </c>
      <c r="I3394" s="1">
        <v>48</v>
      </c>
      <c r="J3394" s="1">
        <v>73</v>
      </c>
      <c r="K3394" s="1">
        <v>12</v>
      </c>
      <c r="L3394" s="1">
        <v>13</v>
      </c>
      <c r="M3394" s="1">
        <v>169</v>
      </c>
      <c r="N3394" s="1">
        <v>243</v>
      </c>
      <c r="O3394" s="1">
        <v>19</v>
      </c>
      <c r="P3394" s="1">
        <v>102</v>
      </c>
      <c r="Q3394" s="1">
        <v>3</v>
      </c>
      <c r="R3394" s="18">
        <v>355</v>
      </c>
    </row>
    <row r="3395" spans="2:18" ht="25.2" x14ac:dyDescent="0.25">
      <c r="C3395" s="103"/>
      <c r="D3395" s="101"/>
      <c r="E3395" s="11" t="s">
        <v>64</v>
      </c>
      <c r="F3395" s="8"/>
      <c r="G3395" s="7">
        <v>286</v>
      </c>
      <c r="H3395" s="15">
        <v>36</v>
      </c>
      <c r="I3395" s="1">
        <v>32</v>
      </c>
      <c r="J3395" s="1">
        <v>47</v>
      </c>
      <c r="K3395" s="1">
        <v>9</v>
      </c>
      <c r="L3395" s="1">
        <v>9</v>
      </c>
      <c r="M3395" s="1">
        <v>125</v>
      </c>
      <c r="N3395" s="1">
        <v>156</v>
      </c>
      <c r="O3395" s="1">
        <v>12</v>
      </c>
      <c r="P3395" s="1">
        <v>52</v>
      </c>
      <c r="Q3395" s="1">
        <v>2</v>
      </c>
      <c r="R3395" s="18">
        <v>232</v>
      </c>
    </row>
    <row r="3396" spans="2:18" x14ac:dyDescent="0.25">
      <c r="C3396" s="103"/>
      <c r="D3396" s="101"/>
      <c r="E3396" s="11" t="s">
        <v>65</v>
      </c>
      <c r="F3396" s="8"/>
      <c r="G3396" s="7">
        <v>249</v>
      </c>
      <c r="H3396" s="15">
        <v>17</v>
      </c>
      <c r="I3396" s="1">
        <v>18</v>
      </c>
      <c r="J3396" s="1">
        <v>26</v>
      </c>
      <c r="K3396" s="1">
        <v>8</v>
      </c>
      <c r="L3396" s="1">
        <v>6</v>
      </c>
      <c r="M3396" s="1">
        <v>75</v>
      </c>
      <c r="N3396" s="1">
        <v>138</v>
      </c>
      <c r="O3396" s="1">
        <v>20</v>
      </c>
      <c r="P3396" s="1">
        <v>48</v>
      </c>
      <c r="Q3396" s="1">
        <v>4</v>
      </c>
      <c r="R3396" s="18">
        <v>197</v>
      </c>
    </row>
    <row r="3397" spans="2:18" x14ac:dyDescent="0.25">
      <c r="C3397" s="103"/>
      <c r="D3397" s="101"/>
      <c r="E3397" s="11" t="s">
        <v>66</v>
      </c>
      <c r="F3397" s="8"/>
      <c r="G3397" s="7">
        <v>145</v>
      </c>
      <c r="H3397" s="15">
        <v>12</v>
      </c>
      <c r="I3397" s="1">
        <v>10</v>
      </c>
      <c r="J3397" s="1">
        <v>15</v>
      </c>
      <c r="K3397" s="1">
        <v>3</v>
      </c>
      <c r="L3397" s="1">
        <v>5</v>
      </c>
      <c r="M3397" s="1">
        <v>54</v>
      </c>
      <c r="N3397" s="1">
        <v>80</v>
      </c>
      <c r="O3397" s="1">
        <v>11</v>
      </c>
      <c r="P3397" s="1">
        <v>31</v>
      </c>
      <c r="Q3397" s="1">
        <v>2</v>
      </c>
      <c r="R3397" s="18">
        <v>112</v>
      </c>
    </row>
    <row r="3398" spans="2:18" x14ac:dyDescent="0.25">
      <c r="C3398" s="107"/>
      <c r="D3398" s="104"/>
      <c r="E3398" s="44" t="s">
        <v>67</v>
      </c>
      <c r="F3398" s="45"/>
      <c r="G3398" s="56">
        <v>187</v>
      </c>
      <c r="H3398" s="64">
        <v>19</v>
      </c>
      <c r="I3398" s="34">
        <v>21</v>
      </c>
      <c r="J3398" s="34">
        <v>26</v>
      </c>
      <c r="K3398" s="34">
        <v>10</v>
      </c>
      <c r="L3398" s="34">
        <v>8</v>
      </c>
      <c r="M3398" s="34">
        <v>74</v>
      </c>
      <c r="N3398" s="34">
        <v>100</v>
      </c>
      <c r="O3398" s="34">
        <v>7</v>
      </c>
      <c r="P3398" s="34">
        <v>36</v>
      </c>
      <c r="Q3398" s="34">
        <v>2</v>
      </c>
      <c r="R3398" s="69">
        <v>149</v>
      </c>
    </row>
    <row r="3400" spans="2:18" x14ac:dyDescent="0.25">
      <c r="B3400" s="42" t="str">
        <f xml:space="preserve"> HYPERLINK("#'目次'!B46", "[40]")</f>
        <v>[40]</v>
      </c>
      <c r="C3400" s="37" t="s">
        <v>501</v>
      </c>
    </row>
    <row r="3403" spans="2:18" x14ac:dyDescent="0.25">
      <c r="C3403" s="37" t="s">
        <v>14</v>
      </c>
    </row>
    <row r="3404" spans="2:18" ht="37.799999999999997" x14ac:dyDescent="0.25">
      <c r="C3404" s="96"/>
      <c r="D3404" s="97"/>
      <c r="E3404" s="97"/>
      <c r="F3404" s="97"/>
      <c r="G3404" s="52" t="s">
        <v>15</v>
      </c>
      <c r="H3404" s="48" t="s">
        <v>502</v>
      </c>
      <c r="I3404" s="20" t="s">
        <v>503</v>
      </c>
      <c r="J3404" s="20" t="s">
        <v>504</v>
      </c>
      <c r="K3404" s="20" t="s">
        <v>38</v>
      </c>
      <c r="L3404" s="51" t="s">
        <v>505</v>
      </c>
    </row>
    <row r="3405" spans="2:18" x14ac:dyDescent="0.25">
      <c r="C3405" s="98"/>
      <c r="D3405" s="99"/>
      <c r="E3405" s="99"/>
      <c r="F3405" s="99"/>
      <c r="G3405" s="47"/>
      <c r="H3405" s="55"/>
      <c r="I3405" s="21"/>
      <c r="J3405" s="21"/>
      <c r="K3405" s="21"/>
      <c r="L3405" s="54"/>
    </row>
    <row r="3406" spans="2:18" x14ac:dyDescent="0.25">
      <c r="C3406" s="43"/>
      <c r="D3406" s="49"/>
      <c r="E3406" s="53" t="s">
        <v>15</v>
      </c>
      <c r="F3406" s="46"/>
      <c r="G3406" s="50">
        <v>1524</v>
      </c>
      <c r="H3406" s="30">
        <v>273</v>
      </c>
      <c r="I3406" s="30">
        <v>645</v>
      </c>
      <c r="J3406" s="30">
        <v>577</v>
      </c>
      <c r="K3406" s="30">
        <v>29</v>
      </c>
      <c r="L3406" s="68">
        <v>918</v>
      </c>
    </row>
    <row r="3407" spans="2:18" x14ac:dyDescent="0.25">
      <c r="C3407" s="105" t="s">
        <v>20</v>
      </c>
      <c r="D3407" s="100" t="s">
        <v>21</v>
      </c>
      <c r="E3407" s="10" t="s">
        <v>22</v>
      </c>
      <c r="F3407" s="9"/>
      <c r="G3407" s="13">
        <v>780</v>
      </c>
      <c r="H3407" s="22">
        <v>126</v>
      </c>
      <c r="I3407" s="3">
        <v>286</v>
      </c>
      <c r="J3407" s="3">
        <v>353</v>
      </c>
      <c r="K3407" s="3">
        <v>15</v>
      </c>
      <c r="L3407" s="24">
        <v>412</v>
      </c>
    </row>
    <row r="3408" spans="2:18" x14ac:dyDescent="0.25">
      <c r="C3408" s="106"/>
      <c r="D3408" s="101"/>
      <c r="E3408" s="11" t="s">
        <v>23</v>
      </c>
      <c r="F3408" s="8"/>
      <c r="G3408" s="7">
        <v>744</v>
      </c>
      <c r="H3408" s="15">
        <v>147</v>
      </c>
      <c r="I3408" s="1">
        <v>359</v>
      </c>
      <c r="J3408" s="1">
        <v>224</v>
      </c>
      <c r="K3408" s="1">
        <v>14</v>
      </c>
      <c r="L3408" s="18">
        <v>506</v>
      </c>
    </row>
    <row r="3409" spans="3:12" x14ac:dyDescent="0.25">
      <c r="C3409" s="102" t="s">
        <v>24</v>
      </c>
      <c r="D3409" s="102" t="s">
        <v>25</v>
      </c>
      <c r="E3409" s="10" t="s">
        <v>26</v>
      </c>
      <c r="F3409" s="9"/>
      <c r="G3409" s="13">
        <v>257</v>
      </c>
      <c r="H3409" s="22">
        <v>43</v>
      </c>
      <c r="I3409" s="3">
        <v>107</v>
      </c>
      <c r="J3409" s="3">
        <v>105</v>
      </c>
      <c r="K3409" s="3">
        <v>2</v>
      </c>
      <c r="L3409" s="24">
        <v>150</v>
      </c>
    </row>
    <row r="3410" spans="3:12" x14ac:dyDescent="0.25">
      <c r="C3410" s="106"/>
      <c r="D3410" s="103"/>
      <c r="E3410" s="11" t="s">
        <v>27</v>
      </c>
      <c r="F3410" s="8"/>
      <c r="G3410" s="7">
        <v>297</v>
      </c>
      <c r="H3410" s="15">
        <v>51</v>
      </c>
      <c r="I3410" s="1">
        <v>129</v>
      </c>
      <c r="J3410" s="1">
        <v>116</v>
      </c>
      <c r="K3410" s="1">
        <v>1</v>
      </c>
      <c r="L3410" s="18">
        <v>180</v>
      </c>
    </row>
    <row r="3411" spans="3:12" x14ac:dyDescent="0.25">
      <c r="C3411" s="106"/>
      <c r="D3411" s="103"/>
      <c r="E3411" s="11" t="s">
        <v>28</v>
      </c>
      <c r="F3411" s="8"/>
      <c r="G3411" s="7">
        <v>316</v>
      </c>
      <c r="H3411" s="15">
        <v>58</v>
      </c>
      <c r="I3411" s="1">
        <v>140</v>
      </c>
      <c r="J3411" s="1">
        <v>114</v>
      </c>
      <c r="K3411" s="1">
        <v>4</v>
      </c>
      <c r="L3411" s="18">
        <v>198</v>
      </c>
    </row>
    <row r="3412" spans="3:12" x14ac:dyDescent="0.25">
      <c r="C3412" s="106"/>
      <c r="D3412" s="103"/>
      <c r="E3412" s="11" t="s">
        <v>29</v>
      </c>
      <c r="F3412" s="8"/>
      <c r="G3412" s="7">
        <v>335</v>
      </c>
      <c r="H3412" s="15">
        <v>67</v>
      </c>
      <c r="I3412" s="1">
        <v>146</v>
      </c>
      <c r="J3412" s="1">
        <v>114</v>
      </c>
      <c r="K3412" s="1">
        <v>8</v>
      </c>
      <c r="L3412" s="18">
        <v>213</v>
      </c>
    </row>
    <row r="3413" spans="3:12" x14ac:dyDescent="0.25">
      <c r="C3413" s="106"/>
      <c r="D3413" s="103"/>
      <c r="E3413" s="11" t="s">
        <v>30</v>
      </c>
      <c r="F3413" s="8"/>
      <c r="G3413" s="7">
        <v>319</v>
      </c>
      <c r="H3413" s="15">
        <v>54</v>
      </c>
      <c r="I3413" s="1">
        <v>123</v>
      </c>
      <c r="J3413" s="1">
        <v>128</v>
      </c>
      <c r="K3413" s="1">
        <v>14</v>
      </c>
      <c r="L3413" s="18">
        <v>177</v>
      </c>
    </row>
    <row r="3414" spans="3:12" x14ac:dyDescent="0.25">
      <c r="C3414" s="106"/>
      <c r="D3414" s="103"/>
      <c r="E3414" s="11" t="s">
        <v>31</v>
      </c>
      <c r="F3414" s="8"/>
      <c r="G3414" s="7">
        <v>1267</v>
      </c>
      <c r="H3414" s="15">
        <v>230</v>
      </c>
      <c r="I3414" s="1">
        <v>538</v>
      </c>
      <c r="J3414" s="1">
        <v>472</v>
      </c>
      <c r="K3414" s="1">
        <v>27</v>
      </c>
      <c r="L3414" s="18">
        <v>768</v>
      </c>
    </row>
    <row r="3415" spans="3:12" x14ac:dyDescent="0.25">
      <c r="C3415" s="106"/>
      <c r="D3415" s="103"/>
      <c r="E3415" s="11" t="s">
        <v>32</v>
      </c>
      <c r="F3415" s="8"/>
      <c r="G3415" s="7">
        <v>654</v>
      </c>
      <c r="H3415" s="15">
        <v>121</v>
      </c>
      <c r="I3415" s="1">
        <v>269</v>
      </c>
      <c r="J3415" s="1">
        <v>242</v>
      </c>
      <c r="K3415" s="1">
        <v>22</v>
      </c>
      <c r="L3415" s="18">
        <v>390</v>
      </c>
    </row>
    <row r="3416" spans="3:12" x14ac:dyDescent="0.25">
      <c r="C3416" s="106"/>
      <c r="D3416" s="102" t="s">
        <v>22</v>
      </c>
      <c r="E3416" s="10" t="s">
        <v>26</v>
      </c>
      <c r="F3416" s="9"/>
      <c r="G3416" s="13">
        <v>137</v>
      </c>
      <c r="H3416" s="22">
        <v>19</v>
      </c>
      <c r="I3416" s="3">
        <v>55</v>
      </c>
      <c r="J3416" s="3">
        <v>63</v>
      </c>
      <c r="K3416" s="3">
        <v>0</v>
      </c>
      <c r="L3416" s="24">
        <v>74</v>
      </c>
    </row>
    <row r="3417" spans="3:12" x14ac:dyDescent="0.25">
      <c r="C3417" s="106"/>
      <c r="D3417" s="103"/>
      <c r="E3417" s="11" t="s">
        <v>27</v>
      </c>
      <c r="F3417" s="8"/>
      <c r="G3417" s="7">
        <v>157</v>
      </c>
      <c r="H3417" s="15">
        <v>25</v>
      </c>
      <c r="I3417" s="1">
        <v>60</v>
      </c>
      <c r="J3417" s="1">
        <v>71</v>
      </c>
      <c r="K3417" s="1">
        <v>1</v>
      </c>
      <c r="L3417" s="18">
        <v>85</v>
      </c>
    </row>
    <row r="3418" spans="3:12" x14ac:dyDescent="0.25">
      <c r="C3418" s="106"/>
      <c r="D3418" s="103"/>
      <c r="E3418" s="11" t="s">
        <v>28</v>
      </c>
      <c r="F3418" s="8"/>
      <c r="G3418" s="7">
        <v>162</v>
      </c>
      <c r="H3418" s="15">
        <v>34</v>
      </c>
      <c r="I3418" s="1">
        <v>54</v>
      </c>
      <c r="J3418" s="1">
        <v>73</v>
      </c>
      <c r="K3418" s="1">
        <v>1</v>
      </c>
      <c r="L3418" s="18">
        <v>88</v>
      </c>
    </row>
    <row r="3419" spans="3:12" x14ac:dyDescent="0.25">
      <c r="C3419" s="106"/>
      <c r="D3419" s="103"/>
      <c r="E3419" s="11" t="s">
        <v>29</v>
      </c>
      <c r="F3419" s="8"/>
      <c r="G3419" s="7">
        <v>175</v>
      </c>
      <c r="H3419" s="15">
        <v>30</v>
      </c>
      <c r="I3419" s="1">
        <v>66</v>
      </c>
      <c r="J3419" s="1">
        <v>74</v>
      </c>
      <c r="K3419" s="1">
        <v>5</v>
      </c>
      <c r="L3419" s="18">
        <v>96</v>
      </c>
    </row>
    <row r="3420" spans="3:12" x14ac:dyDescent="0.25">
      <c r="C3420" s="106"/>
      <c r="D3420" s="103"/>
      <c r="E3420" s="11" t="s">
        <v>30</v>
      </c>
      <c r="F3420" s="8"/>
      <c r="G3420" s="7">
        <v>149</v>
      </c>
      <c r="H3420" s="15">
        <v>18</v>
      </c>
      <c r="I3420" s="1">
        <v>51</v>
      </c>
      <c r="J3420" s="1">
        <v>72</v>
      </c>
      <c r="K3420" s="1">
        <v>8</v>
      </c>
      <c r="L3420" s="18">
        <v>69</v>
      </c>
    </row>
    <row r="3421" spans="3:12" x14ac:dyDescent="0.25">
      <c r="C3421" s="106"/>
      <c r="D3421" s="103"/>
      <c r="E3421" s="11" t="s">
        <v>31</v>
      </c>
      <c r="F3421" s="8"/>
      <c r="G3421" s="7">
        <v>643</v>
      </c>
      <c r="H3421" s="15">
        <v>107</v>
      </c>
      <c r="I3421" s="1">
        <v>231</v>
      </c>
      <c r="J3421" s="1">
        <v>290</v>
      </c>
      <c r="K3421" s="1">
        <v>15</v>
      </c>
      <c r="L3421" s="18">
        <v>338</v>
      </c>
    </row>
    <row r="3422" spans="3:12" x14ac:dyDescent="0.25">
      <c r="C3422" s="106"/>
      <c r="D3422" s="103"/>
      <c r="E3422" s="11" t="s">
        <v>32</v>
      </c>
      <c r="F3422" s="8"/>
      <c r="G3422" s="7">
        <v>324</v>
      </c>
      <c r="H3422" s="15">
        <v>48</v>
      </c>
      <c r="I3422" s="1">
        <v>117</v>
      </c>
      <c r="J3422" s="1">
        <v>146</v>
      </c>
      <c r="K3422" s="1">
        <v>13</v>
      </c>
      <c r="L3422" s="18">
        <v>165</v>
      </c>
    </row>
    <row r="3423" spans="3:12" x14ac:dyDescent="0.25">
      <c r="C3423" s="106"/>
      <c r="D3423" s="102" t="s">
        <v>23</v>
      </c>
      <c r="E3423" s="10" t="s">
        <v>26</v>
      </c>
      <c r="F3423" s="9"/>
      <c r="G3423" s="13">
        <v>120</v>
      </c>
      <c r="H3423" s="22">
        <v>24</v>
      </c>
      <c r="I3423" s="3">
        <v>52</v>
      </c>
      <c r="J3423" s="3">
        <v>42</v>
      </c>
      <c r="K3423" s="3">
        <v>2</v>
      </c>
      <c r="L3423" s="24">
        <v>76</v>
      </c>
    </row>
    <row r="3424" spans="3:12" x14ac:dyDescent="0.25">
      <c r="C3424" s="106"/>
      <c r="D3424" s="103"/>
      <c r="E3424" s="11" t="s">
        <v>27</v>
      </c>
      <c r="F3424" s="8"/>
      <c r="G3424" s="7">
        <v>140</v>
      </c>
      <c r="H3424" s="15">
        <v>26</v>
      </c>
      <c r="I3424" s="1">
        <v>69</v>
      </c>
      <c r="J3424" s="1">
        <v>45</v>
      </c>
      <c r="K3424" s="1">
        <v>0</v>
      </c>
      <c r="L3424" s="18">
        <v>95</v>
      </c>
    </row>
    <row r="3425" spans="3:12" x14ac:dyDescent="0.25">
      <c r="C3425" s="106"/>
      <c r="D3425" s="103"/>
      <c r="E3425" s="11" t="s">
        <v>28</v>
      </c>
      <c r="F3425" s="8"/>
      <c r="G3425" s="7">
        <v>154</v>
      </c>
      <c r="H3425" s="15">
        <v>24</v>
      </c>
      <c r="I3425" s="1">
        <v>86</v>
      </c>
      <c r="J3425" s="1">
        <v>41</v>
      </c>
      <c r="K3425" s="1">
        <v>3</v>
      </c>
      <c r="L3425" s="18">
        <v>110</v>
      </c>
    </row>
    <row r="3426" spans="3:12" x14ac:dyDescent="0.25">
      <c r="C3426" s="106"/>
      <c r="D3426" s="103"/>
      <c r="E3426" s="11" t="s">
        <v>29</v>
      </c>
      <c r="F3426" s="8"/>
      <c r="G3426" s="7">
        <v>160</v>
      </c>
      <c r="H3426" s="15">
        <v>37</v>
      </c>
      <c r="I3426" s="1">
        <v>80</v>
      </c>
      <c r="J3426" s="1">
        <v>40</v>
      </c>
      <c r="K3426" s="1">
        <v>3</v>
      </c>
      <c r="L3426" s="18">
        <v>117</v>
      </c>
    </row>
    <row r="3427" spans="3:12" x14ac:dyDescent="0.25">
      <c r="C3427" s="106"/>
      <c r="D3427" s="103"/>
      <c r="E3427" s="11" t="s">
        <v>30</v>
      </c>
      <c r="F3427" s="8"/>
      <c r="G3427" s="7">
        <v>170</v>
      </c>
      <c r="H3427" s="15">
        <v>36</v>
      </c>
      <c r="I3427" s="1">
        <v>72</v>
      </c>
      <c r="J3427" s="1">
        <v>56</v>
      </c>
      <c r="K3427" s="1">
        <v>6</v>
      </c>
      <c r="L3427" s="18">
        <v>108</v>
      </c>
    </row>
    <row r="3428" spans="3:12" x14ac:dyDescent="0.25">
      <c r="C3428" s="106"/>
      <c r="D3428" s="103"/>
      <c r="E3428" s="11" t="s">
        <v>31</v>
      </c>
      <c r="F3428" s="8"/>
      <c r="G3428" s="7">
        <v>624</v>
      </c>
      <c r="H3428" s="15">
        <v>123</v>
      </c>
      <c r="I3428" s="1">
        <v>307</v>
      </c>
      <c r="J3428" s="1">
        <v>182</v>
      </c>
      <c r="K3428" s="1">
        <v>12</v>
      </c>
      <c r="L3428" s="18">
        <v>430</v>
      </c>
    </row>
    <row r="3429" spans="3:12" x14ac:dyDescent="0.25">
      <c r="C3429" s="106"/>
      <c r="D3429" s="103"/>
      <c r="E3429" s="11" t="s">
        <v>32</v>
      </c>
      <c r="F3429" s="8"/>
      <c r="G3429" s="7">
        <v>330</v>
      </c>
      <c r="H3429" s="15">
        <v>73</v>
      </c>
      <c r="I3429" s="1">
        <v>152</v>
      </c>
      <c r="J3429" s="1">
        <v>96</v>
      </c>
      <c r="K3429" s="1">
        <v>9</v>
      </c>
      <c r="L3429" s="18">
        <v>225</v>
      </c>
    </row>
    <row r="3430" spans="3:12" ht="25.2" x14ac:dyDescent="0.25">
      <c r="C3430" s="102" t="s">
        <v>33</v>
      </c>
      <c r="D3430" s="102" t="s">
        <v>25</v>
      </c>
      <c r="E3430" s="10" t="s">
        <v>34</v>
      </c>
      <c r="F3430" s="9"/>
      <c r="G3430" s="13">
        <v>75</v>
      </c>
      <c r="H3430" s="22">
        <v>18</v>
      </c>
      <c r="I3430" s="3">
        <v>21</v>
      </c>
      <c r="J3430" s="3">
        <v>35</v>
      </c>
      <c r="K3430" s="3">
        <v>1</v>
      </c>
      <c r="L3430" s="24">
        <v>39</v>
      </c>
    </row>
    <row r="3431" spans="3:12" ht="25.2" x14ac:dyDescent="0.25">
      <c r="C3431" s="106"/>
      <c r="D3431" s="103"/>
      <c r="E3431" s="11" t="s">
        <v>35</v>
      </c>
      <c r="F3431" s="8"/>
      <c r="G3431" s="7">
        <v>1042</v>
      </c>
      <c r="H3431" s="15">
        <v>176</v>
      </c>
      <c r="I3431" s="1">
        <v>458</v>
      </c>
      <c r="J3431" s="1">
        <v>393</v>
      </c>
      <c r="K3431" s="1">
        <v>15</v>
      </c>
      <c r="L3431" s="18">
        <v>634</v>
      </c>
    </row>
    <row r="3432" spans="3:12" ht="25.2" x14ac:dyDescent="0.25">
      <c r="C3432" s="106"/>
      <c r="D3432" s="103"/>
      <c r="E3432" s="11" t="s">
        <v>36</v>
      </c>
      <c r="F3432" s="8"/>
      <c r="G3432" s="7">
        <v>122</v>
      </c>
      <c r="H3432" s="15">
        <v>25</v>
      </c>
      <c r="I3432" s="1">
        <v>44</v>
      </c>
      <c r="J3432" s="1">
        <v>49</v>
      </c>
      <c r="K3432" s="1">
        <v>4</v>
      </c>
      <c r="L3432" s="18">
        <v>69</v>
      </c>
    </row>
    <row r="3433" spans="3:12" ht="25.2" x14ac:dyDescent="0.25">
      <c r="C3433" s="106"/>
      <c r="D3433" s="103"/>
      <c r="E3433" s="11" t="s">
        <v>37</v>
      </c>
      <c r="F3433" s="8"/>
      <c r="G3433" s="7">
        <v>251</v>
      </c>
      <c r="H3433" s="15">
        <v>47</v>
      </c>
      <c r="I3433" s="1">
        <v>106</v>
      </c>
      <c r="J3433" s="1">
        <v>92</v>
      </c>
      <c r="K3433" s="1">
        <v>6</v>
      </c>
      <c r="L3433" s="18">
        <v>153</v>
      </c>
    </row>
    <row r="3434" spans="3:12" x14ac:dyDescent="0.25">
      <c r="C3434" s="106"/>
      <c r="D3434" s="103"/>
      <c r="E3434" s="11" t="s">
        <v>38</v>
      </c>
      <c r="F3434" s="8"/>
      <c r="G3434" s="14">
        <v>34</v>
      </c>
      <c r="H3434" s="27">
        <v>7</v>
      </c>
      <c r="I3434" s="5">
        <v>16</v>
      </c>
      <c r="J3434" s="5">
        <v>8</v>
      </c>
      <c r="K3434" s="5">
        <v>3</v>
      </c>
      <c r="L3434" s="28">
        <v>23</v>
      </c>
    </row>
    <row r="3435" spans="3:12" ht="25.2" x14ac:dyDescent="0.25">
      <c r="C3435" s="106"/>
      <c r="D3435" s="102" t="s">
        <v>22</v>
      </c>
      <c r="E3435" s="10" t="s">
        <v>34</v>
      </c>
      <c r="F3435" s="9"/>
      <c r="G3435" s="13">
        <v>53</v>
      </c>
      <c r="H3435" s="22">
        <v>12</v>
      </c>
      <c r="I3435" s="3">
        <v>11</v>
      </c>
      <c r="J3435" s="3">
        <v>29</v>
      </c>
      <c r="K3435" s="3">
        <v>1</v>
      </c>
      <c r="L3435" s="24">
        <v>23</v>
      </c>
    </row>
    <row r="3436" spans="3:12" ht="25.2" x14ac:dyDescent="0.25">
      <c r="C3436" s="106"/>
      <c r="D3436" s="103"/>
      <c r="E3436" s="11" t="s">
        <v>35</v>
      </c>
      <c r="F3436" s="8"/>
      <c r="G3436" s="7">
        <v>595</v>
      </c>
      <c r="H3436" s="15">
        <v>89</v>
      </c>
      <c r="I3436" s="1">
        <v>236</v>
      </c>
      <c r="J3436" s="1">
        <v>260</v>
      </c>
      <c r="K3436" s="1">
        <v>10</v>
      </c>
      <c r="L3436" s="18">
        <v>325</v>
      </c>
    </row>
    <row r="3437" spans="3:12" ht="25.2" x14ac:dyDescent="0.25">
      <c r="C3437" s="106"/>
      <c r="D3437" s="103"/>
      <c r="E3437" s="11" t="s">
        <v>36</v>
      </c>
      <c r="F3437" s="8"/>
      <c r="G3437" s="7">
        <v>56</v>
      </c>
      <c r="H3437" s="15">
        <v>14</v>
      </c>
      <c r="I3437" s="1">
        <v>14</v>
      </c>
      <c r="J3437" s="1">
        <v>27</v>
      </c>
      <c r="K3437" s="1">
        <v>1</v>
      </c>
      <c r="L3437" s="18">
        <v>28</v>
      </c>
    </row>
    <row r="3438" spans="3:12" ht="25.2" x14ac:dyDescent="0.25">
      <c r="C3438" s="106"/>
      <c r="D3438" s="103"/>
      <c r="E3438" s="11" t="s">
        <v>37</v>
      </c>
      <c r="F3438" s="8"/>
      <c r="G3438" s="7">
        <v>54</v>
      </c>
      <c r="H3438" s="15">
        <v>7</v>
      </c>
      <c r="I3438" s="1">
        <v>16</v>
      </c>
      <c r="J3438" s="1">
        <v>31</v>
      </c>
      <c r="K3438" s="1">
        <v>0</v>
      </c>
      <c r="L3438" s="18">
        <v>23</v>
      </c>
    </row>
    <row r="3439" spans="3:12" x14ac:dyDescent="0.25">
      <c r="C3439" s="106"/>
      <c r="D3439" s="103"/>
      <c r="E3439" s="11" t="s">
        <v>38</v>
      </c>
      <c r="F3439" s="8"/>
      <c r="G3439" s="14">
        <v>22</v>
      </c>
      <c r="H3439" s="27">
        <v>4</v>
      </c>
      <c r="I3439" s="5">
        <v>9</v>
      </c>
      <c r="J3439" s="5">
        <v>6</v>
      </c>
      <c r="K3439" s="5">
        <v>3</v>
      </c>
      <c r="L3439" s="28">
        <v>13</v>
      </c>
    </row>
    <row r="3440" spans="3:12" ht="25.2" x14ac:dyDescent="0.25">
      <c r="C3440" s="106"/>
      <c r="D3440" s="102" t="s">
        <v>23</v>
      </c>
      <c r="E3440" s="10" t="s">
        <v>34</v>
      </c>
      <c r="F3440" s="9"/>
      <c r="G3440" s="41">
        <v>22</v>
      </c>
      <c r="H3440" s="58">
        <v>6</v>
      </c>
      <c r="I3440" s="26">
        <v>10</v>
      </c>
      <c r="J3440" s="26">
        <v>6</v>
      </c>
      <c r="K3440" s="26">
        <v>0</v>
      </c>
      <c r="L3440" s="60">
        <v>16</v>
      </c>
    </row>
    <row r="3441" spans="3:12" ht="25.2" x14ac:dyDescent="0.25">
      <c r="C3441" s="106"/>
      <c r="D3441" s="103"/>
      <c r="E3441" s="11" t="s">
        <v>35</v>
      </c>
      <c r="F3441" s="8"/>
      <c r="G3441" s="7">
        <v>447</v>
      </c>
      <c r="H3441" s="15">
        <v>87</v>
      </c>
      <c r="I3441" s="1">
        <v>222</v>
      </c>
      <c r="J3441" s="1">
        <v>133</v>
      </c>
      <c r="K3441" s="1">
        <v>5</v>
      </c>
      <c r="L3441" s="18">
        <v>309</v>
      </c>
    </row>
    <row r="3442" spans="3:12" ht="25.2" x14ac:dyDescent="0.25">
      <c r="C3442" s="106"/>
      <c r="D3442" s="103"/>
      <c r="E3442" s="11" t="s">
        <v>36</v>
      </c>
      <c r="F3442" s="8"/>
      <c r="G3442" s="7">
        <v>66</v>
      </c>
      <c r="H3442" s="15">
        <v>11</v>
      </c>
      <c r="I3442" s="1">
        <v>30</v>
      </c>
      <c r="J3442" s="1">
        <v>22</v>
      </c>
      <c r="K3442" s="1">
        <v>3</v>
      </c>
      <c r="L3442" s="18">
        <v>41</v>
      </c>
    </row>
    <row r="3443" spans="3:12" ht="25.2" x14ac:dyDescent="0.25">
      <c r="C3443" s="106"/>
      <c r="D3443" s="103"/>
      <c r="E3443" s="11" t="s">
        <v>37</v>
      </c>
      <c r="F3443" s="8"/>
      <c r="G3443" s="7">
        <v>197</v>
      </c>
      <c r="H3443" s="15">
        <v>40</v>
      </c>
      <c r="I3443" s="1">
        <v>90</v>
      </c>
      <c r="J3443" s="1">
        <v>61</v>
      </c>
      <c r="K3443" s="1">
        <v>6</v>
      </c>
      <c r="L3443" s="18">
        <v>130</v>
      </c>
    </row>
    <row r="3444" spans="3:12" x14ac:dyDescent="0.25">
      <c r="C3444" s="106"/>
      <c r="D3444" s="103"/>
      <c r="E3444" s="11" t="s">
        <v>38</v>
      </c>
      <c r="F3444" s="8"/>
      <c r="G3444" s="14">
        <v>12</v>
      </c>
      <c r="H3444" s="27">
        <v>3</v>
      </c>
      <c r="I3444" s="5">
        <v>7</v>
      </c>
      <c r="J3444" s="5">
        <v>2</v>
      </c>
      <c r="K3444" s="5">
        <v>0</v>
      </c>
      <c r="L3444" s="28">
        <v>10</v>
      </c>
    </row>
    <row r="3445" spans="3:12" ht="25.2" x14ac:dyDescent="0.25">
      <c r="C3445" s="102" t="s">
        <v>39</v>
      </c>
      <c r="D3445" s="102" t="s">
        <v>25</v>
      </c>
      <c r="E3445" s="10" t="s">
        <v>40</v>
      </c>
      <c r="F3445" s="9"/>
      <c r="G3445" s="13">
        <v>263</v>
      </c>
      <c r="H3445" s="22">
        <v>55</v>
      </c>
      <c r="I3445" s="3">
        <v>97</v>
      </c>
      <c r="J3445" s="3">
        <v>105</v>
      </c>
      <c r="K3445" s="3">
        <v>6</v>
      </c>
      <c r="L3445" s="24">
        <v>152</v>
      </c>
    </row>
    <row r="3446" spans="3:12" ht="25.2" x14ac:dyDescent="0.25">
      <c r="C3446" s="106"/>
      <c r="D3446" s="103"/>
      <c r="E3446" s="11" t="s">
        <v>41</v>
      </c>
      <c r="F3446" s="8"/>
      <c r="G3446" s="7">
        <v>906</v>
      </c>
      <c r="H3446" s="15">
        <v>158</v>
      </c>
      <c r="I3446" s="1">
        <v>406</v>
      </c>
      <c r="J3446" s="1">
        <v>330</v>
      </c>
      <c r="K3446" s="1">
        <v>12</v>
      </c>
      <c r="L3446" s="18">
        <v>564</v>
      </c>
    </row>
    <row r="3447" spans="3:12" x14ac:dyDescent="0.25">
      <c r="C3447" s="106"/>
      <c r="D3447" s="103"/>
      <c r="E3447" s="11" t="s">
        <v>42</v>
      </c>
      <c r="F3447" s="8"/>
      <c r="G3447" s="7">
        <v>61</v>
      </c>
      <c r="H3447" s="15">
        <v>10</v>
      </c>
      <c r="I3447" s="1">
        <v>24</v>
      </c>
      <c r="J3447" s="1">
        <v>26</v>
      </c>
      <c r="K3447" s="1">
        <v>1</v>
      </c>
      <c r="L3447" s="18">
        <v>34</v>
      </c>
    </row>
    <row r="3448" spans="3:12" x14ac:dyDescent="0.25">
      <c r="C3448" s="106"/>
      <c r="D3448" s="103"/>
      <c r="E3448" s="11" t="s">
        <v>43</v>
      </c>
      <c r="F3448" s="8"/>
      <c r="G3448" s="7">
        <v>450</v>
      </c>
      <c r="H3448" s="15">
        <v>64</v>
      </c>
      <c r="I3448" s="1">
        <v>192</v>
      </c>
      <c r="J3448" s="1">
        <v>187</v>
      </c>
      <c r="K3448" s="1">
        <v>7</v>
      </c>
      <c r="L3448" s="18">
        <v>256</v>
      </c>
    </row>
    <row r="3449" spans="3:12" x14ac:dyDescent="0.25">
      <c r="C3449" s="106"/>
      <c r="D3449" s="103"/>
      <c r="E3449" s="11" t="s">
        <v>44</v>
      </c>
      <c r="F3449" s="8"/>
      <c r="G3449" s="7">
        <v>93</v>
      </c>
      <c r="H3449" s="15">
        <v>11</v>
      </c>
      <c r="I3449" s="1">
        <v>51</v>
      </c>
      <c r="J3449" s="1">
        <v>30</v>
      </c>
      <c r="K3449" s="1">
        <v>1</v>
      </c>
      <c r="L3449" s="18">
        <v>62</v>
      </c>
    </row>
    <row r="3450" spans="3:12" ht="25.2" x14ac:dyDescent="0.25">
      <c r="C3450" s="106"/>
      <c r="D3450" s="103"/>
      <c r="E3450" s="11" t="s">
        <v>45</v>
      </c>
      <c r="F3450" s="8"/>
      <c r="G3450" s="14">
        <v>41</v>
      </c>
      <c r="H3450" s="27">
        <v>9</v>
      </c>
      <c r="I3450" s="5">
        <v>12</v>
      </c>
      <c r="J3450" s="5">
        <v>20</v>
      </c>
      <c r="K3450" s="5">
        <v>0</v>
      </c>
      <c r="L3450" s="28">
        <v>21</v>
      </c>
    </row>
    <row r="3451" spans="3:12" x14ac:dyDescent="0.25">
      <c r="C3451" s="106"/>
      <c r="D3451" s="103"/>
      <c r="E3451" s="11" t="s">
        <v>38</v>
      </c>
      <c r="F3451" s="8"/>
      <c r="G3451" s="7">
        <v>141</v>
      </c>
      <c r="H3451" s="15">
        <v>23</v>
      </c>
      <c r="I3451" s="1">
        <v>53</v>
      </c>
      <c r="J3451" s="1">
        <v>57</v>
      </c>
      <c r="K3451" s="1">
        <v>8</v>
      </c>
      <c r="L3451" s="18">
        <v>76</v>
      </c>
    </row>
    <row r="3452" spans="3:12" ht="25.2" x14ac:dyDescent="0.25">
      <c r="C3452" s="106"/>
      <c r="D3452" s="102" t="s">
        <v>22</v>
      </c>
      <c r="E3452" s="10" t="s">
        <v>40</v>
      </c>
      <c r="F3452" s="9"/>
      <c r="G3452" s="13">
        <v>123</v>
      </c>
      <c r="H3452" s="22">
        <v>25</v>
      </c>
      <c r="I3452" s="3">
        <v>32</v>
      </c>
      <c r="J3452" s="3">
        <v>65</v>
      </c>
      <c r="K3452" s="3">
        <v>1</v>
      </c>
      <c r="L3452" s="24">
        <v>57</v>
      </c>
    </row>
    <row r="3453" spans="3:12" ht="25.2" x14ac:dyDescent="0.25">
      <c r="C3453" s="106"/>
      <c r="D3453" s="103"/>
      <c r="E3453" s="11" t="s">
        <v>41</v>
      </c>
      <c r="F3453" s="8"/>
      <c r="G3453" s="7">
        <v>511</v>
      </c>
      <c r="H3453" s="15">
        <v>81</v>
      </c>
      <c r="I3453" s="1">
        <v>206</v>
      </c>
      <c r="J3453" s="1">
        <v>216</v>
      </c>
      <c r="K3453" s="1">
        <v>8</v>
      </c>
      <c r="L3453" s="18">
        <v>287</v>
      </c>
    </row>
    <row r="3454" spans="3:12" x14ac:dyDescent="0.25">
      <c r="C3454" s="106"/>
      <c r="D3454" s="103"/>
      <c r="E3454" s="11" t="s">
        <v>42</v>
      </c>
      <c r="F3454" s="8"/>
      <c r="G3454" s="14">
        <v>36</v>
      </c>
      <c r="H3454" s="27">
        <v>5</v>
      </c>
      <c r="I3454" s="5">
        <v>14</v>
      </c>
      <c r="J3454" s="5">
        <v>16</v>
      </c>
      <c r="K3454" s="5">
        <v>1</v>
      </c>
      <c r="L3454" s="28">
        <v>19</v>
      </c>
    </row>
    <row r="3455" spans="3:12" x14ac:dyDescent="0.25">
      <c r="C3455" s="106"/>
      <c r="D3455" s="103"/>
      <c r="E3455" s="11" t="s">
        <v>43</v>
      </c>
      <c r="F3455" s="8"/>
      <c r="G3455" s="7">
        <v>224</v>
      </c>
      <c r="H3455" s="15">
        <v>26</v>
      </c>
      <c r="I3455" s="1">
        <v>85</v>
      </c>
      <c r="J3455" s="1">
        <v>109</v>
      </c>
      <c r="K3455" s="1">
        <v>4</v>
      </c>
      <c r="L3455" s="18">
        <v>111</v>
      </c>
    </row>
    <row r="3456" spans="3:12" x14ac:dyDescent="0.25">
      <c r="C3456" s="106"/>
      <c r="D3456" s="103"/>
      <c r="E3456" s="11" t="s">
        <v>44</v>
      </c>
      <c r="F3456" s="8"/>
      <c r="G3456" s="14">
        <v>46</v>
      </c>
      <c r="H3456" s="27">
        <v>6</v>
      </c>
      <c r="I3456" s="5">
        <v>23</v>
      </c>
      <c r="J3456" s="5">
        <v>16</v>
      </c>
      <c r="K3456" s="5">
        <v>1</v>
      </c>
      <c r="L3456" s="28">
        <v>29</v>
      </c>
    </row>
    <row r="3457" spans="3:12" ht="25.2" x14ac:dyDescent="0.25">
      <c r="C3457" s="106"/>
      <c r="D3457" s="103"/>
      <c r="E3457" s="11" t="s">
        <v>45</v>
      </c>
      <c r="F3457" s="8"/>
      <c r="G3457" s="14">
        <v>18</v>
      </c>
      <c r="H3457" s="27">
        <v>5</v>
      </c>
      <c r="I3457" s="5">
        <v>3</v>
      </c>
      <c r="J3457" s="5">
        <v>10</v>
      </c>
      <c r="K3457" s="5">
        <v>0</v>
      </c>
      <c r="L3457" s="28">
        <v>8</v>
      </c>
    </row>
    <row r="3458" spans="3:12" x14ac:dyDescent="0.25">
      <c r="C3458" s="106"/>
      <c r="D3458" s="103"/>
      <c r="E3458" s="11" t="s">
        <v>38</v>
      </c>
      <c r="F3458" s="8"/>
      <c r="G3458" s="7">
        <v>80</v>
      </c>
      <c r="H3458" s="15">
        <v>9</v>
      </c>
      <c r="I3458" s="1">
        <v>27</v>
      </c>
      <c r="J3458" s="1">
        <v>39</v>
      </c>
      <c r="K3458" s="1">
        <v>5</v>
      </c>
      <c r="L3458" s="18">
        <v>36</v>
      </c>
    </row>
    <row r="3459" spans="3:12" ht="25.2" x14ac:dyDescent="0.25">
      <c r="C3459" s="106"/>
      <c r="D3459" s="102" t="s">
        <v>23</v>
      </c>
      <c r="E3459" s="10" t="s">
        <v>40</v>
      </c>
      <c r="F3459" s="9"/>
      <c r="G3459" s="13">
        <v>140</v>
      </c>
      <c r="H3459" s="22">
        <v>30</v>
      </c>
      <c r="I3459" s="3">
        <v>65</v>
      </c>
      <c r="J3459" s="3">
        <v>40</v>
      </c>
      <c r="K3459" s="3">
        <v>5</v>
      </c>
      <c r="L3459" s="24">
        <v>95</v>
      </c>
    </row>
    <row r="3460" spans="3:12" ht="25.2" x14ac:dyDescent="0.25">
      <c r="C3460" s="106"/>
      <c r="D3460" s="103"/>
      <c r="E3460" s="11" t="s">
        <v>41</v>
      </c>
      <c r="F3460" s="8"/>
      <c r="G3460" s="7">
        <v>395</v>
      </c>
      <c r="H3460" s="15">
        <v>77</v>
      </c>
      <c r="I3460" s="1">
        <v>200</v>
      </c>
      <c r="J3460" s="1">
        <v>114</v>
      </c>
      <c r="K3460" s="1">
        <v>4</v>
      </c>
      <c r="L3460" s="18">
        <v>277</v>
      </c>
    </row>
    <row r="3461" spans="3:12" x14ac:dyDescent="0.25">
      <c r="C3461" s="106"/>
      <c r="D3461" s="103"/>
      <c r="E3461" s="11" t="s">
        <v>42</v>
      </c>
      <c r="F3461" s="8"/>
      <c r="G3461" s="14">
        <v>25</v>
      </c>
      <c r="H3461" s="27">
        <v>5</v>
      </c>
      <c r="I3461" s="5">
        <v>10</v>
      </c>
      <c r="J3461" s="5">
        <v>10</v>
      </c>
      <c r="K3461" s="5">
        <v>0</v>
      </c>
      <c r="L3461" s="28">
        <v>15</v>
      </c>
    </row>
    <row r="3462" spans="3:12" x14ac:dyDescent="0.25">
      <c r="C3462" s="106"/>
      <c r="D3462" s="103"/>
      <c r="E3462" s="11" t="s">
        <v>43</v>
      </c>
      <c r="F3462" s="8"/>
      <c r="G3462" s="7">
        <v>226</v>
      </c>
      <c r="H3462" s="15">
        <v>38</v>
      </c>
      <c r="I3462" s="1">
        <v>107</v>
      </c>
      <c r="J3462" s="1">
        <v>78</v>
      </c>
      <c r="K3462" s="1">
        <v>3</v>
      </c>
      <c r="L3462" s="18">
        <v>145</v>
      </c>
    </row>
    <row r="3463" spans="3:12" x14ac:dyDescent="0.25">
      <c r="C3463" s="106"/>
      <c r="D3463" s="103"/>
      <c r="E3463" s="11" t="s">
        <v>44</v>
      </c>
      <c r="F3463" s="8"/>
      <c r="G3463" s="14">
        <v>47</v>
      </c>
      <c r="H3463" s="27">
        <v>5</v>
      </c>
      <c r="I3463" s="5">
        <v>28</v>
      </c>
      <c r="J3463" s="5">
        <v>14</v>
      </c>
      <c r="K3463" s="5">
        <v>0</v>
      </c>
      <c r="L3463" s="28">
        <v>33</v>
      </c>
    </row>
    <row r="3464" spans="3:12" ht="25.2" x14ac:dyDescent="0.25">
      <c r="C3464" s="106"/>
      <c r="D3464" s="103"/>
      <c r="E3464" s="11" t="s">
        <v>45</v>
      </c>
      <c r="F3464" s="8"/>
      <c r="G3464" s="14">
        <v>23</v>
      </c>
      <c r="H3464" s="27">
        <v>4</v>
      </c>
      <c r="I3464" s="5">
        <v>9</v>
      </c>
      <c r="J3464" s="5">
        <v>10</v>
      </c>
      <c r="K3464" s="5">
        <v>0</v>
      </c>
      <c r="L3464" s="28">
        <v>13</v>
      </c>
    </row>
    <row r="3465" spans="3:12" x14ac:dyDescent="0.25">
      <c r="C3465" s="106"/>
      <c r="D3465" s="103"/>
      <c r="E3465" s="11" t="s">
        <v>38</v>
      </c>
      <c r="F3465" s="8"/>
      <c r="G3465" s="7">
        <v>61</v>
      </c>
      <c r="H3465" s="15">
        <v>14</v>
      </c>
      <c r="I3465" s="1">
        <v>26</v>
      </c>
      <c r="J3465" s="1">
        <v>18</v>
      </c>
      <c r="K3465" s="1">
        <v>3</v>
      </c>
      <c r="L3465" s="18">
        <v>40</v>
      </c>
    </row>
    <row r="3466" spans="3:12" x14ac:dyDescent="0.25">
      <c r="C3466" s="102" t="s">
        <v>46</v>
      </c>
      <c r="D3466" s="100" t="s">
        <v>21</v>
      </c>
      <c r="E3466" s="10" t="s">
        <v>47</v>
      </c>
      <c r="F3466" s="9"/>
      <c r="G3466" s="13">
        <v>1103</v>
      </c>
      <c r="H3466" s="22">
        <v>192</v>
      </c>
      <c r="I3466" s="3">
        <v>500</v>
      </c>
      <c r="J3466" s="3">
        <v>394</v>
      </c>
      <c r="K3466" s="3">
        <v>17</v>
      </c>
      <c r="L3466" s="24">
        <v>692</v>
      </c>
    </row>
    <row r="3467" spans="3:12" ht="25.2" x14ac:dyDescent="0.25">
      <c r="C3467" s="106"/>
      <c r="D3467" s="101"/>
      <c r="E3467" s="11" t="s">
        <v>48</v>
      </c>
      <c r="F3467" s="8"/>
      <c r="G3467" s="7">
        <v>173</v>
      </c>
      <c r="H3467" s="15">
        <v>32</v>
      </c>
      <c r="I3467" s="1">
        <v>68</v>
      </c>
      <c r="J3467" s="1">
        <v>71</v>
      </c>
      <c r="K3467" s="1">
        <v>2</v>
      </c>
      <c r="L3467" s="18">
        <v>100</v>
      </c>
    </row>
    <row r="3468" spans="3:12" x14ac:dyDescent="0.25">
      <c r="C3468" s="106"/>
      <c r="D3468" s="101"/>
      <c r="E3468" s="11" t="s">
        <v>49</v>
      </c>
      <c r="F3468" s="8"/>
      <c r="G3468" s="14">
        <v>29</v>
      </c>
      <c r="H3468" s="27">
        <v>2</v>
      </c>
      <c r="I3468" s="5">
        <v>12</v>
      </c>
      <c r="J3468" s="5">
        <v>14</v>
      </c>
      <c r="K3468" s="5">
        <v>1</v>
      </c>
      <c r="L3468" s="28">
        <v>14</v>
      </c>
    </row>
    <row r="3469" spans="3:12" ht="25.2" x14ac:dyDescent="0.25">
      <c r="C3469" s="106"/>
      <c r="D3469" s="101"/>
      <c r="E3469" s="11" t="s">
        <v>50</v>
      </c>
      <c r="F3469" s="8"/>
      <c r="G3469" s="7">
        <v>102</v>
      </c>
      <c r="H3469" s="15">
        <v>20</v>
      </c>
      <c r="I3469" s="1">
        <v>31</v>
      </c>
      <c r="J3469" s="1">
        <v>47</v>
      </c>
      <c r="K3469" s="1">
        <v>4</v>
      </c>
      <c r="L3469" s="18">
        <v>51</v>
      </c>
    </row>
    <row r="3470" spans="3:12" ht="25.2" x14ac:dyDescent="0.25">
      <c r="C3470" s="106"/>
      <c r="D3470" s="101"/>
      <c r="E3470" s="11" t="s">
        <v>51</v>
      </c>
      <c r="F3470" s="8"/>
      <c r="G3470" s="14">
        <v>46</v>
      </c>
      <c r="H3470" s="27">
        <v>15</v>
      </c>
      <c r="I3470" s="5">
        <v>10</v>
      </c>
      <c r="J3470" s="5">
        <v>19</v>
      </c>
      <c r="K3470" s="5">
        <v>2</v>
      </c>
      <c r="L3470" s="28">
        <v>25</v>
      </c>
    </row>
    <row r="3471" spans="3:12" x14ac:dyDescent="0.25">
      <c r="C3471" s="106"/>
      <c r="D3471" s="101"/>
      <c r="E3471" s="11" t="s">
        <v>52</v>
      </c>
      <c r="F3471" s="8"/>
      <c r="G3471" s="14">
        <v>20</v>
      </c>
      <c r="H3471" s="27">
        <v>0</v>
      </c>
      <c r="I3471" s="5">
        <v>6</v>
      </c>
      <c r="J3471" s="5">
        <v>14</v>
      </c>
      <c r="K3471" s="5">
        <v>0</v>
      </c>
      <c r="L3471" s="28">
        <v>6</v>
      </c>
    </row>
    <row r="3472" spans="3:12" x14ac:dyDescent="0.25">
      <c r="C3472" s="106"/>
      <c r="D3472" s="101"/>
      <c r="E3472" s="11" t="s">
        <v>53</v>
      </c>
      <c r="F3472" s="8"/>
      <c r="G3472" s="14">
        <v>19</v>
      </c>
      <c r="H3472" s="27">
        <v>4</v>
      </c>
      <c r="I3472" s="5">
        <v>3</v>
      </c>
      <c r="J3472" s="5">
        <v>12</v>
      </c>
      <c r="K3472" s="5">
        <v>0</v>
      </c>
      <c r="L3472" s="28">
        <v>7</v>
      </c>
    </row>
    <row r="3473" spans="2:12" x14ac:dyDescent="0.25">
      <c r="C3473" s="106"/>
      <c r="D3473" s="101"/>
      <c r="E3473" s="11" t="s">
        <v>38</v>
      </c>
      <c r="F3473" s="8"/>
      <c r="G3473" s="14">
        <v>32</v>
      </c>
      <c r="H3473" s="27">
        <v>8</v>
      </c>
      <c r="I3473" s="5">
        <v>15</v>
      </c>
      <c r="J3473" s="5">
        <v>6</v>
      </c>
      <c r="K3473" s="5">
        <v>3</v>
      </c>
      <c r="L3473" s="28">
        <v>23</v>
      </c>
    </row>
    <row r="3474" spans="2:12" x14ac:dyDescent="0.25">
      <c r="C3474" s="106"/>
      <c r="D3474" s="101"/>
      <c r="E3474" s="11" t="s">
        <v>54</v>
      </c>
      <c r="F3474" s="8"/>
      <c r="G3474" s="7">
        <v>1276</v>
      </c>
      <c r="H3474" s="15">
        <v>224</v>
      </c>
      <c r="I3474" s="1">
        <v>568</v>
      </c>
      <c r="J3474" s="1">
        <v>465</v>
      </c>
      <c r="K3474" s="1">
        <v>19</v>
      </c>
      <c r="L3474" s="18">
        <v>792</v>
      </c>
    </row>
    <row r="3475" spans="2:12" x14ac:dyDescent="0.25">
      <c r="C3475" s="106"/>
      <c r="D3475" s="101"/>
      <c r="E3475" s="11" t="s">
        <v>55</v>
      </c>
      <c r="F3475" s="8"/>
      <c r="G3475" s="7">
        <v>177</v>
      </c>
      <c r="H3475" s="15">
        <v>37</v>
      </c>
      <c r="I3475" s="1">
        <v>53</v>
      </c>
      <c r="J3475" s="1">
        <v>80</v>
      </c>
      <c r="K3475" s="1">
        <v>7</v>
      </c>
      <c r="L3475" s="18">
        <v>90</v>
      </c>
    </row>
    <row r="3476" spans="2:12" ht="25.2" x14ac:dyDescent="0.25">
      <c r="C3476" s="102" t="s">
        <v>56</v>
      </c>
      <c r="D3476" s="100" t="s">
        <v>21</v>
      </c>
      <c r="E3476" s="10" t="s">
        <v>57</v>
      </c>
      <c r="F3476" s="9"/>
      <c r="G3476" s="13">
        <v>393</v>
      </c>
      <c r="H3476" s="22">
        <v>80</v>
      </c>
      <c r="I3476" s="3">
        <v>165</v>
      </c>
      <c r="J3476" s="3">
        <v>140</v>
      </c>
      <c r="K3476" s="3">
        <v>8</v>
      </c>
      <c r="L3476" s="24">
        <v>245</v>
      </c>
    </row>
    <row r="3477" spans="2:12" ht="25.2" x14ac:dyDescent="0.25">
      <c r="C3477" s="106"/>
      <c r="D3477" s="101"/>
      <c r="E3477" s="11" t="s">
        <v>58</v>
      </c>
      <c r="F3477" s="8"/>
      <c r="G3477" s="7">
        <v>615</v>
      </c>
      <c r="H3477" s="15">
        <v>106</v>
      </c>
      <c r="I3477" s="1">
        <v>241</v>
      </c>
      <c r="J3477" s="1">
        <v>254</v>
      </c>
      <c r="K3477" s="1">
        <v>14</v>
      </c>
      <c r="L3477" s="18">
        <v>347</v>
      </c>
    </row>
    <row r="3478" spans="2:12" ht="25.2" x14ac:dyDescent="0.25">
      <c r="C3478" s="106"/>
      <c r="D3478" s="101"/>
      <c r="E3478" s="11" t="s">
        <v>59</v>
      </c>
      <c r="F3478" s="8"/>
      <c r="G3478" s="7">
        <v>364</v>
      </c>
      <c r="H3478" s="15">
        <v>58</v>
      </c>
      <c r="I3478" s="1">
        <v>173</v>
      </c>
      <c r="J3478" s="1">
        <v>129</v>
      </c>
      <c r="K3478" s="1">
        <v>4</v>
      </c>
      <c r="L3478" s="18">
        <v>231</v>
      </c>
    </row>
    <row r="3479" spans="2:12" x14ac:dyDescent="0.25">
      <c r="C3479" s="106"/>
      <c r="D3479" s="101"/>
      <c r="E3479" s="11" t="s">
        <v>60</v>
      </c>
      <c r="F3479" s="8"/>
      <c r="G3479" s="7">
        <v>152</v>
      </c>
      <c r="H3479" s="15">
        <v>29</v>
      </c>
      <c r="I3479" s="1">
        <v>66</v>
      </c>
      <c r="J3479" s="1">
        <v>54</v>
      </c>
      <c r="K3479" s="1">
        <v>3</v>
      </c>
      <c r="L3479" s="18">
        <v>95</v>
      </c>
    </row>
    <row r="3480" spans="2:12" x14ac:dyDescent="0.25">
      <c r="C3480" s="102" t="s">
        <v>61</v>
      </c>
      <c r="D3480" s="100" t="s">
        <v>21</v>
      </c>
      <c r="E3480" s="10" t="s">
        <v>62</v>
      </c>
      <c r="F3480" s="9"/>
      <c r="G3480" s="13">
        <v>197</v>
      </c>
      <c r="H3480" s="22">
        <v>33</v>
      </c>
      <c r="I3480" s="3">
        <v>83</v>
      </c>
      <c r="J3480" s="3">
        <v>77</v>
      </c>
      <c r="K3480" s="3">
        <v>4</v>
      </c>
      <c r="L3480" s="24">
        <v>116</v>
      </c>
    </row>
    <row r="3481" spans="2:12" x14ac:dyDescent="0.25">
      <c r="C3481" s="103"/>
      <c r="D3481" s="101"/>
      <c r="E3481" s="11" t="s">
        <v>63</v>
      </c>
      <c r="F3481" s="8"/>
      <c r="G3481" s="7">
        <v>460</v>
      </c>
      <c r="H3481" s="15">
        <v>81</v>
      </c>
      <c r="I3481" s="1">
        <v>199</v>
      </c>
      <c r="J3481" s="1">
        <v>173</v>
      </c>
      <c r="K3481" s="1">
        <v>7</v>
      </c>
      <c r="L3481" s="18">
        <v>280</v>
      </c>
    </row>
    <row r="3482" spans="2:12" ht="25.2" x14ac:dyDescent="0.25">
      <c r="C3482" s="103"/>
      <c r="D3482" s="101"/>
      <c r="E3482" s="11" t="s">
        <v>64</v>
      </c>
      <c r="F3482" s="8"/>
      <c r="G3482" s="7">
        <v>286</v>
      </c>
      <c r="H3482" s="15">
        <v>56</v>
      </c>
      <c r="I3482" s="1">
        <v>128</v>
      </c>
      <c r="J3482" s="1">
        <v>98</v>
      </c>
      <c r="K3482" s="1">
        <v>4</v>
      </c>
      <c r="L3482" s="18">
        <v>184</v>
      </c>
    </row>
    <row r="3483" spans="2:12" x14ac:dyDescent="0.25">
      <c r="C3483" s="103"/>
      <c r="D3483" s="101"/>
      <c r="E3483" s="11" t="s">
        <v>65</v>
      </c>
      <c r="F3483" s="8"/>
      <c r="G3483" s="7">
        <v>249</v>
      </c>
      <c r="H3483" s="15">
        <v>43</v>
      </c>
      <c r="I3483" s="1">
        <v>95</v>
      </c>
      <c r="J3483" s="1">
        <v>103</v>
      </c>
      <c r="K3483" s="1">
        <v>8</v>
      </c>
      <c r="L3483" s="18">
        <v>138</v>
      </c>
    </row>
    <row r="3484" spans="2:12" x14ac:dyDescent="0.25">
      <c r="C3484" s="103"/>
      <c r="D3484" s="101"/>
      <c r="E3484" s="11" t="s">
        <v>66</v>
      </c>
      <c r="F3484" s="8"/>
      <c r="G3484" s="7">
        <v>145</v>
      </c>
      <c r="H3484" s="15">
        <v>22</v>
      </c>
      <c r="I3484" s="1">
        <v>54</v>
      </c>
      <c r="J3484" s="1">
        <v>67</v>
      </c>
      <c r="K3484" s="1">
        <v>2</v>
      </c>
      <c r="L3484" s="18">
        <v>76</v>
      </c>
    </row>
    <row r="3485" spans="2:12" x14ac:dyDescent="0.25">
      <c r="C3485" s="107"/>
      <c r="D3485" s="104"/>
      <c r="E3485" s="44" t="s">
        <v>67</v>
      </c>
      <c r="F3485" s="45"/>
      <c r="G3485" s="56">
        <v>187</v>
      </c>
      <c r="H3485" s="64">
        <v>38</v>
      </c>
      <c r="I3485" s="34">
        <v>86</v>
      </c>
      <c r="J3485" s="34">
        <v>59</v>
      </c>
      <c r="K3485" s="34">
        <v>4</v>
      </c>
      <c r="L3485" s="69">
        <v>124</v>
      </c>
    </row>
    <row r="3487" spans="2:12" x14ac:dyDescent="0.25">
      <c r="B3487" s="42" t="str">
        <f xml:space="preserve"> HYPERLINK("#'目次'!B47", "[41]")</f>
        <v>[41]</v>
      </c>
      <c r="C3487" s="37" t="s">
        <v>508</v>
      </c>
    </row>
    <row r="3490" spans="3:13" x14ac:dyDescent="0.25">
      <c r="C3490" s="37" t="s">
        <v>14</v>
      </c>
    </row>
    <row r="3491" spans="3:13" ht="25.2" x14ac:dyDescent="0.25">
      <c r="C3491" s="96"/>
      <c r="D3491" s="97"/>
      <c r="E3491" s="97"/>
      <c r="F3491" s="97"/>
      <c r="G3491" s="52" t="s">
        <v>15</v>
      </c>
      <c r="H3491" s="48" t="s">
        <v>509</v>
      </c>
      <c r="I3491" s="20" t="s">
        <v>183</v>
      </c>
      <c r="J3491" s="20" t="s">
        <v>510</v>
      </c>
      <c r="K3491" s="20" t="s">
        <v>511</v>
      </c>
      <c r="L3491" s="20" t="s">
        <v>512</v>
      </c>
      <c r="M3491" s="51" t="s">
        <v>38</v>
      </c>
    </row>
    <row r="3492" spans="3:13" x14ac:dyDescent="0.25">
      <c r="C3492" s="98"/>
      <c r="D3492" s="99"/>
      <c r="E3492" s="99"/>
      <c r="F3492" s="99"/>
      <c r="G3492" s="47"/>
      <c r="H3492" s="55"/>
      <c r="I3492" s="21"/>
      <c r="J3492" s="21"/>
      <c r="K3492" s="21"/>
      <c r="L3492" s="21"/>
      <c r="M3492" s="54"/>
    </row>
    <row r="3493" spans="3:13" x14ac:dyDescent="0.25">
      <c r="C3493" s="43"/>
      <c r="D3493" s="49"/>
      <c r="E3493" s="53" t="s">
        <v>15</v>
      </c>
      <c r="F3493" s="46"/>
      <c r="G3493" s="50">
        <v>1524</v>
      </c>
      <c r="H3493" s="30">
        <v>413</v>
      </c>
      <c r="I3493" s="30">
        <v>525</v>
      </c>
      <c r="J3493" s="30">
        <v>409</v>
      </c>
      <c r="K3493" s="30">
        <v>92</v>
      </c>
      <c r="L3493" s="30">
        <v>47</v>
      </c>
      <c r="M3493" s="68">
        <v>38</v>
      </c>
    </row>
    <row r="3494" spans="3:13" x14ac:dyDescent="0.25">
      <c r="C3494" s="105" t="s">
        <v>20</v>
      </c>
      <c r="D3494" s="100" t="s">
        <v>21</v>
      </c>
      <c r="E3494" s="10" t="s">
        <v>22</v>
      </c>
      <c r="F3494" s="9"/>
      <c r="G3494" s="13">
        <v>780</v>
      </c>
      <c r="H3494" s="22">
        <v>224</v>
      </c>
      <c r="I3494" s="3">
        <v>280</v>
      </c>
      <c r="J3494" s="3">
        <v>171</v>
      </c>
      <c r="K3494" s="3">
        <v>53</v>
      </c>
      <c r="L3494" s="3">
        <v>31</v>
      </c>
      <c r="M3494" s="24">
        <v>21</v>
      </c>
    </row>
    <row r="3495" spans="3:13" x14ac:dyDescent="0.25">
      <c r="C3495" s="106"/>
      <c r="D3495" s="101"/>
      <c r="E3495" s="11" t="s">
        <v>23</v>
      </c>
      <c r="F3495" s="8"/>
      <c r="G3495" s="7">
        <v>744</v>
      </c>
      <c r="H3495" s="15">
        <v>189</v>
      </c>
      <c r="I3495" s="1">
        <v>245</v>
      </c>
      <c r="J3495" s="1">
        <v>238</v>
      </c>
      <c r="K3495" s="1">
        <v>39</v>
      </c>
      <c r="L3495" s="1">
        <v>16</v>
      </c>
      <c r="M3495" s="18">
        <v>17</v>
      </c>
    </row>
    <row r="3496" spans="3:13" x14ac:dyDescent="0.25">
      <c r="C3496" s="102" t="s">
        <v>24</v>
      </c>
      <c r="D3496" s="102" t="s">
        <v>25</v>
      </c>
      <c r="E3496" s="10" t="s">
        <v>26</v>
      </c>
      <c r="F3496" s="9"/>
      <c r="G3496" s="13">
        <v>257</v>
      </c>
      <c r="H3496" s="22">
        <v>73</v>
      </c>
      <c r="I3496" s="3">
        <v>79</v>
      </c>
      <c r="J3496" s="3">
        <v>75</v>
      </c>
      <c r="K3496" s="3">
        <v>18</v>
      </c>
      <c r="L3496" s="3">
        <v>10</v>
      </c>
      <c r="M3496" s="24">
        <v>2</v>
      </c>
    </row>
    <row r="3497" spans="3:13" x14ac:dyDescent="0.25">
      <c r="C3497" s="106"/>
      <c r="D3497" s="103"/>
      <c r="E3497" s="11" t="s">
        <v>27</v>
      </c>
      <c r="F3497" s="8"/>
      <c r="G3497" s="7">
        <v>297</v>
      </c>
      <c r="H3497" s="15">
        <v>83</v>
      </c>
      <c r="I3497" s="1">
        <v>98</v>
      </c>
      <c r="J3497" s="1">
        <v>81</v>
      </c>
      <c r="K3497" s="1">
        <v>18</v>
      </c>
      <c r="L3497" s="1">
        <v>13</v>
      </c>
      <c r="M3497" s="18">
        <v>4</v>
      </c>
    </row>
    <row r="3498" spans="3:13" x14ac:dyDescent="0.25">
      <c r="C3498" s="106"/>
      <c r="D3498" s="103"/>
      <c r="E3498" s="11" t="s">
        <v>28</v>
      </c>
      <c r="F3498" s="8"/>
      <c r="G3498" s="7">
        <v>316</v>
      </c>
      <c r="H3498" s="15">
        <v>88</v>
      </c>
      <c r="I3498" s="1">
        <v>132</v>
      </c>
      <c r="J3498" s="1">
        <v>63</v>
      </c>
      <c r="K3498" s="1">
        <v>16</v>
      </c>
      <c r="L3498" s="1">
        <v>5</v>
      </c>
      <c r="M3498" s="18">
        <v>12</v>
      </c>
    </row>
    <row r="3499" spans="3:13" x14ac:dyDescent="0.25">
      <c r="C3499" s="106"/>
      <c r="D3499" s="103"/>
      <c r="E3499" s="11" t="s">
        <v>29</v>
      </c>
      <c r="F3499" s="8"/>
      <c r="G3499" s="7">
        <v>335</v>
      </c>
      <c r="H3499" s="15">
        <v>95</v>
      </c>
      <c r="I3499" s="1">
        <v>124</v>
      </c>
      <c r="J3499" s="1">
        <v>89</v>
      </c>
      <c r="K3499" s="1">
        <v>14</v>
      </c>
      <c r="L3499" s="1">
        <v>7</v>
      </c>
      <c r="M3499" s="18">
        <v>6</v>
      </c>
    </row>
    <row r="3500" spans="3:13" x14ac:dyDescent="0.25">
      <c r="C3500" s="106"/>
      <c r="D3500" s="103"/>
      <c r="E3500" s="11" t="s">
        <v>30</v>
      </c>
      <c r="F3500" s="8"/>
      <c r="G3500" s="7">
        <v>319</v>
      </c>
      <c r="H3500" s="15">
        <v>74</v>
      </c>
      <c r="I3500" s="1">
        <v>92</v>
      </c>
      <c r="J3500" s="1">
        <v>101</v>
      </c>
      <c r="K3500" s="1">
        <v>26</v>
      </c>
      <c r="L3500" s="1">
        <v>12</v>
      </c>
      <c r="M3500" s="18">
        <v>14</v>
      </c>
    </row>
    <row r="3501" spans="3:13" x14ac:dyDescent="0.25">
      <c r="C3501" s="106"/>
      <c r="D3501" s="103"/>
      <c r="E3501" s="11" t="s">
        <v>31</v>
      </c>
      <c r="F3501" s="8"/>
      <c r="G3501" s="7">
        <v>1267</v>
      </c>
      <c r="H3501" s="15">
        <v>340</v>
      </c>
      <c r="I3501" s="1">
        <v>446</v>
      </c>
      <c r="J3501" s="1">
        <v>334</v>
      </c>
      <c r="K3501" s="1">
        <v>74</v>
      </c>
      <c r="L3501" s="1">
        <v>37</v>
      </c>
      <c r="M3501" s="18">
        <v>36</v>
      </c>
    </row>
    <row r="3502" spans="3:13" x14ac:dyDescent="0.25">
      <c r="C3502" s="106"/>
      <c r="D3502" s="103"/>
      <c r="E3502" s="11" t="s">
        <v>32</v>
      </c>
      <c r="F3502" s="8"/>
      <c r="G3502" s="7">
        <v>654</v>
      </c>
      <c r="H3502" s="15">
        <v>169</v>
      </c>
      <c r="I3502" s="1">
        <v>216</v>
      </c>
      <c r="J3502" s="1">
        <v>190</v>
      </c>
      <c r="K3502" s="1">
        <v>40</v>
      </c>
      <c r="L3502" s="1">
        <v>19</v>
      </c>
      <c r="M3502" s="18">
        <v>20</v>
      </c>
    </row>
    <row r="3503" spans="3:13" x14ac:dyDescent="0.25">
      <c r="C3503" s="106"/>
      <c r="D3503" s="102" t="s">
        <v>22</v>
      </c>
      <c r="E3503" s="10" t="s">
        <v>26</v>
      </c>
      <c r="F3503" s="9"/>
      <c r="G3503" s="13">
        <v>137</v>
      </c>
      <c r="H3503" s="22">
        <v>41</v>
      </c>
      <c r="I3503" s="3">
        <v>41</v>
      </c>
      <c r="J3503" s="3">
        <v>35</v>
      </c>
      <c r="K3503" s="3">
        <v>10</v>
      </c>
      <c r="L3503" s="3">
        <v>8</v>
      </c>
      <c r="M3503" s="24">
        <v>2</v>
      </c>
    </row>
    <row r="3504" spans="3:13" x14ac:dyDescent="0.25">
      <c r="C3504" s="106"/>
      <c r="D3504" s="103"/>
      <c r="E3504" s="11" t="s">
        <v>27</v>
      </c>
      <c r="F3504" s="8"/>
      <c r="G3504" s="7">
        <v>157</v>
      </c>
      <c r="H3504" s="15">
        <v>40</v>
      </c>
      <c r="I3504" s="1">
        <v>52</v>
      </c>
      <c r="J3504" s="1">
        <v>41</v>
      </c>
      <c r="K3504" s="1">
        <v>12</v>
      </c>
      <c r="L3504" s="1">
        <v>9</v>
      </c>
      <c r="M3504" s="18">
        <v>3</v>
      </c>
    </row>
    <row r="3505" spans="3:13" x14ac:dyDescent="0.25">
      <c r="C3505" s="106"/>
      <c r="D3505" s="103"/>
      <c r="E3505" s="11" t="s">
        <v>28</v>
      </c>
      <c r="F3505" s="8"/>
      <c r="G3505" s="7">
        <v>162</v>
      </c>
      <c r="H3505" s="15">
        <v>50</v>
      </c>
      <c r="I3505" s="1">
        <v>69</v>
      </c>
      <c r="J3505" s="1">
        <v>25</v>
      </c>
      <c r="K3505" s="1">
        <v>10</v>
      </c>
      <c r="L3505" s="1">
        <v>3</v>
      </c>
      <c r="M3505" s="18">
        <v>5</v>
      </c>
    </row>
    <row r="3506" spans="3:13" x14ac:dyDescent="0.25">
      <c r="C3506" s="106"/>
      <c r="D3506" s="103"/>
      <c r="E3506" s="11" t="s">
        <v>29</v>
      </c>
      <c r="F3506" s="8"/>
      <c r="G3506" s="7">
        <v>175</v>
      </c>
      <c r="H3506" s="15">
        <v>58</v>
      </c>
      <c r="I3506" s="1">
        <v>72</v>
      </c>
      <c r="J3506" s="1">
        <v>32</v>
      </c>
      <c r="K3506" s="1">
        <v>7</v>
      </c>
      <c r="L3506" s="1">
        <v>5</v>
      </c>
      <c r="M3506" s="18">
        <v>1</v>
      </c>
    </row>
    <row r="3507" spans="3:13" x14ac:dyDescent="0.25">
      <c r="C3507" s="106"/>
      <c r="D3507" s="103"/>
      <c r="E3507" s="11" t="s">
        <v>30</v>
      </c>
      <c r="F3507" s="8"/>
      <c r="G3507" s="7">
        <v>149</v>
      </c>
      <c r="H3507" s="15">
        <v>35</v>
      </c>
      <c r="I3507" s="1">
        <v>46</v>
      </c>
      <c r="J3507" s="1">
        <v>38</v>
      </c>
      <c r="K3507" s="1">
        <v>14</v>
      </c>
      <c r="L3507" s="1">
        <v>6</v>
      </c>
      <c r="M3507" s="18">
        <v>10</v>
      </c>
    </row>
    <row r="3508" spans="3:13" x14ac:dyDescent="0.25">
      <c r="C3508" s="106"/>
      <c r="D3508" s="103"/>
      <c r="E3508" s="11" t="s">
        <v>31</v>
      </c>
      <c r="F3508" s="8"/>
      <c r="G3508" s="7">
        <v>643</v>
      </c>
      <c r="H3508" s="15">
        <v>183</v>
      </c>
      <c r="I3508" s="1">
        <v>239</v>
      </c>
      <c r="J3508" s="1">
        <v>136</v>
      </c>
      <c r="K3508" s="1">
        <v>43</v>
      </c>
      <c r="L3508" s="1">
        <v>23</v>
      </c>
      <c r="M3508" s="18">
        <v>19</v>
      </c>
    </row>
    <row r="3509" spans="3:13" x14ac:dyDescent="0.25">
      <c r="C3509" s="106"/>
      <c r="D3509" s="103"/>
      <c r="E3509" s="11" t="s">
        <v>32</v>
      </c>
      <c r="F3509" s="8"/>
      <c r="G3509" s="7">
        <v>324</v>
      </c>
      <c r="H3509" s="15">
        <v>93</v>
      </c>
      <c r="I3509" s="1">
        <v>118</v>
      </c>
      <c r="J3509" s="1">
        <v>70</v>
      </c>
      <c r="K3509" s="1">
        <v>21</v>
      </c>
      <c r="L3509" s="1">
        <v>11</v>
      </c>
      <c r="M3509" s="18">
        <v>11</v>
      </c>
    </row>
    <row r="3510" spans="3:13" x14ac:dyDescent="0.25">
      <c r="C3510" s="106"/>
      <c r="D3510" s="102" t="s">
        <v>23</v>
      </c>
      <c r="E3510" s="10" t="s">
        <v>26</v>
      </c>
      <c r="F3510" s="9"/>
      <c r="G3510" s="13">
        <v>120</v>
      </c>
      <c r="H3510" s="22">
        <v>32</v>
      </c>
      <c r="I3510" s="3">
        <v>38</v>
      </c>
      <c r="J3510" s="3">
        <v>40</v>
      </c>
      <c r="K3510" s="3">
        <v>8</v>
      </c>
      <c r="L3510" s="3">
        <v>2</v>
      </c>
      <c r="M3510" s="24">
        <v>0</v>
      </c>
    </row>
    <row r="3511" spans="3:13" x14ac:dyDescent="0.25">
      <c r="C3511" s="106"/>
      <c r="D3511" s="103"/>
      <c r="E3511" s="11" t="s">
        <v>27</v>
      </c>
      <c r="F3511" s="8"/>
      <c r="G3511" s="7">
        <v>140</v>
      </c>
      <c r="H3511" s="15">
        <v>43</v>
      </c>
      <c r="I3511" s="1">
        <v>46</v>
      </c>
      <c r="J3511" s="1">
        <v>40</v>
      </c>
      <c r="K3511" s="1">
        <v>6</v>
      </c>
      <c r="L3511" s="1">
        <v>4</v>
      </c>
      <c r="M3511" s="18">
        <v>1</v>
      </c>
    </row>
    <row r="3512" spans="3:13" x14ac:dyDescent="0.25">
      <c r="C3512" s="106"/>
      <c r="D3512" s="103"/>
      <c r="E3512" s="11" t="s">
        <v>28</v>
      </c>
      <c r="F3512" s="8"/>
      <c r="G3512" s="7">
        <v>154</v>
      </c>
      <c r="H3512" s="15">
        <v>38</v>
      </c>
      <c r="I3512" s="1">
        <v>63</v>
      </c>
      <c r="J3512" s="1">
        <v>38</v>
      </c>
      <c r="K3512" s="1">
        <v>6</v>
      </c>
      <c r="L3512" s="1">
        <v>2</v>
      </c>
      <c r="M3512" s="18">
        <v>7</v>
      </c>
    </row>
    <row r="3513" spans="3:13" x14ac:dyDescent="0.25">
      <c r="C3513" s="106"/>
      <c r="D3513" s="103"/>
      <c r="E3513" s="11" t="s">
        <v>29</v>
      </c>
      <c r="F3513" s="8"/>
      <c r="G3513" s="7">
        <v>160</v>
      </c>
      <c r="H3513" s="15">
        <v>37</v>
      </c>
      <c r="I3513" s="1">
        <v>52</v>
      </c>
      <c r="J3513" s="1">
        <v>57</v>
      </c>
      <c r="K3513" s="1">
        <v>7</v>
      </c>
      <c r="L3513" s="1">
        <v>2</v>
      </c>
      <c r="M3513" s="18">
        <v>5</v>
      </c>
    </row>
    <row r="3514" spans="3:13" x14ac:dyDescent="0.25">
      <c r="C3514" s="106"/>
      <c r="D3514" s="103"/>
      <c r="E3514" s="11" t="s">
        <v>30</v>
      </c>
      <c r="F3514" s="8"/>
      <c r="G3514" s="7">
        <v>170</v>
      </c>
      <c r="H3514" s="15">
        <v>39</v>
      </c>
      <c r="I3514" s="1">
        <v>46</v>
      </c>
      <c r="J3514" s="1">
        <v>63</v>
      </c>
      <c r="K3514" s="1">
        <v>12</v>
      </c>
      <c r="L3514" s="1">
        <v>6</v>
      </c>
      <c r="M3514" s="18">
        <v>4</v>
      </c>
    </row>
    <row r="3515" spans="3:13" x14ac:dyDescent="0.25">
      <c r="C3515" s="106"/>
      <c r="D3515" s="103"/>
      <c r="E3515" s="11" t="s">
        <v>31</v>
      </c>
      <c r="F3515" s="8"/>
      <c r="G3515" s="7">
        <v>624</v>
      </c>
      <c r="H3515" s="15">
        <v>157</v>
      </c>
      <c r="I3515" s="1">
        <v>207</v>
      </c>
      <c r="J3515" s="1">
        <v>198</v>
      </c>
      <c r="K3515" s="1">
        <v>31</v>
      </c>
      <c r="L3515" s="1">
        <v>14</v>
      </c>
      <c r="M3515" s="18">
        <v>17</v>
      </c>
    </row>
    <row r="3516" spans="3:13" x14ac:dyDescent="0.25">
      <c r="C3516" s="106"/>
      <c r="D3516" s="103"/>
      <c r="E3516" s="11" t="s">
        <v>32</v>
      </c>
      <c r="F3516" s="8"/>
      <c r="G3516" s="7">
        <v>330</v>
      </c>
      <c r="H3516" s="15">
        <v>76</v>
      </c>
      <c r="I3516" s="1">
        <v>98</v>
      </c>
      <c r="J3516" s="1">
        <v>120</v>
      </c>
      <c r="K3516" s="1">
        <v>19</v>
      </c>
      <c r="L3516" s="1">
        <v>8</v>
      </c>
      <c r="M3516" s="18">
        <v>9</v>
      </c>
    </row>
    <row r="3517" spans="3:13" ht="25.2" x14ac:dyDescent="0.25">
      <c r="C3517" s="102" t="s">
        <v>33</v>
      </c>
      <c r="D3517" s="102" t="s">
        <v>25</v>
      </c>
      <c r="E3517" s="10" t="s">
        <v>34</v>
      </c>
      <c r="F3517" s="9"/>
      <c r="G3517" s="13">
        <v>75</v>
      </c>
      <c r="H3517" s="22">
        <v>12</v>
      </c>
      <c r="I3517" s="3">
        <v>19</v>
      </c>
      <c r="J3517" s="3">
        <v>25</v>
      </c>
      <c r="K3517" s="3">
        <v>9</v>
      </c>
      <c r="L3517" s="3">
        <v>9</v>
      </c>
      <c r="M3517" s="24">
        <v>1</v>
      </c>
    </row>
    <row r="3518" spans="3:13" ht="25.2" x14ac:dyDescent="0.25">
      <c r="C3518" s="106"/>
      <c r="D3518" s="103"/>
      <c r="E3518" s="11" t="s">
        <v>35</v>
      </c>
      <c r="F3518" s="8"/>
      <c r="G3518" s="7">
        <v>1042</v>
      </c>
      <c r="H3518" s="15">
        <v>328</v>
      </c>
      <c r="I3518" s="1">
        <v>383</v>
      </c>
      <c r="J3518" s="1">
        <v>247</v>
      </c>
      <c r="K3518" s="1">
        <v>44</v>
      </c>
      <c r="L3518" s="1">
        <v>18</v>
      </c>
      <c r="M3518" s="18">
        <v>22</v>
      </c>
    </row>
    <row r="3519" spans="3:13" ht="25.2" x14ac:dyDescent="0.25">
      <c r="C3519" s="106"/>
      <c r="D3519" s="103"/>
      <c r="E3519" s="11" t="s">
        <v>36</v>
      </c>
      <c r="F3519" s="8"/>
      <c r="G3519" s="7">
        <v>122</v>
      </c>
      <c r="H3519" s="15">
        <v>20</v>
      </c>
      <c r="I3519" s="1">
        <v>41</v>
      </c>
      <c r="J3519" s="1">
        <v>36</v>
      </c>
      <c r="K3519" s="1">
        <v>17</v>
      </c>
      <c r="L3519" s="1">
        <v>7</v>
      </c>
      <c r="M3519" s="18">
        <v>1</v>
      </c>
    </row>
    <row r="3520" spans="3:13" ht="25.2" x14ac:dyDescent="0.25">
      <c r="C3520" s="106"/>
      <c r="D3520" s="103"/>
      <c r="E3520" s="11" t="s">
        <v>37</v>
      </c>
      <c r="F3520" s="8"/>
      <c r="G3520" s="7">
        <v>251</v>
      </c>
      <c r="H3520" s="15">
        <v>45</v>
      </c>
      <c r="I3520" s="1">
        <v>74</v>
      </c>
      <c r="J3520" s="1">
        <v>92</v>
      </c>
      <c r="K3520" s="1">
        <v>21</v>
      </c>
      <c r="L3520" s="1">
        <v>11</v>
      </c>
      <c r="M3520" s="18">
        <v>8</v>
      </c>
    </row>
    <row r="3521" spans="3:13" x14ac:dyDescent="0.25">
      <c r="C3521" s="106"/>
      <c r="D3521" s="103"/>
      <c r="E3521" s="11" t="s">
        <v>38</v>
      </c>
      <c r="F3521" s="8"/>
      <c r="G3521" s="14">
        <v>34</v>
      </c>
      <c r="H3521" s="27">
        <v>8</v>
      </c>
      <c r="I3521" s="5">
        <v>8</v>
      </c>
      <c r="J3521" s="5">
        <v>9</v>
      </c>
      <c r="K3521" s="5">
        <v>1</v>
      </c>
      <c r="L3521" s="5">
        <v>2</v>
      </c>
      <c r="M3521" s="28">
        <v>6</v>
      </c>
    </row>
    <row r="3522" spans="3:13" ht="25.2" x14ac:dyDescent="0.25">
      <c r="C3522" s="106"/>
      <c r="D3522" s="102" t="s">
        <v>22</v>
      </c>
      <c r="E3522" s="10" t="s">
        <v>34</v>
      </c>
      <c r="F3522" s="9"/>
      <c r="G3522" s="13">
        <v>53</v>
      </c>
      <c r="H3522" s="22">
        <v>10</v>
      </c>
      <c r="I3522" s="3">
        <v>10</v>
      </c>
      <c r="J3522" s="3">
        <v>16</v>
      </c>
      <c r="K3522" s="3">
        <v>8</v>
      </c>
      <c r="L3522" s="3">
        <v>8</v>
      </c>
      <c r="M3522" s="24">
        <v>1</v>
      </c>
    </row>
    <row r="3523" spans="3:13" ht="25.2" x14ac:dyDescent="0.25">
      <c r="C3523" s="106"/>
      <c r="D3523" s="103"/>
      <c r="E3523" s="11" t="s">
        <v>35</v>
      </c>
      <c r="F3523" s="8"/>
      <c r="G3523" s="7">
        <v>595</v>
      </c>
      <c r="H3523" s="15">
        <v>196</v>
      </c>
      <c r="I3523" s="1">
        <v>229</v>
      </c>
      <c r="J3523" s="1">
        <v>117</v>
      </c>
      <c r="K3523" s="1">
        <v>26</v>
      </c>
      <c r="L3523" s="1">
        <v>13</v>
      </c>
      <c r="M3523" s="18">
        <v>14</v>
      </c>
    </row>
    <row r="3524" spans="3:13" ht="25.2" x14ac:dyDescent="0.25">
      <c r="C3524" s="106"/>
      <c r="D3524" s="103"/>
      <c r="E3524" s="11" t="s">
        <v>36</v>
      </c>
      <c r="F3524" s="8"/>
      <c r="G3524" s="7">
        <v>56</v>
      </c>
      <c r="H3524" s="15">
        <v>4</v>
      </c>
      <c r="I3524" s="1">
        <v>23</v>
      </c>
      <c r="J3524" s="1">
        <v>14</v>
      </c>
      <c r="K3524" s="1">
        <v>9</v>
      </c>
      <c r="L3524" s="1">
        <v>5</v>
      </c>
      <c r="M3524" s="18">
        <v>1</v>
      </c>
    </row>
    <row r="3525" spans="3:13" ht="25.2" x14ac:dyDescent="0.25">
      <c r="C3525" s="106"/>
      <c r="D3525" s="103"/>
      <c r="E3525" s="11" t="s">
        <v>37</v>
      </c>
      <c r="F3525" s="8"/>
      <c r="G3525" s="7">
        <v>54</v>
      </c>
      <c r="H3525" s="15">
        <v>7</v>
      </c>
      <c r="I3525" s="1">
        <v>15</v>
      </c>
      <c r="J3525" s="1">
        <v>18</v>
      </c>
      <c r="K3525" s="1">
        <v>9</v>
      </c>
      <c r="L3525" s="1">
        <v>3</v>
      </c>
      <c r="M3525" s="18">
        <v>2</v>
      </c>
    </row>
    <row r="3526" spans="3:13" x14ac:dyDescent="0.25">
      <c r="C3526" s="106"/>
      <c r="D3526" s="103"/>
      <c r="E3526" s="11" t="s">
        <v>38</v>
      </c>
      <c r="F3526" s="8"/>
      <c r="G3526" s="14">
        <v>22</v>
      </c>
      <c r="H3526" s="27">
        <v>7</v>
      </c>
      <c r="I3526" s="5">
        <v>3</v>
      </c>
      <c r="J3526" s="5">
        <v>6</v>
      </c>
      <c r="K3526" s="5">
        <v>1</v>
      </c>
      <c r="L3526" s="5">
        <v>2</v>
      </c>
      <c r="M3526" s="28">
        <v>3</v>
      </c>
    </row>
    <row r="3527" spans="3:13" ht="25.2" x14ac:dyDescent="0.25">
      <c r="C3527" s="106"/>
      <c r="D3527" s="102" t="s">
        <v>23</v>
      </c>
      <c r="E3527" s="10" t="s">
        <v>34</v>
      </c>
      <c r="F3527" s="9"/>
      <c r="G3527" s="41">
        <v>22</v>
      </c>
      <c r="H3527" s="58">
        <v>2</v>
      </c>
      <c r="I3527" s="26">
        <v>9</v>
      </c>
      <c r="J3527" s="26">
        <v>9</v>
      </c>
      <c r="K3527" s="26">
        <v>1</v>
      </c>
      <c r="L3527" s="26">
        <v>1</v>
      </c>
      <c r="M3527" s="60">
        <v>0</v>
      </c>
    </row>
    <row r="3528" spans="3:13" ht="25.2" x14ac:dyDescent="0.25">
      <c r="C3528" s="106"/>
      <c r="D3528" s="103"/>
      <c r="E3528" s="11" t="s">
        <v>35</v>
      </c>
      <c r="F3528" s="8"/>
      <c r="G3528" s="7">
        <v>447</v>
      </c>
      <c r="H3528" s="15">
        <v>132</v>
      </c>
      <c r="I3528" s="1">
        <v>154</v>
      </c>
      <c r="J3528" s="1">
        <v>130</v>
      </c>
      <c r="K3528" s="1">
        <v>18</v>
      </c>
      <c r="L3528" s="1">
        <v>5</v>
      </c>
      <c r="M3528" s="18">
        <v>8</v>
      </c>
    </row>
    <row r="3529" spans="3:13" ht="25.2" x14ac:dyDescent="0.25">
      <c r="C3529" s="106"/>
      <c r="D3529" s="103"/>
      <c r="E3529" s="11" t="s">
        <v>36</v>
      </c>
      <c r="F3529" s="8"/>
      <c r="G3529" s="7">
        <v>66</v>
      </c>
      <c r="H3529" s="15">
        <v>16</v>
      </c>
      <c r="I3529" s="1">
        <v>18</v>
      </c>
      <c r="J3529" s="1">
        <v>22</v>
      </c>
      <c r="K3529" s="1">
        <v>8</v>
      </c>
      <c r="L3529" s="1">
        <v>2</v>
      </c>
      <c r="M3529" s="18">
        <v>0</v>
      </c>
    </row>
    <row r="3530" spans="3:13" ht="25.2" x14ac:dyDescent="0.25">
      <c r="C3530" s="106"/>
      <c r="D3530" s="103"/>
      <c r="E3530" s="11" t="s">
        <v>37</v>
      </c>
      <c r="F3530" s="8"/>
      <c r="G3530" s="7">
        <v>197</v>
      </c>
      <c r="H3530" s="15">
        <v>38</v>
      </c>
      <c r="I3530" s="1">
        <v>59</v>
      </c>
      <c r="J3530" s="1">
        <v>74</v>
      </c>
      <c r="K3530" s="1">
        <v>12</v>
      </c>
      <c r="L3530" s="1">
        <v>8</v>
      </c>
      <c r="M3530" s="18">
        <v>6</v>
      </c>
    </row>
    <row r="3531" spans="3:13" x14ac:dyDescent="0.25">
      <c r="C3531" s="106"/>
      <c r="D3531" s="103"/>
      <c r="E3531" s="11" t="s">
        <v>38</v>
      </c>
      <c r="F3531" s="8"/>
      <c r="G3531" s="14">
        <v>12</v>
      </c>
      <c r="H3531" s="27">
        <v>1</v>
      </c>
      <c r="I3531" s="5">
        <v>5</v>
      </c>
      <c r="J3531" s="5">
        <v>3</v>
      </c>
      <c r="K3531" s="5">
        <v>0</v>
      </c>
      <c r="L3531" s="5">
        <v>0</v>
      </c>
      <c r="M3531" s="28">
        <v>3</v>
      </c>
    </row>
    <row r="3532" spans="3:13" ht="25.2" x14ac:dyDescent="0.25">
      <c r="C3532" s="102" t="s">
        <v>39</v>
      </c>
      <c r="D3532" s="102" t="s">
        <v>25</v>
      </c>
      <c r="E3532" s="10" t="s">
        <v>40</v>
      </c>
      <c r="F3532" s="9"/>
      <c r="G3532" s="13">
        <v>263</v>
      </c>
      <c r="H3532" s="22">
        <v>36</v>
      </c>
      <c r="I3532" s="3">
        <v>84</v>
      </c>
      <c r="J3532" s="3">
        <v>92</v>
      </c>
      <c r="K3532" s="3">
        <v>25</v>
      </c>
      <c r="L3532" s="3">
        <v>22</v>
      </c>
      <c r="M3532" s="24">
        <v>4</v>
      </c>
    </row>
    <row r="3533" spans="3:13" ht="25.2" x14ac:dyDescent="0.25">
      <c r="C3533" s="106"/>
      <c r="D3533" s="103"/>
      <c r="E3533" s="11" t="s">
        <v>41</v>
      </c>
      <c r="F3533" s="8"/>
      <c r="G3533" s="7">
        <v>906</v>
      </c>
      <c r="H3533" s="15">
        <v>286</v>
      </c>
      <c r="I3533" s="1">
        <v>339</v>
      </c>
      <c r="J3533" s="1">
        <v>215</v>
      </c>
      <c r="K3533" s="1">
        <v>34</v>
      </c>
      <c r="L3533" s="1">
        <v>13</v>
      </c>
      <c r="M3533" s="18">
        <v>19</v>
      </c>
    </row>
    <row r="3534" spans="3:13" x14ac:dyDescent="0.25">
      <c r="C3534" s="106"/>
      <c r="D3534" s="103"/>
      <c r="E3534" s="11" t="s">
        <v>42</v>
      </c>
      <c r="F3534" s="8"/>
      <c r="G3534" s="7">
        <v>61</v>
      </c>
      <c r="H3534" s="15">
        <v>17</v>
      </c>
      <c r="I3534" s="1">
        <v>19</v>
      </c>
      <c r="J3534" s="1">
        <v>20</v>
      </c>
      <c r="K3534" s="1">
        <v>4</v>
      </c>
      <c r="L3534" s="1">
        <v>1</v>
      </c>
      <c r="M3534" s="18">
        <v>0</v>
      </c>
    </row>
    <row r="3535" spans="3:13" x14ac:dyDescent="0.25">
      <c r="C3535" s="106"/>
      <c r="D3535" s="103"/>
      <c r="E3535" s="11" t="s">
        <v>43</v>
      </c>
      <c r="F3535" s="8"/>
      <c r="G3535" s="7">
        <v>450</v>
      </c>
      <c r="H3535" s="15">
        <v>140</v>
      </c>
      <c r="I3535" s="1">
        <v>164</v>
      </c>
      <c r="J3535" s="1">
        <v>105</v>
      </c>
      <c r="K3535" s="1">
        <v>27</v>
      </c>
      <c r="L3535" s="1">
        <v>7</v>
      </c>
      <c r="M3535" s="18">
        <v>7</v>
      </c>
    </row>
    <row r="3536" spans="3:13" x14ac:dyDescent="0.25">
      <c r="C3536" s="106"/>
      <c r="D3536" s="103"/>
      <c r="E3536" s="11" t="s">
        <v>44</v>
      </c>
      <c r="F3536" s="8"/>
      <c r="G3536" s="7">
        <v>93</v>
      </c>
      <c r="H3536" s="15">
        <v>27</v>
      </c>
      <c r="I3536" s="1">
        <v>37</v>
      </c>
      <c r="J3536" s="1">
        <v>19</v>
      </c>
      <c r="K3536" s="1">
        <v>7</v>
      </c>
      <c r="L3536" s="1">
        <v>0</v>
      </c>
      <c r="M3536" s="18">
        <v>3</v>
      </c>
    </row>
    <row r="3537" spans="3:13" ht="25.2" x14ac:dyDescent="0.25">
      <c r="C3537" s="106"/>
      <c r="D3537" s="103"/>
      <c r="E3537" s="11" t="s">
        <v>45</v>
      </c>
      <c r="F3537" s="8"/>
      <c r="G3537" s="14">
        <v>41</v>
      </c>
      <c r="H3537" s="27">
        <v>10</v>
      </c>
      <c r="I3537" s="5">
        <v>8</v>
      </c>
      <c r="J3537" s="5">
        <v>15</v>
      </c>
      <c r="K3537" s="5">
        <v>5</v>
      </c>
      <c r="L3537" s="5">
        <v>2</v>
      </c>
      <c r="M3537" s="28">
        <v>1</v>
      </c>
    </row>
    <row r="3538" spans="3:13" x14ac:dyDescent="0.25">
      <c r="C3538" s="106"/>
      <c r="D3538" s="103"/>
      <c r="E3538" s="11" t="s">
        <v>38</v>
      </c>
      <c r="F3538" s="8"/>
      <c r="G3538" s="7">
        <v>141</v>
      </c>
      <c r="H3538" s="15">
        <v>34</v>
      </c>
      <c r="I3538" s="1">
        <v>44</v>
      </c>
      <c r="J3538" s="1">
        <v>38</v>
      </c>
      <c r="K3538" s="1">
        <v>10</v>
      </c>
      <c r="L3538" s="1">
        <v>5</v>
      </c>
      <c r="M3538" s="18">
        <v>10</v>
      </c>
    </row>
    <row r="3539" spans="3:13" ht="25.2" x14ac:dyDescent="0.25">
      <c r="C3539" s="106"/>
      <c r="D3539" s="102" t="s">
        <v>22</v>
      </c>
      <c r="E3539" s="10" t="s">
        <v>40</v>
      </c>
      <c r="F3539" s="9"/>
      <c r="G3539" s="13">
        <v>123</v>
      </c>
      <c r="H3539" s="22">
        <v>18</v>
      </c>
      <c r="I3539" s="3">
        <v>41</v>
      </c>
      <c r="J3539" s="3">
        <v>33</v>
      </c>
      <c r="K3539" s="3">
        <v>15</v>
      </c>
      <c r="L3539" s="3">
        <v>15</v>
      </c>
      <c r="M3539" s="24">
        <v>1</v>
      </c>
    </row>
    <row r="3540" spans="3:13" ht="25.2" x14ac:dyDescent="0.25">
      <c r="C3540" s="106"/>
      <c r="D3540" s="103"/>
      <c r="E3540" s="11" t="s">
        <v>41</v>
      </c>
      <c r="F3540" s="8"/>
      <c r="G3540" s="7">
        <v>511</v>
      </c>
      <c r="H3540" s="15">
        <v>170</v>
      </c>
      <c r="I3540" s="1">
        <v>202</v>
      </c>
      <c r="J3540" s="1">
        <v>100</v>
      </c>
      <c r="K3540" s="1">
        <v>18</v>
      </c>
      <c r="L3540" s="1">
        <v>9</v>
      </c>
      <c r="M3540" s="18">
        <v>12</v>
      </c>
    </row>
    <row r="3541" spans="3:13" x14ac:dyDescent="0.25">
      <c r="C3541" s="106"/>
      <c r="D3541" s="103"/>
      <c r="E3541" s="11" t="s">
        <v>42</v>
      </c>
      <c r="F3541" s="8"/>
      <c r="G3541" s="14">
        <v>36</v>
      </c>
      <c r="H3541" s="27">
        <v>14</v>
      </c>
      <c r="I3541" s="5">
        <v>10</v>
      </c>
      <c r="J3541" s="5">
        <v>9</v>
      </c>
      <c r="K3541" s="5">
        <v>2</v>
      </c>
      <c r="L3541" s="5">
        <v>1</v>
      </c>
      <c r="M3541" s="28">
        <v>0</v>
      </c>
    </row>
    <row r="3542" spans="3:13" x14ac:dyDescent="0.25">
      <c r="C3542" s="106"/>
      <c r="D3542" s="103"/>
      <c r="E3542" s="11" t="s">
        <v>43</v>
      </c>
      <c r="F3542" s="8"/>
      <c r="G3542" s="7">
        <v>224</v>
      </c>
      <c r="H3542" s="15">
        <v>70</v>
      </c>
      <c r="I3542" s="1">
        <v>85</v>
      </c>
      <c r="J3542" s="1">
        <v>44</v>
      </c>
      <c r="K3542" s="1">
        <v>18</v>
      </c>
      <c r="L3542" s="1">
        <v>3</v>
      </c>
      <c r="M3542" s="18">
        <v>4</v>
      </c>
    </row>
    <row r="3543" spans="3:13" x14ac:dyDescent="0.25">
      <c r="C3543" s="106"/>
      <c r="D3543" s="103"/>
      <c r="E3543" s="11" t="s">
        <v>44</v>
      </c>
      <c r="F3543" s="8"/>
      <c r="G3543" s="14">
        <v>46</v>
      </c>
      <c r="H3543" s="27">
        <v>14</v>
      </c>
      <c r="I3543" s="5">
        <v>22</v>
      </c>
      <c r="J3543" s="5">
        <v>5</v>
      </c>
      <c r="K3543" s="5">
        <v>5</v>
      </c>
      <c r="L3543" s="5">
        <v>0</v>
      </c>
      <c r="M3543" s="28">
        <v>0</v>
      </c>
    </row>
    <row r="3544" spans="3:13" ht="25.2" x14ac:dyDescent="0.25">
      <c r="C3544" s="106"/>
      <c r="D3544" s="103"/>
      <c r="E3544" s="11" t="s">
        <v>45</v>
      </c>
      <c r="F3544" s="8"/>
      <c r="G3544" s="14">
        <v>18</v>
      </c>
      <c r="H3544" s="27">
        <v>4</v>
      </c>
      <c r="I3544" s="5">
        <v>3</v>
      </c>
      <c r="J3544" s="5">
        <v>6</v>
      </c>
      <c r="K3544" s="5">
        <v>3</v>
      </c>
      <c r="L3544" s="5">
        <v>1</v>
      </c>
      <c r="M3544" s="28">
        <v>1</v>
      </c>
    </row>
    <row r="3545" spans="3:13" x14ac:dyDescent="0.25">
      <c r="C3545" s="106"/>
      <c r="D3545" s="103"/>
      <c r="E3545" s="11" t="s">
        <v>38</v>
      </c>
      <c r="F3545" s="8"/>
      <c r="G3545" s="7">
        <v>80</v>
      </c>
      <c r="H3545" s="15">
        <v>18</v>
      </c>
      <c r="I3545" s="1">
        <v>26</v>
      </c>
      <c r="J3545" s="1">
        <v>20</v>
      </c>
      <c r="K3545" s="1">
        <v>7</v>
      </c>
      <c r="L3545" s="1">
        <v>4</v>
      </c>
      <c r="M3545" s="18">
        <v>5</v>
      </c>
    </row>
    <row r="3546" spans="3:13" ht="25.2" x14ac:dyDescent="0.25">
      <c r="C3546" s="106"/>
      <c r="D3546" s="102" t="s">
        <v>23</v>
      </c>
      <c r="E3546" s="10" t="s">
        <v>40</v>
      </c>
      <c r="F3546" s="9"/>
      <c r="G3546" s="13">
        <v>140</v>
      </c>
      <c r="H3546" s="22">
        <v>18</v>
      </c>
      <c r="I3546" s="3">
        <v>43</v>
      </c>
      <c r="J3546" s="3">
        <v>59</v>
      </c>
      <c r="K3546" s="3">
        <v>10</v>
      </c>
      <c r="L3546" s="3">
        <v>7</v>
      </c>
      <c r="M3546" s="24">
        <v>3</v>
      </c>
    </row>
    <row r="3547" spans="3:13" ht="25.2" x14ac:dyDescent="0.25">
      <c r="C3547" s="106"/>
      <c r="D3547" s="103"/>
      <c r="E3547" s="11" t="s">
        <v>41</v>
      </c>
      <c r="F3547" s="8"/>
      <c r="G3547" s="7">
        <v>395</v>
      </c>
      <c r="H3547" s="15">
        <v>116</v>
      </c>
      <c r="I3547" s="1">
        <v>137</v>
      </c>
      <c r="J3547" s="1">
        <v>115</v>
      </c>
      <c r="K3547" s="1">
        <v>16</v>
      </c>
      <c r="L3547" s="1">
        <v>4</v>
      </c>
      <c r="M3547" s="18">
        <v>7</v>
      </c>
    </row>
    <row r="3548" spans="3:13" x14ac:dyDescent="0.25">
      <c r="C3548" s="106"/>
      <c r="D3548" s="103"/>
      <c r="E3548" s="11" t="s">
        <v>42</v>
      </c>
      <c r="F3548" s="8"/>
      <c r="G3548" s="14">
        <v>25</v>
      </c>
      <c r="H3548" s="27">
        <v>3</v>
      </c>
      <c r="I3548" s="5">
        <v>9</v>
      </c>
      <c r="J3548" s="5">
        <v>11</v>
      </c>
      <c r="K3548" s="5">
        <v>2</v>
      </c>
      <c r="L3548" s="5">
        <v>0</v>
      </c>
      <c r="M3548" s="28">
        <v>0</v>
      </c>
    </row>
    <row r="3549" spans="3:13" x14ac:dyDescent="0.25">
      <c r="C3549" s="106"/>
      <c r="D3549" s="103"/>
      <c r="E3549" s="11" t="s">
        <v>43</v>
      </c>
      <c r="F3549" s="8"/>
      <c r="G3549" s="7">
        <v>226</v>
      </c>
      <c r="H3549" s="15">
        <v>70</v>
      </c>
      <c r="I3549" s="1">
        <v>79</v>
      </c>
      <c r="J3549" s="1">
        <v>61</v>
      </c>
      <c r="K3549" s="1">
        <v>9</v>
      </c>
      <c r="L3549" s="1">
        <v>4</v>
      </c>
      <c r="M3549" s="18">
        <v>3</v>
      </c>
    </row>
    <row r="3550" spans="3:13" x14ac:dyDescent="0.25">
      <c r="C3550" s="106"/>
      <c r="D3550" s="103"/>
      <c r="E3550" s="11" t="s">
        <v>44</v>
      </c>
      <c r="F3550" s="8"/>
      <c r="G3550" s="14">
        <v>47</v>
      </c>
      <c r="H3550" s="27">
        <v>13</v>
      </c>
      <c r="I3550" s="5">
        <v>15</v>
      </c>
      <c r="J3550" s="5">
        <v>14</v>
      </c>
      <c r="K3550" s="5">
        <v>2</v>
      </c>
      <c r="L3550" s="5">
        <v>0</v>
      </c>
      <c r="M3550" s="28">
        <v>3</v>
      </c>
    </row>
    <row r="3551" spans="3:13" ht="25.2" x14ac:dyDescent="0.25">
      <c r="C3551" s="106"/>
      <c r="D3551" s="103"/>
      <c r="E3551" s="11" t="s">
        <v>45</v>
      </c>
      <c r="F3551" s="8"/>
      <c r="G3551" s="14">
        <v>23</v>
      </c>
      <c r="H3551" s="27">
        <v>6</v>
      </c>
      <c r="I3551" s="5">
        <v>5</v>
      </c>
      <c r="J3551" s="5">
        <v>9</v>
      </c>
      <c r="K3551" s="5">
        <v>2</v>
      </c>
      <c r="L3551" s="5">
        <v>1</v>
      </c>
      <c r="M3551" s="28">
        <v>0</v>
      </c>
    </row>
    <row r="3552" spans="3:13" x14ac:dyDescent="0.25">
      <c r="C3552" s="106"/>
      <c r="D3552" s="103"/>
      <c r="E3552" s="11" t="s">
        <v>38</v>
      </c>
      <c r="F3552" s="8"/>
      <c r="G3552" s="7">
        <v>61</v>
      </c>
      <c r="H3552" s="15">
        <v>16</v>
      </c>
      <c r="I3552" s="1">
        <v>18</v>
      </c>
      <c r="J3552" s="1">
        <v>18</v>
      </c>
      <c r="K3552" s="1">
        <v>3</v>
      </c>
      <c r="L3552" s="1">
        <v>1</v>
      </c>
      <c r="M3552" s="18">
        <v>5</v>
      </c>
    </row>
    <row r="3553" spans="3:13" x14ac:dyDescent="0.25">
      <c r="C3553" s="102" t="s">
        <v>46</v>
      </c>
      <c r="D3553" s="100" t="s">
        <v>21</v>
      </c>
      <c r="E3553" s="10" t="s">
        <v>47</v>
      </c>
      <c r="F3553" s="9"/>
      <c r="G3553" s="13">
        <v>1103</v>
      </c>
      <c r="H3553" s="22">
        <v>318</v>
      </c>
      <c r="I3553" s="3">
        <v>384</v>
      </c>
      <c r="J3553" s="3">
        <v>294</v>
      </c>
      <c r="K3553" s="3">
        <v>53</v>
      </c>
      <c r="L3553" s="3">
        <v>26</v>
      </c>
      <c r="M3553" s="24">
        <v>28</v>
      </c>
    </row>
    <row r="3554" spans="3:13" ht="25.2" x14ac:dyDescent="0.25">
      <c r="C3554" s="106"/>
      <c r="D3554" s="101"/>
      <c r="E3554" s="11" t="s">
        <v>48</v>
      </c>
      <c r="F3554" s="8"/>
      <c r="G3554" s="7">
        <v>173</v>
      </c>
      <c r="H3554" s="15">
        <v>41</v>
      </c>
      <c r="I3554" s="1">
        <v>66</v>
      </c>
      <c r="J3554" s="1">
        <v>45</v>
      </c>
      <c r="K3554" s="1">
        <v>13</v>
      </c>
      <c r="L3554" s="1">
        <v>6</v>
      </c>
      <c r="M3554" s="18">
        <v>2</v>
      </c>
    </row>
    <row r="3555" spans="3:13" x14ac:dyDescent="0.25">
      <c r="C3555" s="106"/>
      <c r="D3555" s="101"/>
      <c r="E3555" s="11" t="s">
        <v>49</v>
      </c>
      <c r="F3555" s="8"/>
      <c r="G3555" s="14">
        <v>29</v>
      </c>
      <c r="H3555" s="27">
        <v>7</v>
      </c>
      <c r="I3555" s="5">
        <v>7</v>
      </c>
      <c r="J3555" s="5">
        <v>14</v>
      </c>
      <c r="K3555" s="5">
        <v>1</v>
      </c>
      <c r="L3555" s="5">
        <v>0</v>
      </c>
      <c r="M3555" s="28">
        <v>0</v>
      </c>
    </row>
    <row r="3556" spans="3:13" ht="25.2" x14ac:dyDescent="0.25">
      <c r="C3556" s="106"/>
      <c r="D3556" s="101"/>
      <c r="E3556" s="11" t="s">
        <v>50</v>
      </c>
      <c r="F3556" s="8"/>
      <c r="G3556" s="7">
        <v>102</v>
      </c>
      <c r="H3556" s="15">
        <v>24</v>
      </c>
      <c r="I3556" s="1">
        <v>36</v>
      </c>
      <c r="J3556" s="1">
        <v>21</v>
      </c>
      <c r="K3556" s="1">
        <v>13</v>
      </c>
      <c r="L3556" s="1">
        <v>6</v>
      </c>
      <c r="M3556" s="18">
        <v>2</v>
      </c>
    </row>
    <row r="3557" spans="3:13" ht="25.2" x14ac:dyDescent="0.25">
      <c r="C3557" s="106"/>
      <c r="D3557" s="101"/>
      <c r="E3557" s="11" t="s">
        <v>51</v>
      </c>
      <c r="F3557" s="8"/>
      <c r="G3557" s="14">
        <v>46</v>
      </c>
      <c r="H3557" s="27">
        <v>8</v>
      </c>
      <c r="I3557" s="5">
        <v>17</v>
      </c>
      <c r="J3557" s="5">
        <v>12</v>
      </c>
      <c r="K3557" s="5">
        <v>5</v>
      </c>
      <c r="L3557" s="5">
        <v>4</v>
      </c>
      <c r="M3557" s="28">
        <v>0</v>
      </c>
    </row>
    <row r="3558" spans="3:13" x14ac:dyDescent="0.25">
      <c r="C3558" s="106"/>
      <c r="D3558" s="101"/>
      <c r="E3558" s="11" t="s">
        <v>52</v>
      </c>
      <c r="F3558" s="8"/>
      <c r="G3558" s="14">
        <v>20</v>
      </c>
      <c r="H3558" s="27">
        <v>3</v>
      </c>
      <c r="I3558" s="5">
        <v>4</v>
      </c>
      <c r="J3558" s="5">
        <v>7</v>
      </c>
      <c r="K3558" s="5">
        <v>4</v>
      </c>
      <c r="L3558" s="5">
        <v>2</v>
      </c>
      <c r="M3558" s="28">
        <v>0</v>
      </c>
    </row>
    <row r="3559" spans="3:13" x14ac:dyDescent="0.25">
      <c r="C3559" s="106"/>
      <c r="D3559" s="101"/>
      <c r="E3559" s="11" t="s">
        <v>53</v>
      </c>
      <c r="F3559" s="8"/>
      <c r="G3559" s="14">
        <v>19</v>
      </c>
      <c r="H3559" s="27">
        <v>4</v>
      </c>
      <c r="I3559" s="5">
        <v>5</v>
      </c>
      <c r="J3559" s="5">
        <v>7</v>
      </c>
      <c r="K3559" s="5">
        <v>2</v>
      </c>
      <c r="L3559" s="5">
        <v>1</v>
      </c>
      <c r="M3559" s="28">
        <v>0</v>
      </c>
    </row>
    <row r="3560" spans="3:13" x14ac:dyDescent="0.25">
      <c r="C3560" s="106"/>
      <c r="D3560" s="101"/>
      <c r="E3560" s="11" t="s">
        <v>38</v>
      </c>
      <c r="F3560" s="8"/>
      <c r="G3560" s="14">
        <v>32</v>
      </c>
      <c r="H3560" s="27">
        <v>8</v>
      </c>
      <c r="I3560" s="5">
        <v>6</v>
      </c>
      <c r="J3560" s="5">
        <v>9</v>
      </c>
      <c r="K3560" s="5">
        <v>1</v>
      </c>
      <c r="L3560" s="5">
        <v>2</v>
      </c>
      <c r="M3560" s="28">
        <v>6</v>
      </c>
    </row>
    <row r="3561" spans="3:13" x14ac:dyDescent="0.25">
      <c r="C3561" s="106"/>
      <c r="D3561" s="101"/>
      <c r="E3561" s="11" t="s">
        <v>54</v>
      </c>
      <c r="F3561" s="8"/>
      <c r="G3561" s="7">
        <v>1276</v>
      </c>
      <c r="H3561" s="15">
        <v>359</v>
      </c>
      <c r="I3561" s="1">
        <v>450</v>
      </c>
      <c r="J3561" s="1">
        <v>339</v>
      </c>
      <c r="K3561" s="1">
        <v>66</v>
      </c>
      <c r="L3561" s="1">
        <v>32</v>
      </c>
      <c r="M3561" s="18">
        <v>30</v>
      </c>
    </row>
    <row r="3562" spans="3:13" x14ac:dyDescent="0.25">
      <c r="C3562" s="106"/>
      <c r="D3562" s="101"/>
      <c r="E3562" s="11" t="s">
        <v>55</v>
      </c>
      <c r="F3562" s="8"/>
      <c r="G3562" s="7">
        <v>177</v>
      </c>
      <c r="H3562" s="15">
        <v>39</v>
      </c>
      <c r="I3562" s="1">
        <v>60</v>
      </c>
      <c r="J3562" s="1">
        <v>47</v>
      </c>
      <c r="K3562" s="1">
        <v>19</v>
      </c>
      <c r="L3562" s="1">
        <v>10</v>
      </c>
      <c r="M3562" s="18">
        <v>2</v>
      </c>
    </row>
    <row r="3563" spans="3:13" ht="25.2" x14ac:dyDescent="0.25">
      <c r="C3563" s="102" t="s">
        <v>56</v>
      </c>
      <c r="D3563" s="100" t="s">
        <v>21</v>
      </c>
      <c r="E3563" s="10" t="s">
        <v>57</v>
      </c>
      <c r="F3563" s="9"/>
      <c r="G3563" s="13">
        <v>393</v>
      </c>
      <c r="H3563" s="22">
        <v>107</v>
      </c>
      <c r="I3563" s="3">
        <v>146</v>
      </c>
      <c r="J3563" s="3">
        <v>95</v>
      </c>
      <c r="K3563" s="3">
        <v>27</v>
      </c>
      <c r="L3563" s="3">
        <v>12</v>
      </c>
      <c r="M3563" s="24">
        <v>6</v>
      </c>
    </row>
    <row r="3564" spans="3:13" ht="25.2" x14ac:dyDescent="0.25">
      <c r="C3564" s="106"/>
      <c r="D3564" s="101"/>
      <c r="E3564" s="11" t="s">
        <v>58</v>
      </c>
      <c r="F3564" s="8"/>
      <c r="G3564" s="7">
        <v>615</v>
      </c>
      <c r="H3564" s="15">
        <v>166</v>
      </c>
      <c r="I3564" s="1">
        <v>204</v>
      </c>
      <c r="J3564" s="1">
        <v>169</v>
      </c>
      <c r="K3564" s="1">
        <v>37</v>
      </c>
      <c r="L3564" s="1">
        <v>20</v>
      </c>
      <c r="M3564" s="18">
        <v>19</v>
      </c>
    </row>
    <row r="3565" spans="3:13" ht="25.2" x14ac:dyDescent="0.25">
      <c r="C3565" s="106"/>
      <c r="D3565" s="101"/>
      <c r="E3565" s="11" t="s">
        <v>59</v>
      </c>
      <c r="F3565" s="8"/>
      <c r="G3565" s="7">
        <v>364</v>
      </c>
      <c r="H3565" s="15">
        <v>93</v>
      </c>
      <c r="I3565" s="1">
        <v>120</v>
      </c>
      <c r="J3565" s="1">
        <v>111</v>
      </c>
      <c r="K3565" s="1">
        <v>20</v>
      </c>
      <c r="L3565" s="1">
        <v>10</v>
      </c>
      <c r="M3565" s="18">
        <v>10</v>
      </c>
    </row>
    <row r="3566" spans="3:13" x14ac:dyDescent="0.25">
      <c r="C3566" s="106"/>
      <c r="D3566" s="101"/>
      <c r="E3566" s="11" t="s">
        <v>60</v>
      </c>
      <c r="F3566" s="8"/>
      <c r="G3566" s="7">
        <v>152</v>
      </c>
      <c r="H3566" s="15">
        <v>47</v>
      </c>
      <c r="I3566" s="1">
        <v>55</v>
      </c>
      <c r="J3566" s="1">
        <v>34</v>
      </c>
      <c r="K3566" s="1">
        <v>8</v>
      </c>
      <c r="L3566" s="1">
        <v>5</v>
      </c>
      <c r="M3566" s="18">
        <v>3</v>
      </c>
    </row>
    <row r="3567" spans="3:13" x14ac:dyDescent="0.25">
      <c r="C3567" s="102" t="s">
        <v>61</v>
      </c>
      <c r="D3567" s="100" t="s">
        <v>21</v>
      </c>
      <c r="E3567" s="10" t="s">
        <v>62</v>
      </c>
      <c r="F3567" s="9"/>
      <c r="G3567" s="13">
        <v>197</v>
      </c>
      <c r="H3567" s="22">
        <v>58</v>
      </c>
      <c r="I3567" s="3">
        <v>81</v>
      </c>
      <c r="J3567" s="3">
        <v>43</v>
      </c>
      <c r="K3567" s="3">
        <v>10</v>
      </c>
      <c r="L3567" s="3">
        <v>3</v>
      </c>
      <c r="M3567" s="24">
        <v>2</v>
      </c>
    </row>
    <row r="3568" spans="3:13" x14ac:dyDescent="0.25">
      <c r="C3568" s="103"/>
      <c r="D3568" s="101"/>
      <c r="E3568" s="11" t="s">
        <v>63</v>
      </c>
      <c r="F3568" s="8"/>
      <c r="G3568" s="7">
        <v>460</v>
      </c>
      <c r="H3568" s="15">
        <v>138</v>
      </c>
      <c r="I3568" s="1">
        <v>159</v>
      </c>
      <c r="J3568" s="1">
        <v>116</v>
      </c>
      <c r="K3568" s="1">
        <v>23</v>
      </c>
      <c r="L3568" s="1">
        <v>9</v>
      </c>
      <c r="M3568" s="18">
        <v>15</v>
      </c>
    </row>
    <row r="3569" spans="2:23" ht="25.2" x14ac:dyDescent="0.25">
      <c r="C3569" s="103"/>
      <c r="D3569" s="101"/>
      <c r="E3569" s="11" t="s">
        <v>64</v>
      </c>
      <c r="F3569" s="8"/>
      <c r="G3569" s="7">
        <v>286</v>
      </c>
      <c r="H3569" s="15">
        <v>75</v>
      </c>
      <c r="I3569" s="1">
        <v>87</v>
      </c>
      <c r="J3569" s="1">
        <v>88</v>
      </c>
      <c r="K3569" s="1">
        <v>21</v>
      </c>
      <c r="L3569" s="1">
        <v>10</v>
      </c>
      <c r="M3569" s="18">
        <v>5</v>
      </c>
    </row>
    <row r="3570" spans="2:23" x14ac:dyDescent="0.25">
      <c r="C3570" s="103"/>
      <c r="D3570" s="101"/>
      <c r="E3570" s="11" t="s">
        <v>65</v>
      </c>
      <c r="F3570" s="8"/>
      <c r="G3570" s="7">
        <v>249</v>
      </c>
      <c r="H3570" s="15">
        <v>57</v>
      </c>
      <c r="I3570" s="1">
        <v>88</v>
      </c>
      <c r="J3570" s="1">
        <v>69</v>
      </c>
      <c r="K3570" s="1">
        <v>15</v>
      </c>
      <c r="L3570" s="1">
        <v>11</v>
      </c>
      <c r="M3570" s="18">
        <v>9</v>
      </c>
    </row>
    <row r="3571" spans="2:23" x14ac:dyDescent="0.25">
      <c r="C3571" s="103"/>
      <c r="D3571" s="101"/>
      <c r="E3571" s="11" t="s">
        <v>66</v>
      </c>
      <c r="F3571" s="8"/>
      <c r="G3571" s="7">
        <v>145</v>
      </c>
      <c r="H3571" s="15">
        <v>36</v>
      </c>
      <c r="I3571" s="1">
        <v>54</v>
      </c>
      <c r="J3571" s="1">
        <v>43</v>
      </c>
      <c r="K3571" s="1">
        <v>6</v>
      </c>
      <c r="L3571" s="1">
        <v>5</v>
      </c>
      <c r="M3571" s="18">
        <v>1</v>
      </c>
    </row>
    <row r="3572" spans="2:23" x14ac:dyDescent="0.25">
      <c r="C3572" s="107"/>
      <c r="D3572" s="104"/>
      <c r="E3572" s="44" t="s">
        <v>67</v>
      </c>
      <c r="F3572" s="45"/>
      <c r="G3572" s="56">
        <v>187</v>
      </c>
      <c r="H3572" s="64">
        <v>49</v>
      </c>
      <c r="I3572" s="34">
        <v>56</v>
      </c>
      <c r="J3572" s="34">
        <v>50</v>
      </c>
      <c r="K3572" s="34">
        <v>17</v>
      </c>
      <c r="L3572" s="34">
        <v>9</v>
      </c>
      <c r="M3572" s="69">
        <v>6</v>
      </c>
    </row>
    <row r="3574" spans="2:23" x14ac:dyDescent="0.25">
      <c r="B3574" s="42" t="str">
        <f xml:space="preserve"> HYPERLINK("#'目次'!B48", "[42]")</f>
        <v>[42]</v>
      </c>
      <c r="C3574" s="37" t="s">
        <v>515</v>
      </c>
    </row>
    <row r="3577" spans="2:23" x14ac:dyDescent="0.25">
      <c r="C3577" s="37" t="s">
        <v>14</v>
      </c>
    </row>
    <row r="3578" spans="2:23" ht="63" x14ac:dyDescent="0.25">
      <c r="C3578" s="96"/>
      <c r="D3578" s="97"/>
      <c r="E3578" s="97"/>
      <c r="F3578" s="97"/>
      <c r="G3578" s="52" t="s">
        <v>15</v>
      </c>
      <c r="H3578" s="48" t="s">
        <v>516</v>
      </c>
      <c r="I3578" s="20" t="s">
        <v>517</v>
      </c>
      <c r="J3578" s="20" t="s">
        <v>518</v>
      </c>
      <c r="K3578" s="20" t="s">
        <v>519</v>
      </c>
      <c r="L3578" s="20" t="s">
        <v>520</v>
      </c>
      <c r="M3578" s="20" t="s">
        <v>521</v>
      </c>
      <c r="N3578" s="20" t="s">
        <v>522</v>
      </c>
      <c r="O3578" s="20" t="s">
        <v>523</v>
      </c>
      <c r="P3578" s="20" t="s">
        <v>524</v>
      </c>
      <c r="Q3578" s="20" t="s">
        <v>525</v>
      </c>
      <c r="R3578" s="20" t="s">
        <v>53</v>
      </c>
      <c r="S3578" s="20" t="s">
        <v>526</v>
      </c>
      <c r="T3578" s="20" t="s">
        <v>527</v>
      </c>
      <c r="U3578" s="20" t="s">
        <v>38</v>
      </c>
      <c r="V3578" s="20" t="s">
        <v>528</v>
      </c>
      <c r="W3578" s="51" t="s">
        <v>529</v>
      </c>
    </row>
    <row r="3579" spans="2:23" x14ac:dyDescent="0.25">
      <c r="C3579" s="98"/>
      <c r="D3579" s="99"/>
      <c r="E3579" s="99"/>
      <c r="F3579" s="99"/>
      <c r="G3579" s="47"/>
      <c r="H3579" s="55"/>
      <c r="I3579" s="21"/>
      <c r="J3579" s="21"/>
      <c r="K3579" s="21"/>
      <c r="L3579" s="21"/>
      <c r="M3579" s="21"/>
      <c r="N3579" s="21"/>
      <c r="O3579" s="21"/>
      <c r="P3579" s="21"/>
      <c r="Q3579" s="21"/>
      <c r="R3579" s="21"/>
      <c r="S3579" s="21"/>
      <c r="T3579" s="21"/>
      <c r="U3579" s="21"/>
      <c r="V3579" s="21"/>
      <c r="W3579" s="54"/>
    </row>
    <row r="3580" spans="2:23" x14ac:dyDescent="0.25">
      <c r="C3580" s="43"/>
      <c r="D3580" s="49"/>
      <c r="E3580" s="53" t="s">
        <v>15</v>
      </c>
      <c r="F3580" s="46"/>
      <c r="G3580" s="50">
        <v>1524</v>
      </c>
      <c r="H3580" s="30">
        <v>234</v>
      </c>
      <c r="I3580" s="30">
        <v>333</v>
      </c>
      <c r="J3580" s="30">
        <v>24</v>
      </c>
      <c r="K3580" s="30">
        <v>55</v>
      </c>
      <c r="L3580" s="30">
        <v>34</v>
      </c>
      <c r="M3580" s="30">
        <v>29</v>
      </c>
      <c r="N3580" s="30">
        <v>15</v>
      </c>
      <c r="O3580" s="30">
        <v>16</v>
      </c>
      <c r="P3580" s="30">
        <v>47</v>
      </c>
      <c r="Q3580" s="30">
        <v>112</v>
      </c>
      <c r="R3580" s="30">
        <v>61</v>
      </c>
      <c r="S3580" s="30">
        <v>249</v>
      </c>
      <c r="T3580" s="30">
        <v>592</v>
      </c>
      <c r="U3580" s="30">
        <v>72</v>
      </c>
      <c r="V3580" s="30">
        <v>611</v>
      </c>
      <c r="W3580" s="68">
        <v>841</v>
      </c>
    </row>
    <row r="3581" spans="2:23" x14ac:dyDescent="0.25">
      <c r="C3581" s="105" t="s">
        <v>20</v>
      </c>
      <c r="D3581" s="100" t="s">
        <v>21</v>
      </c>
      <c r="E3581" s="10" t="s">
        <v>22</v>
      </c>
      <c r="F3581" s="9"/>
      <c r="G3581" s="13">
        <v>780</v>
      </c>
      <c r="H3581" s="22">
        <v>136</v>
      </c>
      <c r="I3581" s="3">
        <v>183</v>
      </c>
      <c r="J3581" s="3">
        <v>17</v>
      </c>
      <c r="K3581" s="3">
        <v>37</v>
      </c>
      <c r="L3581" s="3">
        <v>15</v>
      </c>
      <c r="M3581" s="3">
        <v>11</v>
      </c>
      <c r="N3581" s="3">
        <v>7</v>
      </c>
      <c r="O3581" s="3">
        <v>8</v>
      </c>
      <c r="P3581" s="3">
        <v>18</v>
      </c>
      <c r="Q3581" s="3">
        <v>54</v>
      </c>
      <c r="R3581" s="3">
        <v>34</v>
      </c>
      <c r="S3581" s="3">
        <v>115</v>
      </c>
      <c r="T3581" s="3">
        <v>308</v>
      </c>
      <c r="U3581" s="3">
        <v>33</v>
      </c>
      <c r="V3581" s="3">
        <v>324</v>
      </c>
      <c r="W3581" s="24">
        <v>423</v>
      </c>
    </row>
    <row r="3582" spans="2:23" x14ac:dyDescent="0.25">
      <c r="C3582" s="106"/>
      <c r="D3582" s="101"/>
      <c r="E3582" s="11" t="s">
        <v>23</v>
      </c>
      <c r="F3582" s="8"/>
      <c r="G3582" s="7">
        <v>744</v>
      </c>
      <c r="H3582" s="15">
        <v>98</v>
      </c>
      <c r="I3582" s="1">
        <v>150</v>
      </c>
      <c r="J3582" s="1">
        <v>7</v>
      </c>
      <c r="K3582" s="1">
        <v>18</v>
      </c>
      <c r="L3582" s="1">
        <v>19</v>
      </c>
      <c r="M3582" s="1">
        <v>18</v>
      </c>
      <c r="N3582" s="1">
        <v>8</v>
      </c>
      <c r="O3582" s="1">
        <v>8</v>
      </c>
      <c r="P3582" s="1">
        <v>29</v>
      </c>
      <c r="Q3582" s="1">
        <v>58</v>
      </c>
      <c r="R3582" s="1">
        <v>27</v>
      </c>
      <c r="S3582" s="1">
        <v>134</v>
      </c>
      <c r="T3582" s="1">
        <v>284</v>
      </c>
      <c r="U3582" s="1">
        <v>39</v>
      </c>
      <c r="V3582" s="1">
        <v>287</v>
      </c>
      <c r="W3582" s="18">
        <v>418</v>
      </c>
    </row>
    <row r="3583" spans="2:23" x14ac:dyDescent="0.25">
      <c r="C3583" s="102" t="s">
        <v>24</v>
      </c>
      <c r="D3583" s="102" t="s">
        <v>25</v>
      </c>
      <c r="E3583" s="10" t="s">
        <v>26</v>
      </c>
      <c r="F3583" s="9"/>
      <c r="G3583" s="13">
        <v>257</v>
      </c>
      <c r="H3583" s="22">
        <v>32</v>
      </c>
      <c r="I3583" s="3">
        <v>53</v>
      </c>
      <c r="J3583" s="3">
        <v>3</v>
      </c>
      <c r="K3583" s="3">
        <v>9</v>
      </c>
      <c r="L3583" s="3">
        <v>8</v>
      </c>
      <c r="M3583" s="3">
        <v>4</v>
      </c>
      <c r="N3583" s="3">
        <v>2</v>
      </c>
      <c r="O3583" s="3">
        <v>3</v>
      </c>
      <c r="P3583" s="3">
        <v>10</v>
      </c>
      <c r="Q3583" s="3">
        <v>11</v>
      </c>
      <c r="R3583" s="3">
        <v>8</v>
      </c>
      <c r="S3583" s="3">
        <v>44</v>
      </c>
      <c r="T3583" s="3">
        <v>115</v>
      </c>
      <c r="U3583" s="3">
        <v>5</v>
      </c>
      <c r="V3583" s="3">
        <v>93</v>
      </c>
      <c r="W3583" s="24">
        <v>159</v>
      </c>
    </row>
    <row r="3584" spans="2:23" x14ac:dyDescent="0.25">
      <c r="C3584" s="106"/>
      <c r="D3584" s="103"/>
      <c r="E3584" s="11" t="s">
        <v>27</v>
      </c>
      <c r="F3584" s="8"/>
      <c r="G3584" s="7">
        <v>297</v>
      </c>
      <c r="H3584" s="15">
        <v>41</v>
      </c>
      <c r="I3584" s="1">
        <v>77</v>
      </c>
      <c r="J3584" s="1">
        <v>3</v>
      </c>
      <c r="K3584" s="1">
        <v>8</v>
      </c>
      <c r="L3584" s="1">
        <v>5</v>
      </c>
      <c r="M3584" s="1">
        <v>6</v>
      </c>
      <c r="N3584" s="1">
        <v>2</v>
      </c>
      <c r="O3584" s="1">
        <v>3</v>
      </c>
      <c r="P3584" s="1">
        <v>9</v>
      </c>
      <c r="Q3584" s="1">
        <v>23</v>
      </c>
      <c r="R3584" s="1">
        <v>9</v>
      </c>
      <c r="S3584" s="1">
        <v>37</v>
      </c>
      <c r="T3584" s="1">
        <v>130</v>
      </c>
      <c r="U3584" s="1">
        <v>5</v>
      </c>
      <c r="V3584" s="1">
        <v>125</v>
      </c>
      <c r="W3584" s="18">
        <v>167</v>
      </c>
    </row>
    <row r="3585" spans="3:23" x14ac:dyDescent="0.25">
      <c r="C3585" s="106"/>
      <c r="D3585" s="103"/>
      <c r="E3585" s="11" t="s">
        <v>28</v>
      </c>
      <c r="F3585" s="8"/>
      <c r="G3585" s="7">
        <v>316</v>
      </c>
      <c r="H3585" s="15">
        <v>56</v>
      </c>
      <c r="I3585" s="1">
        <v>85</v>
      </c>
      <c r="J3585" s="1">
        <v>4</v>
      </c>
      <c r="K3585" s="1">
        <v>13</v>
      </c>
      <c r="L3585" s="1">
        <v>8</v>
      </c>
      <c r="M3585" s="1">
        <v>7</v>
      </c>
      <c r="N3585" s="1">
        <v>5</v>
      </c>
      <c r="O3585" s="1">
        <v>3</v>
      </c>
      <c r="P3585" s="1">
        <v>10</v>
      </c>
      <c r="Q3585" s="1">
        <v>25</v>
      </c>
      <c r="R3585" s="1">
        <v>9</v>
      </c>
      <c r="S3585" s="1">
        <v>43</v>
      </c>
      <c r="T3585" s="1">
        <v>113</v>
      </c>
      <c r="U3585" s="1">
        <v>13</v>
      </c>
      <c r="V3585" s="1">
        <v>147</v>
      </c>
      <c r="W3585" s="18">
        <v>156</v>
      </c>
    </row>
    <row r="3586" spans="3:23" x14ac:dyDescent="0.25">
      <c r="C3586" s="106"/>
      <c r="D3586" s="103"/>
      <c r="E3586" s="11" t="s">
        <v>29</v>
      </c>
      <c r="F3586" s="8"/>
      <c r="G3586" s="7">
        <v>335</v>
      </c>
      <c r="H3586" s="15">
        <v>63</v>
      </c>
      <c r="I3586" s="1">
        <v>78</v>
      </c>
      <c r="J3586" s="1">
        <v>11</v>
      </c>
      <c r="K3586" s="1">
        <v>17</v>
      </c>
      <c r="L3586" s="1">
        <v>8</v>
      </c>
      <c r="M3586" s="1">
        <v>5</v>
      </c>
      <c r="N3586" s="1">
        <v>4</v>
      </c>
      <c r="O3586" s="1">
        <v>3</v>
      </c>
      <c r="P3586" s="1">
        <v>9</v>
      </c>
      <c r="Q3586" s="1">
        <v>31</v>
      </c>
      <c r="R3586" s="1">
        <v>17</v>
      </c>
      <c r="S3586" s="1">
        <v>52</v>
      </c>
      <c r="T3586" s="1">
        <v>117</v>
      </c>
      <c r="U3586" s="1">
        <v>13</v>
      </c>
      <c r="V3586" s="1">
        <v>153</v>
      </c>
      <c r="W3586" s="18">
        <v>169</v>
      </c>
    </row>
    <row r="3587" spans="3:23" x14ac:dyDescent="0.25">
      <c r="C3587" s="106"/>
      <c r="D3587" s="103"/>
      <c r="E3587" s="11" t="s">
        <v>30</v>
      </c>
      <c r="F3587" s="8"/>
      <c r="G3587" s="7">
        <v>319</v>
      </c>
      <c r="H3587" s="15">
        <v>42</v>
      </c>
      <c r="I3587" s="1">
        <v>40</v>
      </c>
      <c r="J3587" s="1">
        <v>3</v>
      </c>
      <c r="K3587" s="1">
        <v>8</v>
      </c>
      <c r="L3587" s="1">
        <v>5</v>
      </c>
      <c r="M3587" s="1">
        <v>7</v>
      </c>
      <c r="N3587" s="1">
        <v>2</v>
      </c>
      <c r="O3587" s="1">
        <v>4</v>
      </c>
      <c r="P3587" s="1">
        <v>9</v>
      </c>
      <c r="Q3587" s="1">
        <v>22</v>
      </c>
      <c r="R3587" s="1">
        <v>18</v>
      </c>
      <c r="S3587" s="1">
        <v>73</v>
      </c>
      <c r="T3587" s="1">
        <v>117</v>
      </c>
      <c r="U3587" s="1">
        <v>36</v>
      </c>
      <c r="V3587" s="1">
        <v>93</v>
      </c>
      <c r="W3587" s="18">
        <v>190</v>
      </c>
    </row>
    <row r="3588" spans="3:23" x14ac:dyDescent="0.25">
      <c r="C3588" s="106"/>
      <c r="D3588" s="103"/>
      <c r="E3588" s="11" t="s">
        <v>31</v>
      </c>
      <c r="F3588" s="8"/>
      <c r="G3588" s="7">
        <v>1267</v>
      </c>
      <c r="H3588" s="15">
        <v>202</v>
      </c>
      <c r="I3588" s="1">
        <v>280</v>
      </c>
      <c r="J3588" s="1">
        <v>21</v>
      </c>
      <c r="K3588" s="1">
        <v>46</v>
      </c>
      <c r="L3588" s="1">
        <v>26</v>
      </c>
      <c r="M3588" s="1">
        <v>25</v>
      </c>
      <c r="N3588" s="1">
        <v>13</v>
      </c>
      <c r="O3588" s="1">
        <v>13</v>
      </c>
      <c r="P3588" s="1">
        <v>37</v>
      </c>
      <c r="Q3588" s="1">
        <v>101</v>
      </c>
      <c r="R3588" s="1">
        <v>53</v>
      </c>
      <c r="S3588" s="1">
        <v>205</v>
      </c>
      <c r="T3588" s="1">
        <v>477</v>
      </c>
      <c r="U3588" s="1">
        <v>67</v>
      </c>
      <c r="V3588" s="1">
        <v>518</v>
      </c>
      <c r="W3588" s="18">
        <v>682</v>
      </c>
    </row>
    <row r="3589" spans="3:23" x14ac:dyDescent="0.25">
      <c r="C3589" s="106"/>
      <c r="D3589" s="103"/>
      <c r="E3589" s="11" t="s">
        <v>32</v>
      </c>
      <c r="F3589" s="8"/>
      <c r="G3589" s="7">
        <v>654</v>
      </c>
      <c r="H3589" s="15">
        <v>105</v>
      </c>
      <c r="I3589" s="1">
        <v>118</v>
      </c>
      <c r="J3589" s="1">
        <v>14</v>
      </c>
      <c r="K3589" s="1">
        <v>25</v>
      </c>
      <c r="L3589" s="1">
        <v>13</v>
      </c>
      <c r="M3589" s="1">
        <v>12</v>
      </c>
      <c r="N3589" s="1">
        <v>6</v>
      </c>
      <c r="O3589" s="1">
        <v>7</v>
      </c>
      <c r="P3589" s="1">
        <v>18</v>
      </c>
      <c r="Q3589" s="1">
        <v>53</v>
      </c>
      <c r="R3589" s="1">
        <v>35</v>
      </c>
      <c r="S3589" s="1">
        <v>125</v>
      </c>
      <c r="T3589" s="1">
        <v>234</v>
      </c>
      <c r="U3589" s="1">
        <v>49</v>
      </c>
      <c r="V3589" s="1">
        <v>246</v>
      </c>
      <c r="W3589" s="18">
        <v>359</v>
      </c>
    </row>
    <row r="3590" spans="3:23" x14ac:dyDescent="0.25">
      <c r="C3590" s="106"/>
      <c r="D3590" s="102" t="s">
        <v>22</v>
      </c>
      <c r="E3590" s="10" t="s">
        <v>26</v>
      </c>
      <c r="F3590" s="9"/>
      <c r="G3590" s="13">
        <v>137</v>
      </c>
      <c r="H3590" s="22">
        <v>20</v>
      </c>
      <c r="I3590" s="3">
        <v>28</v>
      </c>
      <c r="J3590" s="3">
        <v>0</v>
      </c>
      <c r="K3590" s="3">
        <v>5</v>
      </c>
      <c r="L3590" s="3">
        <v>2</v>
      </c>
      <c r="M3590" s="3">
        <v>0</v>
      </c>
      <c r="N3590" s="3">
        <v>1</v>
      </c>
      <c r="O3590" s="3">
        <v>2</v>
      </c>
      <c r="P3590" s="3">
        <v>5</v>
      </c>
      <c r="Q3590" s="3">
        <v>4</v>
      </c>
      <c r="R3590" s="3">
        <v>5</v>
      </c>
      <c r="S3590" s="3">
        <v>17</v>
      </c>
      <c r="T3590" s="3">
        <v>66</v>
      </c>
      <c r="U3590" s="3">
        <v>4</v>
      </c>
      <c r="V3590" s="3">
        <v>50</v>
      </c>
      <c r="W3590" s="24">
        <v>83</v>
      </c>
    </row>
    <row r="3591" spans="3:23" x14ac:dyDescent="0.25">
      <c r="C3591" s="106"/>
      <c r="D3591" s="103"/>
      <c r="E3591" s="11" t="s">
        <v>27</v>
      </c>
      <c r="F3591" s="8"/>
      <c r="G3591" s="7">
        <v>157</v>
      </c>
      <c r="H3591" s="15">
        <v>23</v>
      </c>
      <c r="I3591" s="1">
        <v>40</v>
      </c>
      <c r="J3591" s="1">
        <v>3</v>
      </c>
      <c r="K3591" s="1">
        <v>5</v>
      </c>
      <c r="L3591" s="1">
        <v>1</v>
      </c>
      <c r="M3591" s="1">
        <v>3</v>
      </c>
      <c r="N3591" s="1">
        <v>1</v>
      </c>
      <c r="O3591" s="1">
        <v>2</v>
      </c>
      <c r="P3591" s="1">
        <v>5</v>
      </c>
      <c r="Q3591" s="1">
        <v>12</v>
      </c>
      <c r="R3591" s="1">
        <v>8</v>
      </c>
      <c r="S3591" s="1">
        <v>17</v>
      </c>
      <c r="T3591" s="1">
        <v>65</v>
      </c>
      <c r="U3591" s="1">
        <v>4</v>
      </c>
      <c r="V3591" s="1">
        <v>71</v>
      </c>
      <c r="W3591" s="18">
        <v>82</v>
      </c>
    </row>
    <row r="3592" spans="3:23" x14ac:dyDescent="0.25">
      <c r="C3592" s="106"/>
      <c r="D3592" s="103"/>
      <c r="E3592" s="11" t="s">
        <v>28</v>
      </c>
      <c r="F3592" s="8"/>
      <c r="G3592" s="7">
        <v>162</v>
      </c>
      <c r="H3592" s="15">
        <v>29</v>
      </c>
      <c r="I3592" s="1">
        <v>47</v>
      </c>
      <c r="J3592" s="1">
        <v>3</v>
      </c>
      <c r="K3592" s="1">
        <v>12</v>
      </c>
      <c r="L3592" s="1">
        <v>5</v>
      </c>
      <c r="M3592" s="1">
        <v>1</v>
      </c>
      <c r="N3592" s="1">
        <v>1</v>
      </c>
      <c r="O3592" s="1">
        <v>2</v>
      </c>
      <c r="P3592" s="1">
        <v>4</v>
      </c>
      <c r="Q3592" s="1">
        <v>10</v>
      </c>
      <c r="R3592" s="1">
        <v>6</v>
      </c>
      <c r="S3592" s="1">
        <v>20</v>
      </c>
      <c r="T3592" s="1">
        <v>62</v>
      </c>
      <c r="U3592" s="1">
        <v>3</v>
      </c>
      <c r="V3592" s="1">
        <v>77</v>
      </c>
      <c r="W3592" s="18">
        <v>82</v>
      </c>
    </row>
    <row r="3593" spans="3:23" x14ac:dyDescent="0.25">
      <c r="C3593" s="106"/>
      <c r="D3593" s="103"/>
      <c r="E3593" s="11" t="s">
        <v>29</v>
      </c>
      <c r="F3593" s="8"/>
      <c r="G3593" s="7">
        <v>175</v>
      </c>
      <c r="H3593" s="15">
        <v>38</v>
      </c>
      <c r="I3593" s="1">
        <v>43</v>
      </c>
      <c r="J3593" s="1">
        <v>8</v>
      </c>
      <c r="K3593" s="1">
        <v>12</v>
      </c>
      <c r="L3593" s="1">
        <v>4</v>
      </c>
      <c r="M3593" s="1">
        <v>2</v>
      </c>
      <c r="N3593" s="1">
        <v>3</v>
      </c>
      <c r="O3593" s="1">
        <v>1</v>
      </c>
      <c r="P3593" s="1">
        <v>1</v>
      </c>
      <c r="Q3593" s="1">
        <v>15</v>
      </c>
      <c r="R3593" s="1">
        <v>9</v>
      </c>
      <c r="S3593" s="1">
        <v>28</v>
      </c>
      <c r="T3593" s="1">
        <v>62</v>
      </c>
      <c r="U3593" s="1">
        <v>4</v>
      </c>
      <c r="V3593" s="1">
        <v>81</v>
      </c>
      <c r="W3593" s="18">
        <v>90</v>
      </c>
    </row>
    <row r="3594" spans="3:23" x14ac:dyDescent="0.25">
      <c r="C3594" s="106"/>
      <c r="D3594" s="103"/>
      <c r="E3594" s="11" t="s">
        <v>30</v>
      </c>
      <c r="F3594" s="8"/>
      <c r="G3594" s="7">
        <v>149</v>
      </c>
      <c r="H3594" s="15">
        <v>26</v>
      </c>
      <c r="I3594" s="1">
        <v>25</v>
      </c>
      <c r="J3594" s="1">
        <v>3</v>
      </c>
      <c r="K3594" s="1">
        <v>3</v>
      </c>
      <c r="L3594" s="1">
        <v>3</v>
      </c>
      <c r="M3594" s="1">
        <v>5</v>
      </c>
      <c r="N3594" s="1">
        <v>1</v>
      </c>
      <c r="O3594" s="1">
        <v>1</v>
      </c>
      <c r="P3594" s="1">
        <v>3</v>
      </c>
      <c r="Q3594" s="1">
        <v>13</v>
      </c>
      <c r="R3594" s="1">
        <v>6</v>
      </c>
      <c r="S3594" s="1">
        <v>33</v>
      </c>
      <c r="T3594" s="1">
        <v>53</v>
      </c>
      <c r="U3594" s="1">
        <v>18</v>
      </c>
      <c r="V3594" s="1">
        <v>45</v>
      </c>
      <c r="W3594" s="18">
        <v>86</v>
      </c>
    </row>
    <row r="3595" spans="3:23" x14ac:dyDescent="0.25">
      <c r="C3595" s="106"/>
      <c r="D3595" s="103"/>
      <c r="E3595" s="11" t="s">
        <v>31</v>
      </c>
      <c r="F3595" s="8"/>
      <c r="G3595" s="7">
        <v>643</v>
      </c>
      <c r="H3595" s="15">
        <v>116</v>
      </c>
      <c r="I3595" s="1">
        <v>155</v>
      </c>
      <c r="J3595" s="1">
        <v>17</v>
      </c>
      <c r="K3595" s="1">
        <v>32</v>
      </c>
      <c r="L3595" s="1">
        <v>13</v>
      </c>
      <c r="M3595" s="1">
        <v>11</v>
      </c>
      <c r="N3595" s="1">
        <v>6</v>
      </c>
      <c r="O3595" s="1">
        <v>6</v>
      </c>
      <c r="P3595" s="1">
        <v>13</v>
      </c>
      <c r="Q3595" s="1">
        <v>50</v>
      </c>
      <c r="R3595" s="1">
        <v>29</v>
      </c>
      <c r="S3595" s="1">
        <v>98</v>
      </c>
      <c r="T3595" s="1">
        <v>242</v>
      </c>
      <c r="U3595" s="1">
        <v>29</v>
      </c>
      <c r="V3595" s="1">
        <v>274</v>
      </c>
      <c r="W3595" s="18">
        <v>340</v>
      </c>
    </row>
    <row r="3596" spans="3:23" x14ac:dyDescent="0.25">
      <c r="C3596" s="106"/>
      <c r="D3596" s="103"/>
      <c r="E3596" s="11" t="s">
        <v>32</v>
      </c>
      <c r="F3596" s="8"/>
      <c r="G3596" s="7">
        <v>324</v>
      </c>
      <c r="H3596" s="15">
        <v>64</v>
      </c>
      <c r="I3596" s="1">
        <v>68</v>
      </c>
      <c r="J3596" s="1">
        <v>11</v>
      </c>
      <c r="K3596" s="1">
        <v>15</v>
      </c>
      <c r="L3596" s="1">
        <v>7</v>
      </c>
      <c r="M3596" s="1">
        <v>7</v>
      </c>
      <c r="N3596" s="1">
        <v>4</v>
      </c>
      <c r="O3596" s="1">
        <v>2</v>
      </c>
      <c r="P3596" s="1">
        <v>4</v>
      </c>
      <c r="Q3596" s="1">
        <v>28</v>
      </c>
      <c r="R3596" s="1">
        <v>15</v>
      </c>
      <c r="S3596" s="1">
        <v>61</v>
      </c>
      <c r="T3596" s="1">
        <v>115</v>
      </c>
      <c r="U3596" s="1">
        <v>22</v>
      </c>
      <c r="V3596" s="1">
        <v>126</v>
      </c>
      <c r="W3596" s="18">
        <v>176</v>
      </c>
    </row>
    <row r="3597" spans="3:23" x14ac:dyDescent="0.25">
      <c r="C3597" s="106"/>
      <c r="D3597" s="102" t="s">
        <v>23</v>
      </c>
      <c r="E3597" s="10" t="s">
        <v>26</v>
      </c>
      <c r="F3597" s="9"/>
      <c r="G3597" s="13">
        <v>120</v>
      </c>
      <c r="H3597" s="22">
        <v>12</v>
      </c>
      <c r="I3597" s="3">
        <v>25</v>
      </c>
      <c r="J3597" s="3">
        <v>3</v>
      </c>
      <c r="K3597" s="3">
        <v>4</v>
      </c>
      <c r="L3597" s="3">
        <v>6</v>
      </c>
      <c r="M3597" s="3">
        <v>4</v>
      </c>
      <c r="N3597" s="3">
        <v>1</v>
      </c>
      <c r="O3597" s="3">
        <v>1</v>
      </c>
      <c r="P3597" s="3">
        <v>5</v>
      </c>
      <c r="Q3597" s="3">
        <v>7</v>
      </c>
      <c r="R3597" s="3">
        <v>3</v>
      </c>
      <c r="S3597" s="3">
        <v>27</v>
      </c>
      <c r="T3597" s="3">
        <v>49</v>
      </c>
      <c r="U3597" s="3">
        <v>1</v>
      </c>
      <c r="V3597" s="3">
        <v>43</v>
      </c>
      <c r="W3597" s="24">
        <v>76</v>
      </c>
    </row>
    <row r="3598" spans="3:23" x14ac:dyDescent="0.25">
      <c r="C3598" s="106"/>
      <c r="D3598" s="103"/>
      <c r="E3598" s="11" t="s">
        <v>27</v>
      </c>
      <c r="F3598" s="8"/>
      <c r="G3598" s="7">
        <v>140</v>
      </c>
      <c r="H3598" s="15">
        <v>18</v>
      </c>
      <c r="I3598" s="1">
        <v>37</v>
      </c>
      <c r="J3598" s="1">
        <v>0</v>
      </c>
      <c r="K3598" s="1">
        <v>3</v>
      </c>
      <c r="L3598" s="1">
        <v>4</v>
      </c>
      <c r="M3598" s="1">
        <v>3</v>
      </c>
      <c r="N3598" s="1">
        <v>1</v>
      </c>
      <c r="O3598" s="1">
        <v>1</v>
      </c>
      <c r="P3598" s="1">
        <v>4</v>
      </c>
      <c r="Q3598" s="1">
        <v>11</v>
      </c>
      <c r="R3598" s="1">
        <v>1</v>
      </c>
      <c r="S3598" s="1">
        <v>20</v>
      </c>
      <c r="T3598" s="1">
        <v>65</v>
      </c>
      <c r="U3598" s="1">
        <v>1</v>
      </c>
      <c r="V3598" s="1">
        <v>54</v>
      </c>
      <c r="W3598" s="18">
        <v>85</v>
      </c>
    </row>
    <row r="3599" spans="3:23" x14ac:dyDescent="0.25">
      <c r="C3599" s="106"/>
      <c r="D3599" s="103"/>
      <c r="E3599" s="11" t="s">
        <v>28</v>
      </c>
      <c r="F3599" s="8"/>
      <c r="G3599" s="7">
        <v>154</v>
      </c>
      <c r="H3599" s="15">
        <v>27</v>
      </c>
      <c r="I3599" s="1">
        <v>38</v>
      </c>
      <c r="J3599" s="1">
        <v>1</v>
      </c>
      <c r="K3599" s="1">
        <v>1</v>
      </c>
      <c r="L3599" s="1">
        <v>3</v>
      </c>
      <c r="M3599" s="1">
        <v>6</v>
      </c>
      <c r="N3599" s="1">
        <v>4</v>
      </c>
      <c r="O3599" s="1">
        <v>1</v>
      </c>
      <c r="P3599" s="1">
        <v>6</v>
      </c>
      <c r="Q3599" s="1">
        <v>15</v>
      </c>
      <c r="R3599" s="1">
        <v>3</v>
      </c>
      <c r="S3599" s="1">
        <v>23</v>
      </c>
      <c r="T3599" s="1">
        <v>51</v>
      </c>
      <c r="U3599" s="1">
        <v>10</v>
      </c>
      <c r="V3599" s="1">
        <v>70</v>
      </c>
      <c r="W3599" s="18">
        <v>74</v>
      </c>
    </row>
    <row r="3600" spans="3:23" x14ac:dyDescent="0.25">
      <c r="C3600" s="106"/>
      <c r="D3600" s="103"/>
      <c r="E3600" s="11" t="s">
        <v>29</v>
      </c>
      <c r="F3600" s="8"/>
      <c r="G3600" s="7">
        <v>160</v>
      </c>
      <c r="H3600" s="15">
        <v>25</v>
      </c>
      <c r="I3600" s="1">
        <v>35</v>
      </c>
      <c r="J3600" s="1">
        <v>3</v>
      </c>
      <c r="K3600" s="1">
        <v>5</v>
      </c>
      <c r="L3600" s="1">
        <v>4</v>
      </c>
      <c r="M3600" s="1">
        <v>3</v>
      </c>
      <c r="N3600" s="1">
        <v>1</v>
      </c>
      <c r="O3600" s="1">
        <v>2</v>
      </c>
      <c r="P3600" s="1">
        <v>8</v>
      </c>
      <c r="Q3600" s="1">
        <v>16</v>
      </c>
      <c r="R3600" s="1">
        <v>8</v>
      </c>
      <c r="S3600" s="1">
        <v>24</v>
      </c>
      <c r="T3600" s="1">
        <v>55</v>
      </c>
      <c r="U3600" s="1">
        <v>9</v>
      </c>
      <c r="V3600" s="1">
        <v>72</v>
      </c>
      <c r="W3600" s="18">
        <v>79</v>
      </c>
    </row>
    <row r="3601" spans="3:23" x14ac:dyDescent="0.25">
      <c r="C3601" s="106"/>
      <c r="D3601" s="103"/>
      <c r="E3601" s="11" t="s">
        <v>30</v>
      </c>
      <c r="F3601" s="8"/>
      <c r="G3601" s="7">
        <v>170</v>
      </c>
      <c r="H3601" s="15">
        <v>16</v>
      </c>
      <c r="I3601" s="1">
        <v>15</v>
      </c>
      <c r="J3601" s="1">
        <v>0</v>
      </c>
      <c r="K3601" s="1">
        <v>5</v>
      </c>
      <c r="L3601" s="1">
        <v>2</v>
      </c>
      <c r="M3601" s="1">
        <v>2</v>
      </c>
      <c r="N3601" s="1">
        <v>1</v>
      </c>
      <c r="O3601" s="1">
        <v>3</v>
      </c>
      <c r="P3601" s="1">
        <v>6</v>
      </c>
      <c r="Q3601" s="1">
        <v>9</v>
      </c>
      <c r="R3601" s="1">
        <v>12</v>
      </c>
      <c r="S3601" s="1">
        <v>40</v>
      </c>
      <c r="T3601" s="1">
        <v>64</v>
      </c>
      <c r="U3601" s="1">
        <v>18</v>
      </c>
      <c r="V3601" s="1">
        <v>48</v>
      </c>
      <c r="W3601" s="18">
        <v>104</v>
      </c>
    </row>
    <row r="3602" spans="3:23" x14ac:dyDescent="0.25">
      <c r="C3602" s="106"/>
      <c r="D3602" s="103"/>
      <c r="E3602" s="11" t="s">
        <v>31</v>
      </c>
      <c r="F3602" s="8"/>
      <c r="G3602" s="7">
        <v>624</v>
      </c>
      <c r="H3602" s="15">
        <v>86</v>
      </c>
      <c r="I3602" s="1">
        <v>125</v>
      </c>
      <c r="J3602" s="1">
        <v>4</v>
      </c>
      <c r="K3602" s="1">
        <v>14</v>
      </c>
      <c r="L3602" s="1">
        <v>13</v>
      </c>
      <c r="M3602" s="1">
        <v>14</v>
      </c>
      <c r="N3602" s="1">
        <v>7</v>
      </c>
      <c r="O3602" s="1">
        <v>7</v>
      </c>
      <c r="P3602" s="1">
        <v>24</v>
      </c>
      <c r="Q3602" s="1">
        <v>51</v>
      </c>
      <c r="R3602" s="1">
        <v>24</v>
      </c>
      <c r="S3602" s="1">
        <v>107</v>
      </c>
      <c r="T3602" s="1">
        <v>235</v>
      </c>
      <c r="U3602" s="1">
        <v>38</v>
      </c>
      <c r="V3602" s="1">
        <v>244</v>
      </c>
      <c r="W3602" s="18">
        <v>342</v>
      </c>
    </row>
    <row r="3603" spans="3:23" x14ac:dyDescent="0.25">
      <c r="C3603" s="106"/>
      <c r="D3603" s="103"/>
      <c r="E3603" s="11" t="s">
        <v>32</v>
      </c>
      <c r="F3603" s="8"/>
      <c r="G3603" s="7">
        <v>330</v>
      </c>
      <c r="H3603" s="15">
        <v>41</v>
      </c>
      <c r="I3603" s="1">
        <v>50</v>
      </c>
      <c r="J3603" s="1">
        <v>3</v>
      </c>
      <c r="K3603" s="1">
        <v>10</v>
      </c>
      <c r="L3603" s="1">
        <v>6</v>
      </c>
      <c r="M3603" s="1">
        <v>5</v>
      </c>
      <c r="N3603" s="1">
        <v>2</v>
      </c>
      <c r="O3603" s="1">
        <v>5</v>
      </c>
      <c r="P3603" s="1">
        <v>14</v>
      </c>
      <c r="Q3603" s="1">
        <v>25</v>
      </c>
      <c r="R3603" s="1">
        <v>20</v>
      </c>
      <c r="S3603" s="1">
        <v>64</v>
      </c>
      <c r="T3603" s="1">
        <v>119</v>
      </c>
      <c r="U3603" s="1">
        <v>27</v>
      </c>
      <c r="V3603" s="1">
        <v>120</v>
      </c>
      <c r="W3603" s="18">
        <v>183</v>
      </c>
    </row>
    <row r="3604" spans="3:23" ht="25.2" x14ac:dyDescent="0.25">
      <c r="C3604" s="102" t="s">
        <v>33</v>
      </c>
      <c r="D3604" s="102" t="s">
        <v>25</v>
      </c>
      <c r="E3604" s="10" t="s">
        <v>34</v>
      </c>
      <c r="F3604" s="9"/>
      <c r="G3604" s="13">
        <v>75</v>
      </c>
      <c r="H3604" s="22">
        <v>7</v>
      </c>
      <c r="I3604" s="3">
        <v>9</v>
      </c>
      <c r="J3604" s="3">
        <v>0</v>
      </c>
      <c r="K3604" s="3">
        <v>0</v>
      </c>
      <c r="L3604" s="3">
        <v>0</v>
      </c>
      <c r="M3604" s="3">
        <v>0</v>
      </c>
      <c r="N3604" s="3">
        <v>1</v>
      </c>
      <c r="O3604" s="3">
        <v>0</v>
      </c>
      <c r="P3604" s="3">
        <v>3</v>
      </c>
      <c r="Q3604" s="3">
        <v>5</v>
      </c>
      <c r="R3604" s="3">
        <v>1</v>
      </c>
      <c r="S3604" s="3">
        <v>6</v>
      </c>
      <c r="T3604" s="3">
        <v>45</v>
      </c>
      <c r="U3604" s="3">
        <v>3</v>
      </c>
      <c r="V3604" s="3">
        <v>21</v>
      </c>
      <c r="W3604" s="24">
        <v>51</v>
      </c>
    </row>
    <row r="3605" spans="3:23" ht="25.2" x14ac:dyDescent="0.25">
      <c r="C3605" s="106"/>
      <c r="D3605" s="103"/>
      <c r="E3605" s="11" t="s">
        <v>35</v>
      </c>
      <c r="F3605" s="8"/>
      <c r="G3605" s="7">
        <v>1042</v>
      </c>
      <c r="H3605" s="15">
        <v>175</v>
      </c>
      <c r="I3605" s="1">
        <v>263</v>
      </c>
      <c r="J3605" s="1">
        <v>19</v>
      </c>
      <c r="K3605" s="1">
        <v>41</v>
      </c>
      <c r="L3605" s="1">
        <v>30</v>
      </c>
      <c r="M3605" s="1">
        <v>20</v>
      </c>
      <c r="N3605" s="1">
        <v>10</v>
      </c>
      <c r="O3605" s="1">
        <v>11</v>
      </c>
      <c r="P3605" s="1">
        <v>29</v>
      </c>
      <c r="Q3605" s="1">
        <v>76</v>
      </c>
      <c r="R3605" s="1">
        <v>35</v>
      </c>
      <c r="S3605" s="1">
        <v>172</v>
      </c>
      <c r="T3605" s="1">
        <v>377</v>
      </c>
      <c r="U3605" s="1">
        <v>44</v>
      </c>
      <c r="V3605" s="1">
        <v>449</v>
      </c>
      <c r="W3605" s="18">
        <v>549</v>
      </c>
    </row>
    <row r="3606" spans="3:23" ht="25.2" x14ac:dyDescent="0.25">
      <c r="C3606" s="106"/>
      <c r="D3606" s="103"/>
      <c r="E3606" s="11" t="s">
        <v>36</v>
      </c>
      <c r="F3606" s="8"/>
      <c r="G3606" s="7">
        <v>122</v>
      </c>
      <c r="H3606" s="15">
        <v>19</v>
      </c>
      <c r="I3606" s="1">
        <v>17</v>
      </c>
      <c r="J3606" s="1">
        <v>2</v>
      </c>
      <c r="K3606" s="1">
        <v>4</v>
      </c>
      <c r="L3606" s="1">
        <v>2</v>
      </c>
      <c r="M3606" s="1">
        <v>5</v>
      </c>
      <c r="N3606" s="1">
        <v>3</v>
      </c>
      <c r="O3606" s="1">
        <v>4</v>
      </c>
      <c r="P3606" s="1">
        <v>2</v>
      </c>
      <c r="Q3606" s="1">
        <v>14</v>
      </c>
      <c r="R3606" s="1">
        <v>7</v>
      </c>
      <c r="S3606" s="1">
        <v>16</v>
      </c>
      <c r="T3606" s="1">
        <v>62</v>
      </c>
      <c r="U3606" s="1">
        <v>0</v>
      </c>
      <c r="V3606" s="1">
        <v>44</v>
      </c>
      <c r="W3606" s="18">
        <v>78</v>
      </c>
    </row>
    <row r="3607" spans="3:23" ht="25.2" x14ac:dyDescent="0.25">
      <c r="C3607" s="106"/>
      <c r="D3607" s="103"/>
      <c r="E3607" s="11" t="s">
        <v>37</v>
      </c>
      <c r="F3607" s="8"/>
      <c r="G3607" s="7">
        <v>251</v>
      </c>
      <c r="H3607" s="15">
        <v>31</v>
      </c>
      <c r="I3607" s="1">
        <v>40</v>
      </c>
      <c r="J3607" s="1">
        <v>3</v>
      </c>
      <c r="K3607" s="1">
        <v>9</v>
      </c>
      <c r="L3607" s="1">
        <v>2</v>
      </c>
      <c r="M3607" s="1">
        <v>3</v>
      </c>
      <c r="N3607" s="1">
        <v>1</v>
      </c>
      <c r="O3607" s="1">
        <v>1</v>
      </c>
      <c r="P3607" s="1">
        <v>11</v>
      </c>
      <c r="Q3607" s="1">
        <v>15</v>
      </c>
      <c r="R3607" s="1">
        <v>18</v>
      </c>
      <c r="S3607" s="1">
        <v>49</v>
      </c>
      <c r="T3607" s="1">
        <v>94</v>
      </c>
      <c r="U3607" s="1">
        <v>17</v>
      </c>
      <c r="V3607" s="1">
        <v>91</v>
      </c>
      <c r="W3607" s="18">
        <v>143</v>
      </c>
    </row>
    <row r="3608" spans="3:23" x14ac:dyDescent="0.25">
      <c r="C3608" s="106"/>
      <c r="D3608" s="103"/>
      <c r="E3608" s="11" t="s">
        <v>38</v>
      </c>
      <c r="F3608" s="8"/>
      <c r="G3608" s="14">
        <v>34</v>
      </c>
      <c r="H3608" s="27">
        <v>2</v>
      </c>
      <c r="I3608" s="5">
        <v>4</v>
      </c>
      <c r="J3608" s="5">
        <v>0</v>
      </c>
      <c r="K3608" s="5">
        <v>1</v>
      </c>
      <c r="L3608" s="5">
        <v>0</v>
      </c>
      <c r="M3608" s="5">
        <v>1</v>
      </c>
      <c r="N3608" s="5">
        <v>0</v>
      </c>
      <c r="O3608" s="5">
        <v>0</v>
      </c>
      <c r="P3608" s="5">
        <v>2</v>
      </c>
      <c r="Q3608" s="5">
        <v>2</v>
      </c>
      <c r="R3608" s="5">
        <v>0</v>
      </c>
      <c r="S3608" s="5">
        <v>6</v>
      </c>
      <c r="T3608" s="5">
        <v>14</v>
      </c>
      <c r="U3608" s="5">
        <v>8</v>
      </c>
      <c r="V3608" s="5">
        <v>6</v>
      </c>
      <c r="W3608" s="28">
        <v>20</v>
      </c>
    </row>
    <row r="3609" spans="3:23" ht="25.2" x14ac:dyDescent="0.25">
      <c r="C3609" s="106"/>
      <c r="D3609" s="102" t="s">
        <v>22</v>
      </c>
      <c r="E3609" s="10" t="s">
        <v>34</v>
      </c>
      <c r="F3609" s="9"/>
      <c r="G3609" s="13">
        <v>53</v>
      </c>
      <c r="H3609" s="22">
        <v>4</v>
      </c>
      <c r="I3609" s="3">
        <v>4</v>
      </c>
      <c r="J3609" s="3">
        <v>0</v>
      </c>
      <c r="K3609" s="3">
        <v>0</v>
      </c>
      <c r="L3609" s="3">
        <v>0</v>
      </c>
      <c r="M3609" s="3">
        <v>0</v>
      </c>
      <c r="N3609" s="3">
        <v>0</v>
      </c>
      <c r="O3609" s="3">
        <v>0</v>
      </c>
      <c r="P3609" s="3">
        <v>1</v>
      </c>
      <c r="Q3609" s="3">
        <v>5</v>
      </c>
      <c r="R3609" s="3">
        <v>1</v>
      </c>
      <c r="S3609" s="3">
        <v>3</v>
      </c>
      <c r="T3609" s="3">
        <v>35</v>
      </c>
      <c r="U3609" s="3">
        <v>2</v>
      </c>
      <c r="V3609" s="3">
        <v>13</v>
      </c>
      <c r="W3609" s="24">
        <v>38</v>
      </c>
    </row>
    <row r="3610" spans="3:23" ht="25.2" x14ac:dyDescent="0.25">
      <c r="C3610" s="106"/>
      <c r="D3610" s="103"/>
      <c r="E3610" s="11" t="s">
        <v>35</v>
      </c>
      <c r="F3610" s="8"/>
      <c r="G3610" s="7">
        <v>595</v>
      </c>
      <c r="H3610" s="15">
        <v>112</v>
      </c>
      <c r="I3610" s="1">
        <v>155</v>
      </c>
      <c r="J3610" s="1">
        <v>15</v>
      </c>
      <c r="K3610" s="1">
        <v>31</v>
      </c>
      <c r="L3610" s="1">
        <v>14</v>
      </c>
      <c r="M3610" s="1">
        <v>8</v>
      </c>
      <c r="N3610" s="1">
        <v>6</v>
      </c>
      <c r="O3610" s="1">
        <v>5</v>
      </c>
      <c r="P3610" s="1">
        <v>14</v>
      </c>
      <c r="Q3610" s="1">
        <v>38</v>
      </c>
      <c r="R3610" s="1">
        <v>26</v>
      </c>
      <c r="S3610" s="1">
        <v>91</v>
      </c>
      <c r="T3610" s="1">
        <v>217</v>
      </c>
      <c r="U3610" s="1">
        <v>25</v>
      </c>
      <c r="V3610" s="1">
        <v>262</v>
      </c>
      <c r="W3610" s="18">
        <v>308</v>
      </c>
    </row>
    <row r="3611" spans="3:23" ht="25.2" x14ac:dyDescent="0.25">
      <c r="C3611" s="106"/>
      <c r="D3611" s="103"/>
      <c r="E3611" s="11" t="s">
        <v>36</v>
      </c>
      <c r="F3611" s="8"/>
      <c r="G3611" s="7">
        <v>56</v>
      </c>
      <c r="H3611" s="15">
        <v>9</v>
      </c>
      <c r="I3611" s="1">
        <v>8</v>
      </c>
      <c r="J3611" s="1">
        <v>0</v>
      </c>
      <c r="K3611" s="1">
        <v>0</v>
      </c>
      <c r="L3611" s="1">
        <v>0</v>
      </c>
      <c r="M3611" s="1">
        <v>1</v>
      </c>
      <c r="N3611" s="1">
        <v>1</v>
      </c>
      <c r="O3611" s="1">
        <v>3</v>
      </c>
      <c r="P3611" s="1">
        <v>1</v>
      </c>
      <c r="Q3611" s="1">
        <v>4</v>
      </c>
      <c r="R3611" s="1">
        <v>4</v>
      </c>
      <c r="S3611" s="1">
        <v>8</v>
      </c>
      <c r="T3611" s="1">
        <v>27</v>
      </c>
      <c r="U3611" s="1">
        <v>0</v>
      </c>
      <c r="V3611" s="1">
        <v>21</v>
      </c>
      <c r="W3611" s="18">
        <v>35</v>
      </c>
    </row>
    <row r="3612" spans="3:23" ht="25.2" x14ac:dyDescent="0.25">
      <c r="C3612" s="106"/>
      <c r="D3612" s="103"/>
      <c r="E3612" s="11" t="s">
        <v>37</v>
      </c>
      <c r="F3612" s="8"/>
      <c r="G3612" s="7">
        <v>54</v>
      </c>
      <c r="H3612" s="15">
        <v>11</v>
      </c>
      <c r="I3612" s="1">
        <v>13</v>
      </c>
      <c r="J3612" s="1">
        <v>2</v>
      </c>
      <c r="K3612" s="1">
        <v>5</v>
      </c>
      <c r="L3612" s="1">
        <v>1</v>
      </c>
      <c r="M3612" s="1">
        <v>1</v>
      </c>
      <c r="N3612" s="1">
        <v>0</v>
      </c>
      <c r="O3612" s="1">
        <v>0</v>
      </c>
      <c r="P3612" s="1">
        <v>1</v>
      </c>
      <c r="Q3612" s="1">
        <v>6</v>
      </c>
      <c r="R3612" s="1">
        <v>3</v>
      </c>
      <c r="S3612" s="1">
        <v>9</v>
      </c>
      <c r="T3612" s="1">
        <v>19</v>
      </c>
      <c r="U3612" s="1">
        <v>2</v>
      </c>
      <c r="V3612" s="1">
        <v>24</v>
      </c>
      <c r="W3612" s="18">
        <v>28</v>
      </c>
    </row>
    <row r="3613" spans="3:23" x14ac:dyDescent="0.25">
      <c r="C3613" s="106"/>
      <c r="D3613" s="103"/>
      <c r="E3613" s="11" t="s">
        <v>38</v>
      </c>
      <c r="F3613" s="8"/>
      <c r="G3613" s="14">
        <v>22</v>
      </c>
      <c r="H3613" s="27">
        <v>0</v>
      </c>
      <c r="I3613" s="5">
        <v>3</v>
      </c>
      <c r="J3613" s="5">
        <v>0</v>
      </c>
      <c r="K3613" s="5">
        <v>1</v>
      </c>
      <c r="L3613" s="5">
        <v>0</v>
      </c>
      <c r="M3613" s="5">
        <v>1</v>
      </c>
      <c r="N3613" s="5">
        <v>0</v>
      </c>
      <c r="O3613" s="5">
        <v>0</v>
      </c>
      <c r="P3613" s="5">
        <v>1</v>
      </c>
      <c r="Q3613" s="5">
        <v>1</v>
      </c>
      <c r="R3613" s="5">
        <v>0</v>
      </c>
      <c r="S3613" s="5">
        <v>4</v>
      </c>
      <c r="T3613" s="5">
        <v>10</v>
      </c>
      <c r="U3613" s="5">
        <v>4</v>
      </c>
      <c r="V3613" s="5">
        <v>4</v>
      </c>
      <c r="W3613" s="28">
        <v>14</v>
      </c>
    </row>
    <row r="3614" spans="3:23" ht="25.2" x14ac:dyDescent="0.25">
      <c r="C3614" s="106"/>
      <c r="D3614" s="102" t="s">
        <v>23</v>
      </c>
      <c r="E3614" s="10" t="s">
        <v>34</v>
      </c>
      <c r="F3614" s="9"/>
      <c r="G3614" s="41">
        <v>22</v>
      </c>
      <c r="H3614" s="58">
        <v>3</v>
      </c>
      <c r="I3614" s="26">
        <v>5</v>
      </c>
      <c r="J3614" s="26">
        <v>0</v>
      </c>
      <c r="K3614" s="26">
        <v>0</v>
      </c>
      <c r="L3614" s="26">
        <v>0</v>
      </c>
      <c r="M3614" s="26">
        <v>0</v>
      </c>
      <c r="N3614" s="26">
        <v>1</v>
      </c>
      <c r="O3614" s="26">
        <v>0</v>
      </c>
      <c r="P3614" s="26">
        <v>2</v>
      </c>
      <c r="Q3614" s="26">
        <v>0</v>
      </c>
      <c r="R3614" s="26">
        <v>0</v>
      </c>
      <c r="S3614" s="26">
        <v>3</v>
      </c>
      <c r="T3614" s="26">
        <v>10</v>
      </c>
      <c r="U3614" s="26">
        <v>1</v>
      </c>
      <c r="V3614" s="26">
        <v>8</v>
      </c>
      <c r="W3614" s="60">
        <v>13</v>
      </c>
    </row>
    <row r="3615" spans="3:23" ht="25.2" x14ac:dyDescent="0.25">
      <c r="C3615" s="106"/>
      <c r="D3615" s="103"/>
      <c r="E3615" s="11" t="s">
        <v>35</v>
      </c>
      <c r="F3615" s="8"/>
      <c r="G3615" s="7">
        <v>447</v>
      </c>
      <c r="H3615" s="15">
        <v>63</v>
      </c>
      <c r="I3615" s="1">
        <v>108</v>
      </c>
      <c r="J3615" s="1">
        <v>4</v>
      </c>
      <c r="K3615" s="1">
        <v>10</v>
      </c>
      <c r="L3615" s="1">
        <v>16</v>
      </c>
      <c r="M3615" s="1">
        <v>12</v>
      </c>
      <c r="N3615" s="1">
        <v>4</v>
      </c>
      <c r="O3615" s="1">
        <v>6</v>
      </c>
      <c r="P3615" s="1">
        <v>15</v>
      </c>
      <c r="Q3615" s="1">
        <v>38</v>
      </c>
      <c r="R3615" s="1">
        <v>9</v>
      </c>
      <c r="S3615" s="1">
        <v>81</v>
      </c>
      <c r="T3615" s="1">
        <v>160</v>
      </c>
      <c r="U3615" s="1">
        <v>19</v>
      </c>
      <c r="V3615" s="1">
        <v>187</v>
      </c>
      <c r="W3615" s="18">
        <v>241</v>
      </c>
    </row>
    <row r="3616" spans="3:23" ht="25.2" x14ac:dyDescent="0.25">
      <c r="C3616" s="106"/>
      <c r="D3616" s="103"/>
      <c r="E3616" s="11" t="s">
        <v>36</v>
      </c>
      <c r="F3616" s="8"/>
      <c r="G3616" s="7">
        <v>66</v>
      </c>
      <c r="H3616" s="15">
        <v>10</v>
      </c>
      <c r="I3616" s="1">
        <v>9</v>
      </c>
      <c r="J3616" s="1">
        <v>2</v>
      </c>
      <c r="K3616" s="1">
        <v>4</v>
      </c>
      <c r="L3616" s="1">
        <v>2</v>
      </c>
      <c r="M3616" s="1">
        <v>4</v>
      </c>
      <c r="N3616" s="1">
        <v>2</v>
      </c>
      <c r="O3616" s="1">
        <v>1</v>
      </c>
      <c r="P3616" s="1">
        <v>1</v>
      </c>
      <c r="Q3616" s="1">
        <v>10</v>
      </c>
      <c r="R3616" s="1">
        <v>3</v>
      </c>
      <c r="S3616" s="1">
        <v>8</v>
      </c>
      <c r="T3616" s="1">
        <v>35</v>
      </c>
      <c r="U3616" s="1">
        <v>0</v>
      </c>
      <c r="V3616" s="1">
        <v>23</v>
      </c>
      <c r="W3616" s="18">
        <v>43</v>
      </c>
    </row>
    <row r="3617" spans="3:23" ht="25.2" x14ac:dyDescent="0.25">
      <c r="C3617" s="106"/>
      <c r="D3617" s="103"/>
      <c r="E3617" s="11" t="s">
        <v>37</v>
      </c>
      <c r="F3617" s="8"/>
      <c r="G3617" s="7">
        <v>197</v>
      </c>
      <c r="H3617" s="15">
        <v>20</v>
      </c>
      <c r="I3617" s="1">
        <v>27</v>
      </c>
      <c r="J3617" s="1">
        <v>1</v>
      </c>
      <c r="K3617" s="1">
        <v>4</v>
      </c>
      <c r="L3617" s="1">
        <v>1</v>
      </c>
      <c r="M3617" s="1">
        <v>2</v>
      </c>
      <c r="N3617" s="1">
        <v>1</v>
      </c>
      <c r="O3617" s="1">
        <v>1</v>
      </c>
      <c r="P3617" s="1">
        <v>10</v>
      </c>
      <c r="Q3617" s="1">
        <v>9</v>
      </c>
      <c r="R3617" s="1">
        <v>15</v>
      </c>
      <c r="S3617" s="1">
        <v>40</v>
      </c>
      <c r="T3617" s="1">
        <v>75</v>
      </c>
      <c r="U3617" s="1">
        <v>15</v>
      </c>
      <c r="V3617" s="1">
        <v>67</v>
      </c>
      <c r="W3617" s="18">
        <v>115</v>
      </c>
    </row>
    <row r="3618" spans="3:23" x14ac:dyDescent="0.25">
      <c r="C3618" s="106"/>
      <c r="D3618" s="103"/>
      <c r="E3618" s="11" t="s">
        <v>38</v>
      </c>
      <c r="F3618" s="8"/>
      <c r="G3618" s="14">
        <v>12</v>
      </c>
      <c r="H3618" s="27">
        <v>2</v>
      </c>
      <c r="I3618" s="5">
        <v>1</v>
      </c>
      <c r="J3618" s="5">
        <v>0</v>
      </c>
      <c r="K3618" s="5">
        <v>0</v>
      </c>
      <c r="L3618" s="5">
        <v>0</v>
      </c>
      <c r="M3618" s="5">
        <v>0</v>
      </c>
      <c r="N3618" s="5">
        <v>0</v>
      </c>
      <c r="O3618" s="5">
        <v>0</v>
      </c>
      <c r="P3618" s="5">
        <v>1</v>
      </c>
      <c r="Q3618" s="5">
        <v>1</v>
      </c>
      <c r="R3618" s="5">
        <v>0</v>
      </c>
      <c r="S3618" s="5">
        <v>2</v>
      </c>
      <c r="T3618" s="5">
        <v>4</v>
      </c>
      <c r="U3618" s="5">
        <v>4</v>
      </c>
      <c r="V3618" s="5">
        <v>2</v>
      </c>
      <c r="W3618" s="28">
        <v>6</v>
      </c>
    </row>
    <row r="3619" spans="3:23" ht="25.2" x14ac:dyDescent="0.25">
      <c r="C3619" s="102" t="s">
        <v>39</v>
      </c>
      <c r="D3619" s="102" t="s">
        <v>25</v>
      </c>
      <c r="E3619" s="10" t="s">
        <v>40</v>
      </c>
      <c r="F3619" s="9"/>
      <c r="G3619" s="13">
        <v>263</v>
      </c>
      <c r="H3619" s="22">
        <v>37</v>
      </c>
      <c r="I3619" s="3">
        <v>39</v>
      </c>
      <c r="J3619" s="3">
        <v>4</v>
      </c>
      <c r="K3619" s="3">
        <v>9</v>
      </c>
      <c r="L3619" s="3">
        <v>3</v>
      </c>
      <c r="M3619" s="3">
        <v>5</v>
      </c>
      <c r="N3619" s="3">
        <v>5</v>
      </c>
      <c r="O3619" s="3">
        <v>5</v>
      </c>
      <c r="P3619" s="3">
        <v>4</v>
      </c>
      <c r="Q3619" s="3">
        <v>26</v>
      </c>
      <c r="R3619" s="3">
        <v>10</v>
      </c>
      <c r="S3619" s="3">
        <v>39</v>
      </c>
      <c r="T3619" s="3">
        <v>125</v>
      </c>
      <c r="U3619" s="3">
        <v>9</v>
      </c>
      <c r="V3619" s="3">
        <v>90</v>
      </c>
      <c r="W3619" s="24">
        <v>164</v>
      </c>
    </row>
    <row r="3620" spans="3:23" ht="25.2" x14ac:dyDescent="0.25">
      <c r="C3620" s="106"/>
      <c r="D3620" s="103"/>
      <c r="E3620" s="11" t="s">
        <v>41</v>
      </c>
      <c r="F3620" s="8"/>
      <c r="G3620" s="7">
        <v>906</v>
      </c>
      <c r="H3620" s="15">
        <v>156</v>
      </c>
      <c r="I3620" s="1">
        <v>230</v>
      </c>
      <c r="J3620" s="1">
        <v>18</v>
      </c>
      <c r="K3620" s="1">
        <v>37</v>
      </c>
      <c r="L3620" s="1">
        <v>25</v>
      </c>
      <c r="M3620" s="1">
        <v>19</v>
      </c>
      <c r="N3620" s="1">
        <v>5</v>
      </c>
      <c r="O3620" s="1">
        <v>9</v>
      </c>
      <c r="P3620" s="1">
        <v>24</v>
      </c>
      <c r="Q3620" s="1">
        <v>67</v>
      </c>
      <c r="R3620" s="1">
        <v>28</v>
      </c>
      <c r="S3620" s="1">
        <v>151</v>
      </c>
      <c r="T3620" s="1">
        <v>328</v>
      </c>
      <c r="U3620" s="1">
        <v>36</v>
      </c>
      <c r="V3620" s="1">
        <v>391</v>
      </c>
      <c r="W3620" s="18">
        <v>479</v>
      </c>
    </row>
    <row r="3621" spans="3:23" x14ac:dyDescent="0.25">
      <c r="C3621" s="106"/>
      <c r="D3621" s="103"/>
      <c r="E3621" s="11" t="s">
        <v>42</v>
      </c>
      <c r="F3621" s="8"/>
      <c r="G3621" s="7">
        <v>61</v>
      </c>
      <c r="H3621" s="15">
        <v>10</v>
      </c>
      <c r="I3621" s="1">
        <v>19</v>
      </c>
      <c r="J3621" s="1">
        <v>0</v>
      </c>
      <c r="K3621" s="1">
        <v>3</v>
      </c>
      <c r="L3621" s="1">
        <v>2</v>
      </c>
      <c r="M3621" s="1">
        <v>0</v>
      </c>
      <c r="N3621" s="1">
        <v>0</v>
      </c>
      <c r="O3621" s="1">
        <v>0</v>
      </c>
      <c r="P3621" s="1">
        <v>5</v>
      </c>
      <c r="Q3621" s="1">
        <v>3</v>
      </c>
      <c r="R3621" s="1">
        <v>2</v>
      </c>
      <c r="S3621" s="1">
        <v>11</v>
      </c>
      <c r="T3621" s="1">
        <v>19</v>
      </c>
      <c r="U3621" s="1">
        <v>1</v>
      </c>
      <c r="V3621" s="1">
        <v>30</v>
      </c>
      <c r="W3621" s="18">
        <v>30</v>
      </c>
    </row>
    <row r="3622" spans="3:23" x14ac:dyDescent="0.25">
      <c r="C3622" s="106"/>
      <c r="D3622" s="103"/>
      <c r="E3622" s="11" t="s">
        <v>43</v>
      </c>
      <c r="F3622" s="8"/>
      <c r="G3622" s="7">
        <v>450</v>
      </c>
      <c r="H3622" s="15">
        <v>63</v>
      </c>
      <c r="I3622" s="1">
        <v>96</v>
      </c>
      <c r="J3622" s="1">
        <v>6</v>
      </c>
      <c r="K3622" s="1">
        <v>20</v>
      </c>
      <c r="L3622" s="1">
        <v>13</v>
      </c>
      <c r="M3622" s="1">
        <v>12</v>
      </c>
      <c r="N3622" s="1">
        <v>3</v>
      </c>
      <c r="O3622" s="1">
        <v>5</v>
      </c>
      <c r="P3622" s="1">
        <v>19</v>
      </c>
      <c r="Q3622" s="1">
        <v>24</v>
      </c>
      <c r="R3622" s="1">
        <v>22</v>
      </c>
      <c r="S3622" s="1">
        <v>79</v>
      </c>
      <c r="T3622" s="1">
        <v>164</v>
      </c>
      <c r="U3622" s="1">
        <v>17</v>
      </c>
      <c r="V3622" s="1">
        <v>190</v>
      </c>
      <c r="W3622" s="18">
        <v>243</v>
      </c>
    </row>
    <row r="3623" spans="3:23" x14ac:dyDescent="0.25">
      <c r="C3623" s="106"/>
      <c r="D3623" s="103"/>
      <c r="E3623" s="11" t="s">
        <v>44</v>
      </c>
      <c r="F3623" s="8"/>
      <c r="G3623" s="7">
        <v>93</v>
      </c>
      <c r="H3623" s="15">
        <v>17</v>
      </c>
      <c r="I3623" s="1">
        <v>21</v>
      </c>
      <c r="J3623" s="1">
        <v>3</v>
      </c>
      <c r="K3623" s="1">
        <v>5</v>
      </c>
      <c r="L3623" s="1">
        <v>4</v>
      </c>
      <c r="M3623" s="1">
        <v>4</v>
      </c>
      <c r="N3623" s="1">
        <v>0</v>
      </c>
      <c r="O3623" s="1">
        <v>1</v>
      </c>
      <c r="P3623" s="1">
        <v>6</v>
      </c>
      <c r="Q3623" s="1">
        <v>3</v>
      </c>
      <c r="R3623" s="1">
        <v>4</v>
      </c>
      <c r="S3623" s="1">
        <v>20</v>
      </c>
      <c r="T3623" s="1">
        <v>27</v>
      </c>
      <c r="U3623" s="1">
        <v>6</v>
      </c>
      <c r="V3623" s="1">
        <v>40</v>
      </c>
      <c r="W3623" s="18">
        <v>47</v>
      </c>
    </row>
    <row r="3624" spans="3:23" ht="25.2" x14ac:dyDescent="0.25">
      <c r="C3624" s="106"/>
      <c r="D3624" s="103"/>
      <c r="E3624" s="11" t="s">
        <v>45</v>
      </c>
      <c r="F3624" s="8"/>
      <c r="G3624" s="14">
        <v>41</v>
      </c>
      <c r="H3624" s="27">
        <v>6</v>
      </c>
      <c r="I3624" s="5">
        <v>7</v>
      </c>
      <c r="J3624" s="5">
        <v>1</v>
      </c>
      <c r="K3624" s="5">
        <v>2</v>
      </c>
      <c r="L3624" s="5">
        <v>1</v>
      </c>
      <c r="M3624" s="5">
        <v>1</v>
      </c>
      <c r="N3624" s="5">
        <v>1</v>
      </c>
      <c r="O3624" s="5">
        <v>0</v>
      </c>
      <c r="P3624" s="5">
        <v>2</v>
      </c>
      <c r="Q3624" s="5">
        <v>2</v>
      </c>
      <c r="R3624" s="5">
        <v>2</v>
      </c>
      <c r="S3624" s="5">
        <v>7</v>
      </c>
      <c r="T3624" s="5">
        <v>21</v>
      </c>
      <c r="U3624" s="5">
        <v>1</v>
      </c>
      <c r="V3624" s="5">
        <v>12</v>
      </c>
      <c r="W3624" s="28">
        <v>28</v>
      </c>
    </row>
    <row r="3625" spans="3:23" x14ac:dyDescent="0.25">
      <c r="C3625" s="106"/>
      <c r="D3625" s="103"/>
      <c r="E3625" s="11" t="s">
        <v>38</v>
      </c>
      <c r="F3625" s="8"/>
      <c r="G3625" s="7">
        <v>141</v>
      </c>
      <c r="H3625" s="15">
        <v>19</v>
      </c>
      <c r="I3625" s="1">
        <v>30</v>
      </c>
      <c r="J3625" s="1">
        <v>0</v>
      </c>
      <c r="K3625" s="1">
        <v>3</v>
      </c>
      <c r="L3625" s="1">
        <v>4</v>
      </c>
      <c r="M3625" s="1">
        <v>1</v>
      </c>
      <c r="N3625" s="1">
        <v>3</v>
      </c>
      <c r="O3625" s="1">
        <v>2</v>
      </c>
      <c r="P3625" s="1">
        <v>4</v>
      </c>
      <c r="Q3625" s="1">
        <v>9</v>
      </c>
      <c r="R3625" s="1">
        <v>7</v>
      </c>
      <c r="S3625" s="1">
        <v>19</v>
      </c>
      <c r="T3625" s="1">
        <v>54</v>
      </c>
      <c r="U3625" s="1">
        <v>15</v>
      </c>
      <c r="V3625" s="1">
        <v>53</v>
      </c>
      <c r="W3625" s="18">
        <v>73</v>
      </c>
    </row>
    <row r="3626" spans="3:23" ht="25.2" x14ac:dyDescent="0.25">
      <c r="C3626" s="106"/>
      <c r="D3626" s="102" t="s">
        <v>22</v>
      </c>
      <c r="E3626" s="10" t="s">
        <v>40</v>
      </c>
      <c r="F3626" s="9"/>
      <c r="G3626" s="13">
        <v>123</v>
      </c>
      <c r="H3626" s="22">
        <v>17</v>
      </c>
      <c r="I3626" s="3">
        <v>19</v>
      </c>
      <c r="J3626" s="3">
        <v>1</v>
      </c>
      <c r="K3626" s="3">
        <v>4</v>
      </c>
      <c r="L3626" s="3">
        <v>1</v>
      </c>
      <c r="M3626" s="3">
        <v>2</v>
      </c>
      <c r="N3626" s="3">
        <v>2</v>
      </c>
      <c r="O3626" s="3">
        <v>3</v>
      </c>
      <c r="P3626" s="3">
        <v>2</v>
      </c>
      <c r="Q3626" s="3">
        <v>12</v>
      </c>
      <c r="R3626" s="3">
        <v>6</v>
      </c>
      <c r="S3626" s="3">
        <v>12</v>
      </c>
      <c r="T3626" s="3">
        <v>64</v>
      </c>
      <c r="U3626" s="3">
        <v>2</v>
      </c>
      <c r="V3626" s="3">
        <v>45</v>
      </c>
      <c r="W3626" s="24">
        <v>76</v>
      </c>
    </row>
    <row r="3627" spans="3:23" ht="25.2" x14ac:dyDescent="0.25">
      <c r="C3627" s="106"/>
      <c r="D3627" s="103"/>
      <c r="E3627" s="11" t="s">
        <v>41</v>
      </c>
      <c r="F3627" s="8"/>
      <c r="G3627" s="7">
        <v>511</v>
      </c>
      <c r="H3627" s="15">
        <v>95</v>
      </c>
      <c r="I3627" s="1">
        <v>135</v>
      </c>
      <c r="J3627" s="1">
        <v>14</v>
      </c>
      <c r="K3627" s="1">
        <v>27</v>
      </c>
      <c r="L3627" s="1">
        <v>13</v>
      </c>
      <c r="M3627" s="1">
        <v>7</v>
      </c>
      <c r="N3627" s="1">
        <v>2</v>
      </c>
      <c r="O3627" s="1">
        <v>4</v>
      </c>
      <c r="P3627" s="1">
        <v>13</v>
      </c>
      <c r="Q3627" s="1">
        <v>35</v>
      </c>
      <c r="R3627" s="1">
        <v>20</v>
      </c>
      <c r="S3627" s="1">
        <v>79</v>
      </c>
      <c r="T3627" s="1">
        <v>187</v>
      </c>
      <c r="U3627" s="1">
        <v>20</v>
      </c>
      <c r="V3627" s="1">
        <v>225</v>
      </c>
      <c r="W3627" s="18">
        <v>266</v>
      </c>
    </row>
    <row r="3628" spans="3:23" x14ac:dyDescent="0.25">
      <c r="C3628" s="106"/>
      <c r="D3628" s="103"/>
      <c r="E3628" s="11" t="s">
        <v>42</v>
      </c>
      <c r="F3628" s="8"/>
      <c r="G3628" s="14">
        <v>36</v>
      </c>
      <c r="H3628" s="27">
        <v>8</v>
      </c>
      <c r="I3628" s="5">
        <v>13</v>
      </c>
      <c r="J3628" s="5">
        <v>0</v>
      </c>
      <c r="K3628" s="5">
        <v>3</v>
      </c>
      <c r="L3628" s="5">
        <v>2</v>
      </c>
      <c r="M3628" s="5">
        <v>0</v>
      </c>
      <c r="N3628" s="5">
        <v>0</v>
      </c>
      <c r="O3628" s="5">
        <v>0</v>
      </c>
      <c r="P3628" s="5">
        <v>3</v>
      </c>
      <c r="Q3628" s="5">
        <v>3</v>
      </c>
      <c r="R3628" s="5">
        <v>1</v>
      </c>
      <c r="S3628" s="5">
        <v>4</v>
      </c>
      <c r="T3628" s="5">
        <v>10</v>
      </c>
      <c r="U3628" s="5">
        <v>1</v>
      </c>
      <c r="V3628" s="5">
        <v>21</v>
      </c>
      <c r="W3628" s="28">
        <v>14</v>
      </c>
    </row>
    <row r="3629" spans="3:23" x14ac:dyDescent="0.25">
      <c r="C3629" s="106"/>
      <c r="D3629" s="103"/>
      <c r="E3629" s="11" t="s">
        <v>43</v>
      </c>
      <c r="F3629" s="8"/>
      <c r="G3629" s="7">
        <v>224</v>
      </c>
      <c r="H3629" s="15">
        <v>41</v>
      </c>
      <c r="I3629" s="1">
        <v>54</v>
      </c>
      <c r="J3629" s="1">
        <v>5</v>
      </c>
      <c r="K3629" s="1">
        <v>14</v>
      </c>
      <c r="L3629" s="1">
        <v>6</v>
      </c>
      <c r="M3629" s="1">
        <v>2</v>
      </c>
      <c r="N3629" s="1">
        <v>0</v>
      </c>
      <c r="O3629" s="1">
        <v>3</v>
      </c>
      <c r="P3629" s="1">
        <v>8</v>
      </c>
      <c r="Q3629" s="1">
        <v>11</v>
      </c>
      <c r="R3629" s="1">
        <v>9</v>
      </c>
      <c r="S3629" s="1">
        <v>35</v>
      </c>
      <c r="T3629" s="1">
        <v>83</v>
      </c>
      <c r="U3629" s="1">
        <v>6</v>
      </c>
      <c r="V3629" s="1">
        <v>100</v>
      </c>
      <c r="W3629" s="18">
        <v>118</v>
      </c>
    </row>
    <row r="3630" spans="3:23" x14ac:dyDescent="0.25">
      <c r="C3630" s="106"/>
      <c r="D3630" s="103"/>
      <c r="E3630" s="11" t="s">
        <v>44</v>
      </c>
      <c r="F3630" s="8"/>
      <c r="G3630" s="14">
        <v>46</v>
      </c>
      <c r="H3630" s="27">
        <v>15</v>
      </c>
      <c r="I3630" s="5">
        <v>16</v>
      </c>
      <c r="J3630" s="5">
        <v>3</v>
      </c>
      <c r="K3630" s="5">
        <v>4</v>
      </c>
      <c r="L3630" s="5">
        <v>2</v>
      </c>
      <c r="M3630" s="5">
        <v>1</v>
      </c>
      <c r="N3630" s="5">
        <v>0</v>
      </c>
      <c r="O3630" s="5">
        <v>1</v>
      </c>
      <c r="P3630" s="5">
        <v>3</v>
      </c>
      <c r="Q3630" s="5">
        <v>1</v>
      </c>
      <c r="R3630" s="5">
        <v>1</v>
      </c>
      <c r="S3630" s="5">
        <v>9</v>
      </c>
      <c r="T3630" s="5">
        <v>9</v>
      </c>
      <c r="U3630" s="5">
        <v>1</v>
      </c>
      <c r="V3630" s="5">
        <v>27</v>
      </c>
      <c r="W3630" s="28">
        <v>18</v>
      </c>
    </row>
    <row r="3631" spans="3:23" ht="25.2" x14ac:dyDescent="0.25">
      <c r="C3631" s="106"/>
      <c r="D3631" s="103"/>
      <c r="E3631" s="11" t="s">
        <v>45</v>
      </c>
      <c r="F3631" s="8"/>
      <c r="G3631" s="14">
        <v>18</v>
      </c>
      <c r="H3631" s="27">
        <v>4</v>
      </c>
      <c r="I3631" s="5">
        <v>5</v>
      </c>
      <c r="J3631" s="5">
        <v>1</v>
      </c>
      <c r="K3631" s="5">
        <v>2</v>
      </c>
      <c r="L3631" s="5">
        <v>1</v>
      </c>
      <c r="M3631" s="5">
        <v>1</v>
      </c>
      <c r="N3631" s="5">
        <v>1</v>
      </c>
      <c r="O3631" s="5">
        <v>0</v>
      </c>
      <c r="P3631" s="5">
        <v>1</v>
      </c>
      <c r="Q3631" s="5">
        <v>1</v>
      </c>
      <c r="R3631" s="5">
        <v>0</v>
      </c>
      <c r="S3631" s="5">
        <v>2</v>
      </c>
      <c r="T3631" s="5">
        <v>9</v>
      </c>
      <c r="U3631" s="5">
        <v>1</v>
      </c>
      <c r="V3631" s="5">
        <v>6</v>
      </c>
      <c r="W3631" s="28">
        <v>11</v>
      </c>
    </row>
    <row r="3632" spans="3:23" x14ac:dyDescent="0.25">
      <c r="C3632" s="106"/>
      <c r="D3632" s="103"/>
      <c r="E3632" s="11" t="s">
        <v>38</v>
      </c>
      <c r="F3632" s="8"/>
      <c r="G3632" s="7">
        <v>80</v>
      </c>
      <c r="H3632" s="15">
        <v>11</v>
      </c>
      <c r="I3632" s="1">
        <v>17</v>
      </c>
      <c r="J3632" s="1">
        <v>0</v>
      </c>
      <c r="K3632" s="1">
        <v>3</v>
      </c>
      <c r="L3632" s="1">
        <v>0</v>
      </c>
      <c r="M3632" s="1">
        <v>1</v>
      </c>
      <c r="N3632" s="1">
        <v>2</v>
      </c>
      <c r="O3632" s="1">
        <v>1</v>
      </c>
      <c r="P3632" s="1">
        <v>1</v>
      </c>
      <c r="Q3632" s="1">
        <v>2</v>
      </c>
      <c r="R3632" s="1">
        <v>4</v>
      </c>
      <c r="S3632" s="1">
        <v>13</v>
      </c>
      <c r="T3632" s="1">
        <v>32</v>
      </c>
      <c r="U3632" s="1">
        <v>7</v>
      </c>
      <c r="V3632" s="1">
        <v>28</v>
      </c>
      <c r="W3632" s="18">
        <v>45</v>
      </c>
    </row>
    <row r="3633" spans="3:23" ht="25.2" x14ac:dyDescent="0.25">
      <c r="C3633" s="106"/>
      <c r="D3633" s="102" t="s">
        <v>23</v>
      </c>
      <c r="E3633" s="10" t="s">
        <v>40</v>
      </c>
      <c r="F3633" s="9"/>
      <c r="G3633" s="13">
        <v>140</v>
      </c>
      <c r="H3633" s="22">
        <v>20</v>
      </c>
      <c r="I3633" s="3">
        <v>20</v>
      </c>
      <c r="J3633" s="3">
        <v>3</v>
      </c>
      <c r="K3633" s="3">
        <v>5</v>
      </c>
      <c r="L3633" s="3">
        <v>2</v>
      </c>
      <c r="M3633" s="3">
        <v>3</v>
      </c>
      <c r="N3633" s="3">
        <v>3</v>
      </c>
      <c r="O3633" s="3">
        <v>2</v>
      </c>
      <c r="P3633" s="3">
        <v>2</v>
      </c>
      <c r="Q3633" s="3">
        <v>14</v>
      </c>
      <c r="R3633" s="3">
        <v>4</v>
      </c>
      <c r="S3633" s="3">
        <v>27</v>
      </c>
      <c r="T3633" s="3">
        <v>61</v>
      </c>
      <c r="U3633" s="3">
        <v>7</v>
      </c>
      <c r="V3633" s="3">
        <v>45</v>
      </c>
      <c r="W3633" s="24">
        <v>88</v>
      </c>
    </row>
    <row r="3634" spans="3:23" ht="25.2" x14ac:dyDescent="0.25">
      <c r="C3634" s="106"/>
      <c r="D3634" s="103"/>
      <c r="E3634" s="11" t="s">
        <v>41</v>
      </c>
      <c r="F3634" s="8"/>
      <c r="G3634" s="7">
        <v>395</v>
      </c>
      <c r="H3634" s="15">
        <v>61</v>
      </c>
      <c r="I3634" s="1">
        <v>95</v>
      </c>
      <c r="J3634" s="1">
        <v>4</v>
      </c>
      <c r="K3634" s="1">
        <v>10</v>
      </c>
      <c r="L3634" s="1">
        <v>12</v>
      </c>
      <c r="M3634" s="1">
        <v>12</v>
      </c>
      <c r="N3634" s="1">
        <v>3</v>
      </c>
      <c r="O3634" s="1">
        <v>5</v>
      </c>
      <c r="P3634" s="1">
        <v>11</v>
      </c>
      <c r="Q3634" s="1">
        <v>32</v>
      </c>
      <c r="R3634" s="1">
        <v>8</v>
      </c>
      <c r="S3634" s="1">
        <v>72</v>
      </c>
      <c r="T3634" s="1">
        <v>141</v>
      </c>
      <c r="U3634" s="1">
        <v>16</v>
      </c>
      <c r="V3634" s="1">
        <v>166</v>
      </c>
      <c r="W3634" s="18">
        <v>213</v>
      </c>
    </row>
    <row r="3635" spans="3:23" x14ac:dyDescent="0.25">
      <c r="C3635" s="106"/>
      <c r="D3635" s="103"/>
      <c r="E3635" s="11" t="s">
        <v>42</v>
      </c>
      <c r="F3635" s="8"/>
      <c r="G3635" s="14">
        <v>25</v>
      </c>
      <c r="H3635" s="27">
        <v>2</v>
      </c>
      <c r="I3635" s="5">
        <v>6</v>
      </c>
      <c r="J3635" s="5">
        <v>0</v>
      </c>
      <c r="K3635" s="5">
        <v>0</v>
      </c>
      <c r="L3635" s="5">
        <v>0</v>
      </c>
      <c r="M3635" s="5">
        <v>0</v>
      </c>
      <c r="N3635" s="5">
        <v>0</v>
      </c>
      <c r="O3635" s="5">
        <v>0</v>
      </c>
      <c r="P3635" s="5">
        <v>2</v>
      </c>
      <c r="Q3635" s="5">
        <v>0</v>
      </c>
      <c r="R3635" s="5">
        <v>1</v>
      </c>
      <c r="S3635" s="5">
        <v>7</v>
      </c>
      <c r="T3635" s="5">
        <v>9</v>
      </c>
      <c r="U3635" s="5">
        <v>0</v>
      </c>
      <c r="V3635" s="5">
        <v>9</v>
      </c>
      <c r="W3635" s="28">
        <v>16</v>
      </c>
    </row>
    <row r="3636" spans="3:23" x14ac:dyDescent="0.25">
      <c r="C3636" s="106"/>
      <c r="D3636" s="103"/>
      <c r="E3636" s="11" t="s">
        <v>43</v>
      </c>
      <c r="F3636" s="8"/>
      <c r="G3636" s="7">
        <v>226</v>
      </c>
      <c r="H3636" s="15">
        <v>22</v>
      </c>
      <c r="I3636" s="1">
        <v>42</v>
      </c>
      <c r="J3636" s="1">
        <v>1</v>
      </c>
      <c r="K3636" s="1">
        <v>6</v>
      </c>
      <c r="L3636" s="1">
        <v>7</v>
      </c>
      <c r="M3636" s="1">
        <v>10</v>
      </c>
      <c r="N3636" s="1">
        <v>3</v>
      </c>
      <c r="O3636" s="1">
        <v>2</v>
      </c>
      <c r="P3636" s="1">
        <v>11</v>
      </c>
      <c r="Q3636" s="1">
        <v>13</v>
      </c>
      <c r="R3636" s="1">
        <v>13</v>
      </c>
      <c r="S3636" s="1">
        <v>44</v>
      </c>
      <c r="T3636" s="1">
        <v>81</v>
      </c>
      <c r="U3636" s="1">
        <v>11</v>
      </c>
      <c r="V3636" s="1">
        <v>90</v>
      </c>
      <c r="W3636" s="18">
        <v>125</v>
      </c>
    </row>
    <row r="3637" spans="3:23" x14ac:dyDescent="0.25">
      <c r="C3637" s="106"/>
      <c r="D3637" s="103"/>
      <c r="E3637" s="11" t="s">
        <v>44</v>
      </c>
      <c r="F3637" s="8"/>
      <c r="G3637" s="14">
        <v>47</v>
      </c>
      <c r="H3637" s="27">
        <v>2</v>
      </c>
      <c r="I3637" s="5">
        <v>5</v>
      </c>
      <c r="J3637" s="5">
        <v>0</v>
      </c>
      <c r="K3637" s="5">
        <v>1</v>
      </c>
      <c r="L3637" s="5">
        <v>2</v>
      </c>
      <c r="M3637" s="5">
        <v>3</v>
      </c>
      <c r="N3637" s="5">
        <v>0</v>
      </c>
      <c r="O3637" s="5">
        <v>0</v>
      </c>
      <c r="P3637" s="5">
        <v>3</v>
      </c>
      <c r="Q3637" s="5">
        <v>2</v>
      </c>
      <c r="R3637" s="5">
        <v>3</v>
      </c>
      <c r="S3637" s="5">
        <v>11</v>
      </c>
      <c r="T3637" s="5">
        <v>18</v>
      </c>
      <c r="U3637" s="5">
        <v>5</v>
      </c>
      <c r="V3637" s="5">
        <v>13</v>
      </c>
      <c r="W3637" s="28">
        <v>29</v>
      </c>
    </row>
    <row r="3638" spans="3:23" ht="25.2" x14ac:dyDescent="0.25">
      <c r="C3638" s="106"/>
      <c r="D3638" s="103"/>
      <c r="E3638" s="11" t="s">
        <v>45</v>
      </c>
      <c r="F3638" s="8"/>
      <c r="G3638" s="14">
        <v>23</v>
      </c>
      <c r="H3638" s="27">
        <v>2</v>
      </c>
      <c r="I3638" s="5">
        <v>2</v>
      </c>
      <c r="J3638" s="5">
        <v>0</v>
      </c>
      <c r="K3638" s="5">
        <v>0</v>
      </c>
      <c r="L3638" s="5">
        <v>0</v>
      </c>
      <c r="M3638" s="5">
        <v>0</v>
      </c>
      <c r="N3638" s="5">
        <v>0</v>
      </c>
      <c r="O3638" s="5">
        <v>0</v>
      </c>
      <c r="P3638" s="5">
        <v>1</v>
      </c>
      <c r="Q3638" s="5">
        <v>1</v>
      </c>
      <c r="R3638" s="5">
        <v>2</v>
      </c>
      <c r="S3638" s="5">
        <v>5</v>
      </c>
      <c r="T3638" s="5">
        <v>12</v>
      </c>
      <c r="U3638" s="5">
        <v>0</v>
      </c>
      <c r="V3638" s="5">
        <v>6</v>
      </c>
      <c r="W3638" s="28">
        <v>17</v>
      </c>
    </row>
    <row r="3639" spans="3:23" x14ac:dyDescent="0.25">
      <c r="C3639" s="106"/>
      <c r="D3639" s="103"/>
      <c r="E3639" s="11" t="s">
        <v>38</v>
      </c>
      <c r="F3639" s="8"/>
      <c r="G3639" s="7">
        <v>61</v>
      </c>
      <c r="H3639" s="15">
        <v>8</v>
      </c>
      <c r="I3639" s="1">
        <v>13</v>
      </c>
      <c r="J3639" s="1">
        <v>0</v>
      </c>
      <c r="K3639" s="1">
        <v>0</v>
      </c>
      <c r="L3639" s="1">
        <v>4</v>
      </c>
      <c r="M3639" s="1">
        <v>0</v>
      </c>
      <c r="N3639" s="1">
        <v>1</v>
      </c>
      <c r="O3639" s="1">
        <v>1</v>
      </c>
      <c r="P3639" s="1">
        <v>3</v>
      </c>
      <c r="Q3639" s="1">
        <v>7</v>
      </c>
      <c r="R3639" s="1">
        <v>3</v>
      </c>
      <c r="S3639" s="1">
        <v>6</v>
      </c>
      <c r="T3639" s="1">
        <v>22</v>
      </c>
      <c r="U3639" s="1">
        <v>8</v>
      </c>
      <c r="V3639" s="1">
        <v>25</v>
      </c>
      <c r="W3639" s="18">
        <v>28</v>
      </c>
    </row>
    <row r="3640" spans="3:23" x14ac:dyDescent="0.25">
      <c r="C3640" s="102" t="s">
        <v>46</v>
      </c>
      <c r="D3640" s="100" t="s">
        <v>21</v>
      </c>
      <c r="E3640" s="10" t="s">
        <v>47</v>
      </c>
      <c r="F3640" s="9"/>
      <c r="G3640" s="13">
        <v>1103</v>
      </c>
      <c r="H3640" s="22">
        <v>201</v>
      </c>
      <c r="I3640" s="3">
        <v>287</v>
      </c>
      <c r="J3640" s="3">
        <v>20</v>
      </c>
      <c r="K3640" s="3">
        <v>43</v>
      </c>
      <c r="L3640" s="3">
        <v>29</v>
      </c>
      <c r="M3640" s="3">
        <v>24</v>
      </c>
      <c r="N3640" s="3">
        <v>11</v>
      </c>
      <c r="O3640" s="3">
        <v>11</v>
      </c>
      <c r="P3640" s="3">
        <v>37</v>
      </c>
      <c r="Q3640" s="3">
        <v>85</v>
      </c>
      <c r="R3640" s="3">
        <v>47</v>
      </c>
      <c r="S3640" s="3">
        <v>196</v>
      </c>
      <c r="T3640" s="3">
        <v>349</v>
      </c>
      <c r="U3640" s="3">
        <v>48</v>
      </c>
      <c r="V3640" s="3">
        <v>510</v>
      </c>
      <c r="W3640" s="24">
        <v>545</v>
      </c>
    </row>
    <row r="3641" spans="3:23" ht="25.2" x14ac:dyDescent="0.25">
      <c r="C3641" s="106"/>
      <c r="D3641" s="101"/>
      <c r="E3641" s="11" t="s">
        <v>48</v>
      </c>
      <c r="F3641" s="8"/>
      <c r="G3641" s="7">
        <v>173</v>
      </c>
      <c r="H3641" s="15">
        <v>8</v>
      </c>
      <c r="I3641" s="1">
        <v>20</v>
      </c>
      <c r="J3641" s="1">
        <v>2</v>
      </c>
      <c r="K3641" s="1">
        <v>6</v>
      </c>
      <c r="L3641" s="1">
        <v>1</v>
      </c>
      <c r="M3641" s="1">
        <v>1</v>
      </c>
      <c r="N3641" s="1">
        <v>1</v>
      </c>
      <c r="O3641" s="1">
        <v>1</v>
      </c>
      <c r="P3641" s="1">
        <v>1</v>
      </c>
      <c r="Q3641" s="1">
        <v>13</v>
      </c>
      <c r="R3641" s="1">
        <v>4</v>
      </c>
      <c r="S3641" s="1">
        <v>21</v>
      </c>
      <c r="T3641" s="1">
        <v>105</v>
      </c>
      <c r="U3641" s="1">
        <v>7</v>
      </c>
      <c r="V3641" s="1">
        <v>40</v>
      </c>
      <c r="W3641" s="18">
        <v>126</v>
      </c>
    </row>
    <row r="3642" spans="3:23" x14ac:dyDescent="0.25">
      <c r="C3642" s="106"/>
      <c r="D3642" s="101"/>
      <c r="E3642" s="11" t="s">
        <v>49</v>
      </c>
      <c r="F3642" s="8"/>
      <c r="G3642" s="14">
        <v>29</v>
      </c>
      <c r="H3642" s="27">
        <v>5</v>
      </c>
      <c r="I3642" s="5">
        <v>5</v>
      </c>
      <c r="J3642" s="5">
        <v>0</v>
      </c>
      <c r="K3642" s="5">
        <v>2</v>
      </c>
      <c r="L3642" s="5">
        <v>1</v>
      </c>
      <c r="M3642" s="5">
        <v>0</v>
      </c>
      <c r="N3642" s="5">
        <v>0</v>
      </c>
      <c r="O3642" s="5">
        <v>0</v>
      </c>
      <c r="P3642" s="5">
        <v>2</v>
      </c>
      <c r="Q3642" s="5">
        <v>1</v>
      </c>
      <c r="R3642" s="5">
        <v>1</v>
      </c>
      <c r="S3642" s="5">
        <v>1</v>
      </c>
      <c r="T3642" s="5">
        <v>14</v>
      </c>
      <c r="U3642" s="5">
        <v>2</v>
      </c>
      <c r="V3642" s="5">
        <v>12</v>
      </c>
      <c r="W3642" s="28">
        <v>15</v>
      </c>
    </row>
    <row r="3643" spans="3:23" ht="25.2" x14ac:dyDescent="0.25">
      <c r="C3643" s="106"/>
      <c r="D3643" s="101"/>
      <c r="E3643" s="11" t="s">
        <v>50</v>
      </c>
      <c r="F3643" s="8"/>
      <c r="G3643" s="7">
        <v>102</v>
      </c>
      <c r="H3643" s="15">
        <v>7</v>
      </c>
      <c r="I3643" s="1">
        <v>3</v>
      </c>
      <c r="J3643" s="1">
        <v>1</v>
      </c>
      <c r="K3643" s="1">
        <v>1</v>
      </c>
      <c r="L3643" s="1">
        <v>1</v>
      </c>
      <c r="M3643" s="1">
        <v>2</v>
      </c>
      <c r="N3643" s="1">
        <v>3</v>
      </c>
      <c r="O3643" s="1">
        <v>4</v>
      </c>
      <c r="P3643" s="1">
        <v>3</v>
      </c>
      <c r="Q3643" s="1">
        <v>6</v>
      </c>
      <c r="R3643" s="1">
        <v>5</v>
      </c>
      <c r="S3643" s="1">
        <v>13</v>
      </c>
      <c r="T3643" s="1">
        <v>63</v>
      </c>
      <c r="U3643" s="1">
        <v>8</v>
      </c>
      <c r="V3643" s="1">
        <v>18</v>
      </c>
      <c r="W3643" s="18">
        <v>76</v>
      </c>
    </row>
    <row r="3644" spans="3:23" ht="25.2" x14ac:dyDescent="0.25">
      <c r="C3644" s="106"/>
      <c r="D3644" s="101"/>
      <c r="E3644" s="11" t="s">
        <v>51</v>
      </c>
      <c r="F3644" s="8"/>
      <c r="G3644" s="14">
        <v>46</v>
      </c>
      <c r="H3644" s="27">
        <v>9</v>
      </c>
      <c r="I3644" s="5">
        <v>7</v>
      </c>
      <c r="J3644" s="5">
        <v>0</v>
      </c>
      <c r="K3644" s="5">
        <v>0</v>
      </c>
      <c r="L3644" s="5">
        <v>0</v>
      </c>
      <c r="M3644" s="5">
        <v>0</v>
      </c>
      <c r="N3644" s="5">
        <v>0</v>
      </c>
      <c r="O3644" s="5">
        <v>0</v>
      </c>
      <c r="P3644" s="5">
        <v>1</v>
      </c>
      <c r="Q3644" s="5">
        <v>2</v>
      </c>
      <c r="R3644" s="5">
        <v>2</v>
      </c>
      <c r="S3644" s="5">
        <v>5</v>
      </c>
      <c r="T3644" s="5">
        <v>27</v>
      </c>
      <c r="U3644" s="5">
        <v>0</v>
      </c>
      <c r="V3644" s="5">
        <v>14</v>
      </c>
      <c r="W3644" s="28">
        <v>32</v>
      </c>
    </row>
    <row r="3645" spans="3:23" x14ac:dyDescent="0.25">
      <c r="C3645" s="106"/>
      <c r="D3645" s="101"/>
      <c r="E3645" s="11" t="s">
        <v>52</v>
      </c>
      <c r="F3645" s="8"/>
      <c r="G3645" s="14">
        <v>20</v>
      </c>
      <c r="H3645" s="27">
        <v>1</v>
      </c>
      <c r="I3645" s="5">
        <v>2</v>
      </c>
      <c r="J3645" s="5">
        <v>0</v>
      </c>
      <c r="K3645" s="5">
        <v>0</v>
      </c>
      <c r="L3645" s="5">
        <v>0</v>
      </c>
      <c r="M3645" s="5">
        <v>1</v>
      </c>
      <c r="N3645" s="5">
        <v>0</v>
      </c>
      <c r="O3645" s="5">
        <v>0</v>
      </c>
      <c r="P3645" s="5">
        <v>0</v>
      </c>
      <c r="Q3645" s="5">
        <v>1</v>
      </c>
      <c r="R3645" s="5">
        <v>1</v>
      </c>
      <c r="S3645" s="5">
        <v>3</v>
      </c>
      <c r="T3645" s="5">
        <v>14</v>
      </c>
      <c r="U3645" s="5">
        <v>0</v>
      </c>
      <c r="V3645" s="5">
        <v>3</v>
      </c>
      <c r="W3645" s="28">
        <v>17</v>
      </c>
    </row>
    <row r="3646" spans="3:23" x14ac:dyDescent="0.25">
      <c r="C3646" s="106"/>
      <c r="D3646" s="101"/>
      <c r="E3646" s="11" t="s">
        <v>53</v>
      </c>
      <c r="F3646" s="8"/>
      <c r="G3646" s="14">
        <v>19</v>
      </c>
      <c r="H3646" s="27">
        <v>1</v>
      </c>
      <c r="I3646" s="5">
        <v>3</v>
      </c>
      <c r="J3646" s="5">
        <v>0</v>
      </c>
      <c r="K3646" s="5">
        <v>1</v>
      </c>
      <c r="L3646" s="5">
        <v>0</v>
      </c>
      <c r="M3646" s="5">
        <v>0</v>
      </c>
      <c r="N3646" s="5">
        <v>0</v>
      </c>
      <c r="O3646" s="5">
        <v>0</v>
      </c>
      <c r="P3646" s="5">
        <v>1</v>
      </c>
      <c r="Q3646" s="5">
        <v>0</v>
      </c>
      <c r="R3646" s="5">
        <v>1</v>
      </c>
      <c r="S3646" s="5">
        <v>5</v>
      </c>
      <c r="T3646" s="5">
        <v>7</v>
      </c>
      <c r="U3646" s="5">
        <v>1</v>
      </c>
      <c r="V3646" s="5">
        <v>6</v>
      </c>
      <c r="W3646" s="28">
        <v>12</v>
      </c>
    </row>
    <row r="3647" spans="3:23" x14ac:dyDescent="0.25">
      <c r="C3647" s="106"/>
      <c r="D3647" s="101"/>
      <c r="E3647" s="11" t="s">
        <v>38</v>
      </c>
      <c r="F3647" s="8"/>
      <c r="G3647" s="14">
        <v>32</v>
      </c>
      <c r="H3647" s="27">
        <v>2</v>
      </c>
      <c r="I3647" s="5">
        <v>6</v>
      </c>
      <c r="J3647" s="5">
        <v>1</v>
      </c>
      <c r="K3647" s="5">
        <v>2</v>
      </c>
      <c r="L3647" s="5">
        <v>2</v>
      </c>
      <c r="M3647" s="5">
        <v>1</v>
      </c>
      <c r="N3647" s="5">
        <v>0</v>
      </c>
      <c r="O3647" s="5">
        <v>0</v>
      </c>
      <c r="P3647" s="5">
        <v>2</v>
      </c>
      <c r="Q3647" s="5">
        <v>4</v>
      </c>
      <c r="R3647" s="5">
        <v>0</v>
      </c>
      <c r="S3647" s="5">
        <v>5</v>
      </c>
      <c r="T3647" s="5">
        <v>13</v>
      </c>
      <c r="U3647" s="5">
        <v>6</v>
      </c>
      <c r="V3647" s="5">
        <v>8</v>
      </c>
      <c r="W3647" s="28">
        <v>18</v>
      </c>
    </row>
    <row r="3648" spans="3:23" x14ac:dyDescent="0.25">
      <c r="C3648" s="106"/>
      <c r="D3648" s="101"/>
      <c r="E3648" s="11" t="s">
        <v>54</v>
      </c>
      <c r="F3648" s="8"/>
      <c r="G3648" s="7">
        <v>1276</v>
      </c>
      <c r="H3648" s="15">
        <v>209</v>
      </c>
      <c r="I3648" s="1">
        <v>307</v>
      </c>
      <c r="J3648" s="1">
        <v>22</v>
      </c>
      <c r="K3648" s="1">
        <v>49</v>
      </c>
      <c r="L3648" s="1">
        <v>30</v>
      </c>
      <c r="M3648" s="1">
        <v>25</v>
      </c>
      <c r="N3648" s="1">
        <v>12</v>
      </c>
      <c r="O3648" s="1">
        <v>12</v>
      </c>
      <c r="P3648" s="1">
        <v>38</v>
      </c>
      <c r="Q3648" s="1">
        <v>98</v>
      </c>
      <c r="R3648" s="1">
        <v>51</v>
      </c>
      <c r="S3648" s="1">
        <v>217</v>
      </c>
      <c r="T3648" s="1">
        <v>454</v>
      </c>
      <c r="U3648" s="1">
        <v>55</v>
      </c>
      <c r="V3648" s="1">
        <v>550</v>
      </c>
      <c r="W3648" s="18">
        <v>671</v>
      </c>
    </row>
    <row r="3649" spans="2:23" x14ac:dyDescent="0.25">
      <c r="C3649" s="106"/>
      <c r="D3649" s="101"/>
      <c r="E3649" s="11" t="s">
        <v>55</v>
      </c>
      <c r="F3649" s="8"/>
      <c r="G3649" s="7">
        <v>177</v>
      </c>
      <c r="H3649" s="15">
        <v>21</v>
      </c>
      <c r="I3649" s="1">
        <v>15</v>
      </c>
      <c r="J3649" s="1">
        <v>1</v>
      </c>
      <c r="K3649" s="1">
        <v>3</v>
      </c>
      <c r="L3649" s="1">
        <v>2</v>
      </c>
      <c r="M3649" s="1">
        <v>2</v>
      </c>
      <c r="N3649" s="1">
        <v>3</v>
      </c>
      <c r="O3649" s="1">
        <v>4</v>
      </c>
      <c r="P3649" s="1">
        <v>6</v>
      </c>
      <c r="Q3649" s="1">
        <v>9</v>
      </c>
      <c r="R3649" s="1">
        <v>8</v>
      </c>
      <c r="S3649" s="1">
        <v>19</v>
      </c>
      <c r="T3649" s="1">
        <v>104</v>
      </c>
      <c r="U3649" s="1">
        <v>10</v>
      </c>
      <c r="V3649" s="1">
        <v>44</v>
      </c>
      <c r="W3649" s="18">
        <v>123</v>
      </c>
    </row>
    <row r="3650" spans="2:23" ht="25.2" x14ac:dyDescent="0.25">
      <c r="C3650" s="102" t="s">
        <v>56</v>
      </c>
      <c r="D3650" s="100" t="s">
        <v>21</v>
      </c>
      <c r="E3650" s="10" t="s">
        <v>57</v>
      </c>
      <c r="F3650" s="9"/>
      <c r="G3650" s="13">
        <v>393</v>
      </c>
      <c r="H3650" s="22">
        <v>42</v>
      </c>
      <c r="I3650" s="3">
        <v>56</v>
      </c>
      <c r="J3650" s="3">
        <v>7</v>
      </c>
      <c r="K3650" s="3">
        <v>10</v>
      </c>
      <c r="L3650" s="3">
        <v>8</v>
      </c>
      <c r="M3650" s="3">
        <v>7</v>
      </c>
      <c r="N3650" s="3">
        <v>6</v>
      </c>
      <c r="O3650" s="3">
        <v>9</v>
      </c>
      <c r="P3650" s="3">
        <v>9</v>
      </c>
      <c r="Q3650" s="3">
        <v>24</v>
      </c>
      <c r="R3650" s="3">
        <v>16</v>
      </c>
      <c r="S3650" s="3">
        <v>68</v>
      </c>
      <c r="T3650" s="3">
        <v>192</v>
      </c>
      <c r="U3650" s="3">
        <v>10</v>
      </c>
      <c r="V3650" s="3">
        <v>123</v>
      </c>
      <c r="W3650" s="24">
        <v>260</v>
      </c>
    </row>
    <row r="3651" spans="2:23" ht="25.2" x14ac:dyDescent="0.25">
      <c r="C3651" s="106"/>
      <c r="D3651" s="101"/>
      <c r="E3651" s="11" t="s">
        <v>58</v>
      </c>
      <c r="F3651" s="8"/>
      <c r="G3651" s="7">
        <v>615</v>
      </c>
      <c r="H3651" s="15">
        <v>78</v>
      </c>
      <c r="I3651" s="1">
        <v>124</v>
      </c>
      <c r="J3651" s="1">
        <v>5</v>
      </c>
      <c r="K3651" s="1">
        <v>11</v>
      </c>
      <c r="L3651" s="1">
        <v>8</v>
      </c>
      <c r="M3651" s="1">
        <v>10</v>
      </c>
      <c r="N3651" s="1">
        <v>3</v>
      </c>
      <c r="O3651" s="1">
        <v>4</v>
      </c>
      <c r="P3651" s="1">
        <v>18</v>
      </c>
      <c r="Q3651" s="1">
        <v>47</v>
      </c>
      <c r="R3651" s="1">
        <v>18</v>
      </c>
      <c r="S3651" s="1">
        <v>108</v>
      </c>
      <c r="T3651" s="1">
        <v>237</v>
      </c>
      <c r="U3651" s="1">
        <v>39</v>
      </c>
      <c r="V3651" s="1">
        <v>231</v>
      </c>
      <c r="W3651" s="18">
        <v>345</v>
      </c>
    </row>
    <row r="3652" spans="2:23" ht="25.2" x14ac:dyDescent="0.25">
      <c r="C3652" s="106"/>
      <c r="D3652" s="101"/>
      <c r="E3652" s="11" t="s">
        <v>59</v>
      </c>
      <c r="F3652" s="8"/>
      <c r="G3652" s="7">
        <v>364</v>
      </c>
      <c r="H3652" s="15">
        <v>73</v>
      </c>
      <c r="I3652" s="1">
        <v>109</v>
      </c>
      <c r="J3652" s="1">
        <v>6</v>
      </c>
      <c r="K3652" s="1">
        <v>22</v>
      </c>
      <c r="L3652" s="1">
        <v>11</v>
      </c>
      <c r="M3652" s="1">
        <v>9</v>
      </c>
      <c r="N3652" s="1">
        <v>5</v>
      </c>
      <c r="O3652" s="1">
        <v>2</v>
      </c>
      <c r="P3652" s="1">
        <v>16</v>
      </c>
      <c r="Q3652" s="1">
        <v>27</v>
      </c>
      <c r="R3652" s="1">
        <v>17</v>
      </c>
      <c r="S3652" s="1">
        <v>57</v>
      </c>
      <c r="T3652" s="1">
        <v>103</v>
      </c>
      <c r="U3652" s="1">
        <v>19</v>
      </c>
      <c r="V3652" s="1">
        <v>185</v>
      </c>
      <c r="W3652" s="18">
        <v>160</v>
      </c>
    </row>
    <row r="3653" spans="2:23" x14ac:dyDescent="0.25">
      <c r="C3653" s="106"/>
      <c r="D3653" s="101"/>
      <c r="E3653" s="11" t="s">
        <v>60</v>
      </c>
      <c r="F3653" s="8"/>
      <c r="G3653" s="7">
        <v>152</v>
      </c>
      <c r="H3653" s="15">
        <v>41</v>
      </c>
      <c r="I3653" s="1">
        <v>44</v>
      </c>
      <c r="J3653" s="1">
        <v>6</v>
      </c>
      <c r="K3653" s="1">
        <v>12</v>
      </c>
      <c r="L3653" s="1">
        <v>7</v>
      </c>
      <c r="M3653" s="1">
        <v>3</v>
      </c>
      <c r="N3653" s="1">
        <v>1</v>
      </c>
      <c r="O3653" s="1">
        <v>1</v>
      </c>
      <c r="P3653" s="1">
        <v>4</v>
      </c>
      <c r="Q3653" s="1">
        <v>14</v>
      </c>
      <c r="R3653" s="1">
        <v>10</v>
      </c>
      <c r="S3653" s="1">
        <v>16</v>
      </c>
      <c r="T3653" s="1">
        <v>60</v>
      </c>
      <c r="U3653" s="1">
        <v>4</v>
      </c>
      <c r="V3653" s="1">
        <v>72</v>
      </c>
      <c r="W3653" s="18">
        <v>76</v>
      </c>
    </row>
    <row r="3654" spans="2:23" x14ac:dyDescent="0.25">
      <c r="C3654" s="102" t="s">
        <v>61</v>
      </c>
      <c r="D3654" s="100" t="s">
        <v>21</v>
      </c>
      <c r="E3654" s="10" t="s">
        <v>62</v>
      </c>
      <c r="F3654" s="9"/>
      <c r="G3654" s="13">
        <v>197</v>
      </c>
      <c r="H3654" s="22">
        <v>40</v>
      </c>
      <c r="I3654" s="3">
        <v>47</v>
      </c>
      <c r="J3654" s="3">
        <v>8</v>
      </c>
      <c r="K3654" s="3">
        <v>15</v>
      </c>
      <c r="L3654" s="3">
        <v>5</v>
      </c>
      <c r="M3654" s="3">
        <v>4</v>
      </c>
      <c r="N3654" s="3">
        <v>3</v>
      </c>
      <c r="O3654" s="3">
        <v>5</v>
      </c>
      <c r="P3654" s="3">
        <v>6</v>
      </c>
      <c r="Q3654" s="3">
        <v>16</v>
      </c>
      <c r="R3654" s="3">
        <v>7</v>
      </c>
      <c r="S3654" s="3">
        <v>32</v>
      </c>
      <c r="T3654" s="3">
        <v>69</v>
      </c>
      <c r="U3654" s="3">
        <v>8</v>
      </c>
      <c r="V3654" s="3">
        <v>88</v>
      </c>
      <c r="W3654" s="24">
        <v>101</v>
      </c>
    </row>
    <row r="3655" spans="2:23" x14ac:dyDescent="0.25">
      <c r="C3655" s="103"/>
      <c r="D3655" s="101"/>
      <c r="E3655" s="11" t="s">
        <v>63</v>
      </c>
      <c r="F3655" s="8"/>
      <c r="G3655" s="7">
        <v>460</v>
      </c>
      <c r="H3655" s="15">
        <v>61</v>
      </c>
      <c r="I3655" s="1">
        <v>82</v>
      </c>
      <c r="J3655" s="1">
        <v>10</v>
      </c>
      <c r="K3655" s="1">
        <v>16</v>
      </c>
      <c r="L3655" s="1">
        <v>13</v>
      </c>
      <c r="M3655" s="1">
        <v>8</v>
      </c>
      <c r="N3655" s="1">
        <v>3</v>
      </c>
      <c r="O3655" s="1">
        <v>6</v>
      </c>
      <c r="P3655" s="1">
        <v>15</v>
      </c>
      <c r="Q3655" s="1">
        <v>34</v>
      </c>
      <c r="R3655" s="1">
        <v>17</v>
      </c>
      <c r="S3655" s="1">
        <v>67</v>
      </c>
      <c r="T3655" s="1">
        <v>202</v>
      </c>
      <c r="U3655" s="1">
        <v>25</v>
      </c>
      <c r="V3655" s="1">
        <v>166</v>
      </c>
      <c r="W3655" s="18">
        <v>269</v>
      </c>
    </row>
    <row r="3656" spans="2:23" ht="25.2" x14ac:dyDescent="0.25">
      <c r="C3656" s="103"/>
      <c r="D3656" s="101"/>
      <c r="E3656" s="11" t="s">
        <v>64</v>
      </c>
      <c r="F3656" s="8"/>
      <c r="G3656" s="7">
        <v>286</v>
      </c>
      <c r="H3656" s="15">
        <v>50</v>
      </c>
      <c r="I3656" s="1">
        <v>74</v>
      </c>
      <c r="J3656" s="1">
        <v>3</v>
      </c>
      <c r="K3656" s="1">
        <v>8</v>
      </c>
      <c r="L3656" s="1">
        <v>2</v>
      </c>
      <c r="M3656" s="1">
        <v>7</v>
      </c>
      <c r="N3656" s="1">
        <v>4</v>
      </c>
      <c r="O3656" s="1">
        <v>2</v>
      </c>
      <c r="P3656" s="1">
        <v>14</v>
      </c>
      <c r="Q3656" s="1">
        <v>23</v>
      </c>
      <c r="R3656" s="1">
        <v>9</v>
      </c>
      <c r="S3656" s="1">
        <v>56</v>
      </c>
      <c r="T3656" s="1">
        <v>94</v>
      </c>
      <c r="U3656" s="1">
        <v>12</v>
      </c>
      <c r="V3656" s="1">
        <v>124</v>
      </c>
      <c r="W3656" s="18">
        <v>150</v>
      </c>
    </row>
    <row r="3657" spans="2:23" x14ac:dyDescent="0.25">
      <c r="C3657" s="103"/>
      <c r="D3657" s="101"/>
      <c r="E3657" s="11" t="s">
        <v>65</v>
      </c>
      <c r="F3657" s="8"/>
      <c r="G3657" s="7">
        <v>249</v>
      </c>
      <c r="H3657" s="15">
        <v>19</v>
      </c>
      <c r="I3657" s="1">
        <v>46</v>
      </c>
      <c r="J3657" s="1">
        <v>0</v>
      </c>
      <c r="K3657" s="1">
        <v>5</v>
      </c>
      <c r="L3657" s="1">
        <v>5</v>
      </c>
      <c r="M3657" s="1">
        <v>3</v>
      </c>
      <c r="N3657" s="1">
        <v>2</v>
      </c>
      <c r="O3657" s="1">
        <v>1</v>
      </c>
      <c r="P3657" s="1">
        <v>7</v>
      </c>
      <c r="Q3657" s="1">
        <v>13</v>
      </c>
      <c r="R3657" s="1">
        <v>9</v>
      </c>
      <c r="S3657" s="1">
        <v>31</v>
      </c>
      <c r="T3657" s="1">
        <v>122</v>
      </c>
      <c r="U3657" s="1">
        <v>16</v>
      </c>
      <c r="V3657" s="1">
        <v>80</v>
      </c>
      <c r="W3657" s="18">
        <v>153</v>
      </c>
    </row>
    <row r="3658" spans="2:23" x14ac:dyDescent="0.25">
      <c r="C3658" s="103"/>
      <c r="D3658" s="101"/>
      <c r="E3658" s="11" t="s">
        <v>66</v>
      </c>
      <c r="F3658" s="8"/>
      <c r="G3658" s="7">
        <v>145</v>
      </c>
      <c r="H3658" s="15">
        <v>24</v>
      </c>
      <c r="I3658" s="1">
        <v>43</v>
      </c>
      <c r="J3658" s="1">
        <v>3</v>
      </c>
      <c r="K3658" s="1">
        <v>4</v>
      </c>
      <c r="L3658" s="1">
        <v>5</v>
      </c>
      <c r="M3658" s="1">
        <v>2</v>
      </c>
      <c r="N3658" s="1">
        <v>0</v>
      </c>
      <c r="O3658" s="1">
        <v>2</v>
      </c>
      <c r="P3658" s="1">
        <v>3</v>
      </c>
      <c r="Q3658" s="1">
        <v>9</v>
      </c>
      <c r="R3658" s="1">
        <v>7</v>
      </c>
      <c r="S3658" s="1">
        <v>22</v>
      </c>
      <c r="T3658" s="1">
        <v>48</v>
      </c>
      <c r="U3658" s="1">
        <v>4</v>
      </c>
      <c r="V3658" s="1">
        <v>71</v>
      </c>
      <c r="W3658" s="18">
        <v>70</v>
      </c>
    </row>
    <row r="3659" spans="2:23" x14ac:dyDescent="0.25">
      <c r="C3659" s="107"/>
      <c r="D3659" s="104"/>
      <c r="E3659" s="44" t="s">
        <v>67</v>
      </c>
      <c r="F3659" s="45"/>
      <c r="G3659" s="56">
        <v>187</v>
      </c>
      <c r="H3659" s="64">
        <v>40</v>
      </c>
      <c r="I3659" s="34">
        <v>41</v>
      </c>
      <c r="J3659" s="34">
        <v>0</v>
      </c>
      <c r="K3659" s="34">
        <v>7</v>
      </c>
      <c r="L3659" s="34">
        <v>4</v>
      </c>
      <c r="M3659" s="34">
        <v>5</v>
      </c>
      <c r="N3659" s="34">
        <v>3</v>
      </c>
      <c r="O3659" s="34">
        <v>0</v>
      </c>
      <c r="P3659" s="34">
        <v>2</v>
      </c>
      <c r="Q3659" s="34">
        <v>17</v>
      </c>
      <c r="R3659" s="34">
        <v>12</v>
      </c>
      <c r="S3659" s="34">
        <v>41</v>
      </c>
      <c r="T3659" s="34">
        <v>57</v>
      </c>
      <c r="U3659" s="34">
        <v>7</v>
      </c>
      <c r="V3659" s="34">
        <v>82</v>
      </c>
      <c r="W3659" s="69">
        <v>98</v>
      </c>
    </row>
    <row r="3661" spans="2:23" x14ac:dyDescent="0.25">
      <c r="B3661" s="42" t="str">
        <f xml:space="preserve"> HYPERLINK("#'目次'!B49", "[43]")</f>
        <v>[43]</v>
      </c>
      <c r="C3661" s="37" t="s">
        <v>532</v>
      </c>
    </row>
    <row r="3662" spans="2:23" x14ac:dyDescent="0.25">
      <c r="C3662" s="37" t="s">
        <v>533</v>
      </c>
    </row>
    <row r="3664" spans="2:23" x14ac:dyDescent="0.25">
      <c r="C3664" s="37" t="s">
        <v>14</v>
      </c>
    </row>
    <row r="3665" spans="3:21" ht="37.799999999999997" x14ac:dyDescent="0.25">
      <c r="C3665" s="96"/>
      <c r="D3665" s="97"/>
      <c r="E3665" s="97"/>
      <c r="F3665" s="97"/>
      <c r="G3665" s="52" t="s">
        <v>15</v>
      </c>
      <c r="H3665" s="48" t="s">
        <v>534</v>
      </c>
      <c r="I3665" s="20" t="s">
        <v>535</v>
      </c>
      <c r="J3665" s="20" t="s">
        <v>536</v>
      </c>
      <c r="K3665" s="20" t="s">
        <v>537</v>
      </c>
      <c r="L3665" s="20" t="s">
        <v>538</v>
      </c>
      <c r="M3665" s="20" t="s">
        <v>539</v>
      </c>
      <c r="N3665" s="20" t="s">
        <v>540</v>
      </c>
      <c r="O3665" s="20" t="s">
        <v>541</v>
      </c>
      <c r="P3665" s="20" t="s">
        <v>542</v>
      </c>
      <c r="Q3665" s="20" t="s">
        <v>543</v>
      </c>
      <c r="R3665" s="20" t="s">
        <v>544</v>
      </c>
      <c r="S3665" s="20" t="s">
        <v>545</v>
      </c>
      <c r="T3665" s="20" t="s">
        <v>53</v>
      </c>
      <c r="U3665" s="51" t="s">
        <v>38</v>
      </c>
    </row>
    <row r="3666" spans="3:21" x14ac:dyDescent="0.25">
      <c r="C3666" s="98"/>
      <c r="D3666" s="99"/>
      <c r="E3666" s="99"/>
      <c r="F3666" s="99"/>
      <c r="G3666" s="47"/>
      <c r="H3666" s="55"/>
      <c r="I3666" s="21"/>
      <c r="J3666" s="21"/>
      <c r="K3666" s="21"/>
      <c r="L3666" s="21"/>
      <c r="M3666" s="21"/>
      <c r="N3666" s="21"/>
      <c r="O3666" s="21"/>
      <c r="P3666" s="21"/>
      <c r="Q3666" s="21"/>
      <c r="R3666" s="21"/>
      <c r="S3666" s="21"/>
      <c r="T3666" s="21"/>
      <c r="U3666" s="54"/>
    </row>
    <row r="3667" spans="3:21" x14ac:dyDescent="0.25">
      <c r="C3667" s="43"/>
      <c r="D3667" s="49"/>
      <c r="E3667" s="53" t="s">
        <v>15</v>
      </c>
      <c r="F3667" s="46"/>
      <c r="G3667" s="50">
        <v>841</v>
      </c>
      <c r="H3667" s="30">
        <v>170</v>
      </c>
      <c r="I3667" s="30">
        <v>121</v>
      </c>
      <c r="J3667" s="30">
        <v>86</v>
      </c>
      <c r="K3667" s="30">
        <v>57</v>
      </c>
      <c r="L3667" s="30">
        <v>6</v>
      </c>
      <c r="M3667" s="30">
        <v>44</v>
      </c>
      <c r="N3667" s="30">
        <v>2</v>
      </c>
      <c r="O3667" s="30">
        <v>109</v>
      </c>
      <c r="P3667" s="30">
        <v>188</v>
      </c>
      <c r="Q3667" s="30">
        <v>278</v>
      </c>
      <c r="R3667" s="30">
        <v>131</v>
      </c>
      <c r="S3667" s="30">
        <v>95</v>
      </c>
      <c r="T3667" s="30">
        <v>92</v>
      </c>
      <c r="U3667" s="68">
        <v>2</v>
      </c>
    </row>
    <row r="3668" spans="3:21" x14ac:dyDescent="0.25">
      <c r="C3668" s="105" t="s">
        <v>20</v>
      </c>
      <c r="D3668" s="100" t="s">
        <v>21</v>
      </c>
      <c r="E3668" s="10" t="s">
        <v>22</v>
      </c>
      <c r="F3668" s="9"/>
      <c r="G3668" s="13">
        <v>423</v>
      </c>
      <c r="H3668" s="22">
        <v>115</v>
      </c>
      <c r="I3668" s="3">
        <v>73</v>
      </c>
      <c r="J3668" s="3">
        <v>43</v>
      </c>
      <c r="K3668" s="3">
        <v>36</v>
      </c>
      <c r="L3668" s="3">
        <v>2</v>
      </c>
      <c r="M3668" s="3">
        <v>14</v>
      </c>
      <c r="N3668" s="3">
        <v>2</v>
      </c>
      <c r="O3668" s="3">
        <v>63</v>
      </c>
      <c r="P3668" s="3">
        <v>85</v>
      </c>
      <c r="Q3668" s="3">
        <v>123</v>
      </c>
      <c r="R3668" s="3">
        <v>65</v>
      </c>
      <c r="S3668" s="3">
        <v>57</v>
      </c>
      <c r="T3668" s="3">
        <v>40</v>
      </c>
      <c r="U3668" s="24">
        <v>1</v>
      </c>
    </row>
    <row r="3669" spans="3:21" x14ac:dyDescent="0.25">
      <c r="C3669" s="106"/>
      <c r="D3669" s="101"/>
      <c r="E3669" s="11" t="s">
        <v>23</v>
      </c>
      <c r="F3669" s="8"/>
      <c r="G3669" s="7">
        <v>418</v>
      </c>
      <c r="H3669" s="15">
        <v>55</v>
      </c>
      <c r="I3669" s="1">
        <v>48</v>
      </c>
      <c r="J3669" s="1">
        <v>43</v>
      </c>
      <c r="K3669" s="1">
        <v>21</v>
      </c>
      <c r="L3669" s="1">
        <v>4</v>
      </c>
      <c r="M3669" s="1">
        <v>30</v>
      </c>
      <c r="N3669" s="1">
        <v>0</v>
      </c>
      <c r="O3669" s="1">
        <v>46</v>
      </c>
      <c r="P3669" s="1">
        <v>103</v>
      </c>
      <c r="Q3669" s="1">
        <v>155</v>
      </c>
      <c r="R3669" s="1">
        <v>66</v>
      </c>
      <c r="S3669" s="1">
        <v>38</v>
      </c>
      <c r="T3669" s="1">
        <v>52</v>
      </c>
      <c r="U3669" s="18">
        <v>1</v>
      </c>
    </row>
    <row r="3670" spans="3:21" x14ac:dyDescent="0.25">
      <c r="C3670" s="102" t="s">
        <v>24</v>
      </c>
      <c r="D3670" s="102" t="s">
        <v>25</v>
      </c>
      <c r="E3670" s="10" t="s">
        <v>26</v>
      </c>
      <c r="F3670" s="9"/>
      <c r="G3670" s="13">
        <v>159</v>
      </c>
      <c r="H3670" s="22">
        <v>31</v>
      </c>
      <c r="I3670" s="3">
        <v>24</v>
      </c>
      <c r="J3670" s="3">
        <v>21</v>
      </c>
      <c r="K3670" s="3">
        <v>10</v>
      </c>
      <c r="L3670" s="3">
        <v>0</v>
      </c>
      <c r="M3670" s="3">
        <v>10</v>
      </c>
      <c r="N3670" s="3">
        <v>1</v>
      </c>
      <c r="O3670" s="3">
        <v>26</v>
      </c>
      <c r="P3670" s="3">
        <v>68</v>
      </c>
      <c r="Q3670" s="3">
        <v>23</v>
      </c>
      <c r="R3670" s="3">
        <v>26</v>
      </c>
      <c r="S3670" s="3">
        <v>28</v>
      </c>
      <c r="T3670" s="3">
        <v>17</v>
      </c>
      <c r="U3670" s="24">
        <v>0</v>
      </c>
    </row>
    <row r="3671" spans="3:21" x14ac:dyDescent="0.25">
      <c r="C3671" s="106"/>
      <c r="D3671" s="103"/>
      <c r="E3671" s="11" t="s">
        <v>27</v>
      </c>
      <c r="F3671" s="8"/>
      <c r="G3671" s="7">
        <v>167</v>
      </c>
      <c r="H3671" s="15">
        <v>42</v>
      </c>
      <c r="I3671" s="1">
        <v>28</v>
      </c>
      <c r="J3671" s="1">
        <v>22</v>
      </c>
      <c r="K3671" s="1">
        <v>16</v>
      </c>
      <c r="L3671" s="1">
        <v>1</v>
      </c>
      <c r="M3671" s="1">
        <v>14</v>
      </c>
      <c r="N3671" s="1">
        <v>0</v>
      </c>
      <c r="O3671" s="1">
        <v>25</v>
      </c>
      <c r="P3671" s="1">
        <v>49</v>
      </c>
      <c r="Q3671" s="1">
        <v>38</v>
      </c>
      <c r="R3671" s="1">
        <v>23</v>
      </c>
      <c r="S3671" s="1">
        <v>19</v>
      </c>
      <c r="T3671" s="1">
        <v>14</v>
      </c>
      <c r="U3671" s="18">
        <v>0</v>
      </c>
    </row>
    <row r="3672" spans="3:21" x14ac:dyDescent="0.25">
      <c r="C3672" s="106"/>
      <c r="D3672" s="103"/>
      <c r="E3672" s="11" t="s">
        <v>28</v>
      </c>
      <c r="F3672" s="8"/>
      <c r="G3672" s="7">
        <v>156</v>
      </c>
      <c r="H3672" s="15">
        <v>30</v>
      </c>
      <c r="I3672" s="1">
        <v>29</v>
      </c>
      <c r="J3672" s="1">
        <v>18</v>
      </c>
      <c r="K3672" s="1">
        <v>12</v>
      </c>
      <c r="L3672" s="1">
        <v>1</v>
      </c>
      <c r="M3672" s="1">
        <v>3</v>
      </c>
      <c r="N3672" s="1">
        <v>1</v>
      </c>
      <c r="O3672" s="1">
        <v>22</v>
      </c>
      <c r="P3672" s="1">
        <v>28</v>
      </c>
      <c r="Q3672" s="1">
        <v>51</v>
      </c>
      <c r="R3672" s="1">
        <v>34</v>
      </c>
      <c r="S3672" s="1">
        <v>16</v>
      </c>
      <c r="T3672" s="1">
        <v>19</v>
      </c>
      <c r="U3672" s="18">
        <v>1</v>
      </c>
    </row>
    <row r="3673" spans="3:21" x14ac:dyDescent="0.25">
      <c r="C3673" s="106"/>
      <c r="D3673" s="103"/>
      <c r="E3673" s="11" t="s">
        <v>29</v>
      </c>
      <c r="F3673" s="8"/>
      <c r="G3673" s="7">
        <v>169</v>
      </c>
      <c r="H3673" s="15">
        <v>37</v>
      </c>
      <c r="I3673" s="1">
        <v>28</v>
      </c>
      <c r="J3673" s="1">
        <v>16</v>
      </c>
      <c r="K3673" s="1">
        <v>11</v>
      </c>
      <c r="L3673" s="1">
        <v>2</v>
      </c>
      <c r="M3673" s="1">
        <v>10</v>
      </c>
      <c r="N3673" s="1">
        <v>0</v>
      </c>
      <c r="O3673" s="1">
        <v>26</v>
      </c>
      <c r="P3673" s="1">
        <v>26</v>
      </c>
      <c r="Q3673" s="1">
        <v>53</v>
      </c>
      <c r="R3673" s="1">
        <v>30</v>
      </c>
      <c r="S3673" s="1">
        <v>16</v>
      </c>
      <c r="T3673" s="1">
        <v>15</v>
      </c>
      <c r="U3673" s="18">
        <v>1</v>
      </c>
    </row>
    <row r="3674" spans="3:21" x14ac:dyDescent="0.25">
      <c r="C3674" s="106"/>
      <c r="D3674" s="103"/>
      <c r="E3674" s="11" t="s">
        <v>30</v>
      </c>
      <c r="F3674" s="8"/>
      <c r="G3674" s="7">
        <v>190</v>
      </c>
      <c r="H3674" s="15">
        <v>30</v>
      </c>
      <c r="I3674" s="1">
        <v>12</v>
      </c>
      <c r="J3674" s="1">
        <v>9</v>
      </c>
      <c r="K3674" s="1">
        <v>8</v>
      </c>
      <c r="L3674" s="1">
        <v>2</v>
      </c>
      <c r="M3674" s="1">
        <v>7</v>
      </c>
      <c r="N3674" s="1">
        <v>0</v>
      </c>
      <c r="O3674" s="1">
        <v>10</v>
      </c>
      <c r="P3674" s="1">
        <v>17</v>
      </c>
      <c r="Q3674" s="1">
        <v>113</v>
      </c>
      <c r="R3674" s="1">
        <v>18</v>
      </c>
      <c r="S3674" s="1">
        <v>16</v>
      </c>
      <c r="T3674" s="1">
        <v>27</v>
      </c>
      <c r="U3674" s="18">
        <v>0</v>
      </c>
    </row>
    <row r="3675" spans="3:21" x14ac:dyDescent="0.25">
      <c r="C3675" s="106"/>
      <c r="D3675" s="103"/>
      <c r="E3675" s="11" t="s">
        <v>31</v>
      </c>
      <c r="F3675" s="8"/>
      <c r="G3675" s="7">
        <v>682</v>
      </c>
      <c r="H3675" s="15">
        <v>139</v>
      </c>
      <c r="I3675" s="1">
        <v>97</v>
      </c>
      <c r="J3675" s="1">
        <v>65</v>
      </c>
      <c r="K3675" s="1">
        <v>47</v>
      </c>
      <c r="L3675" s="1">
        <v>6</v>
      </c>
      <c r="M3675" s="1">
        <v>34</v>
      </c>
      <c r="N3675" s="1">
        <v>1</v>
      </c>
      <c r="O3675" s="1">
        <v>83</v>
      </c>
      <c r="P3675" s="1">
        <v>120</v>
      </c>
      <c r="Q3675" s="1">
        <v>255</v>
      </c>
      <c r="R3675" s="1">
        <v>105</v>
      </c>
      <c r="S3675" s="1">
        <v>67</v>
      </c>
      <c r="T3675" s="1">
        <v>75</v>
      </c>
      <c r="U3675" s="18">
        <v>2</v>
      </c>
    </row>
    <row r="3676" spans="3:21" x14ac:dyDescent="0.25">
      <c r="C3676" s="106"/>
      <c r="D3676" s="103"/>
      <c r="E3676" s="11" t="s">
        <v>32</v>
      </c>
      <c r="F3676" s="8"/>
      <c r="G3676" s="7">
        <v>359</v>
      </c>
      <c r="H3676" s="15">
        <v>67</v>
      </c>
      <c r="I3676" s="1">
        <v>40</v>
      </c>
      <c r="J3676" s="1">
        <v>25</v>
      </c>
      <c r="K3676" s="1">
        <v>19</v>
      </c>
      <c r="L3676" s="1">
        <v>4</v>
      </c>
      <c r="M3676" s="1">
        <v>17</v>
      </c>
      <c r="N3676" s="1">
        <v>0</v>
      </c>
      <c r="O3676" s="1">
        <v>36</v>
      </c>
      <c r="P3676" s="1">
        <v>43</v>
      </c>
      <c r="Q3676" s="1">
        <v>166</v>
      </c>
      <c r="R3676" s="1">
        <v>48</v>
      </c>
      <c r="S3676" s="1">
        <v>32</v>
      </c>
      <c r="T3676" s="1">
        <v>42</v>
      </c>
      <c r="U3676" s="18">
        <v>1</v>
      </c>
    </row>
    <row r="3677" spans="3:21" x14ac:dyDescent="0.25">
      <c r="C3677" s="106"/>
      <c r="D3677" s="102" t="s">
        <v>22</v>
      </c>
      <c r="E3677" s="10" t="s">
        <v>26</v>
      </c>
      <c r="F3677" s="9"/>
      <c r="G3677" s="13">
        <v>83</v>
      </c>
      <c r="H3677" s="22">
        <v>22</v>
      </c>
      <c r="I3677" s="3">
        <v>13</v>
      </c>
      <c r="J3677" s="3">
        <v>11</v>
      </c>
      <c r="K3677" s="3">
        <v>6</v>
      </c>
      <c r="L3677" s="3">
        <v>0</v>
      </c>
      <c r="M3677" s="3">
        <v>3</v>
      </c>
      <c r="N3677" s="3">
        <v>1</v>
      </c>
      <c r="O3677" s="3">
        <v>12</v>
      </c>
      <c r="P3677" s="3">
        <v>32</v>
      </c>
      <c r="Q3677" s="3">
        <v>10</v>
      </c>
      <c r="R3677" s="3">
        <v>9</v>
      </c>
      <c r="S3677" s="3">
        <v>20</v>
      </c>
      <c r="T3677" s="3">
        <v>6</v>
      </c>
      <c r="U3677" s="24">
        <v>0</v>
      </c>
    </row>
    <row r="3678" spans="3:21" x14ac:dyDescent="0.25">
      <c r="C3678" s="106"/>
      <c r="D3678" s="103"/>
      <c r="E3678" s="11" t="s">
        <v>27</v>
      </c>
      <c r="F3678" s="8"/>
      <c r="G3678" s="7">
        <v>82</v>
      </c>
      <c r="H3678" s="15">
        <v>25</v>
      </c>
      <c r="I3678" s="1">
        <v>19</v>
      </c>
      <c r="J3678" s="1">
        <v>13</v>
      </c>
      <c r="K3678" s="1">
        <v>10</v>
      </c>
      <c r="L3678" s="1">
        <v>0</v>
      </c>
      <c r="M3678" s="1">
        <v>5</v>
      </c>
      <c r="N3678" s="1">
        <v>0</v>
      </c>
      <c r="O3678" s="1">
        <v>17</v>
      </c>
      <c r="P3678" s="1">
        <v>21</v>
      </c>
      <c r="Q3678" s="1">
        <v>15</v>
      </c>
      <c r="R3678" s="1">
        <v>10</v>
      </c>
      <c r="S3678" s="1">
        <v>14</v>
      </c>
      <c r="T3678" s="1">
        <v>4</v>
      </c>
      <c r="U3678" s="18">
        <v>0</v>
      </c>
    </row>
    <row r="3679" spans="3:21" x14ac:dyDescent="0.25">
      <c r="C3679" s="106"/>
      <c r="D3679" s="103"/>
      <c r="E3679" s="11" t="s">
        <v>28</v>
      </c>
      <c r="F3679" s="8"/>
      <c r="G3679" s="7">
        <v>82</v>
      </c>
      <c r="H3679" s="15">
        <v>21</v>
      </c>
      <c r="I3679" s="1">
        <v>14</v>
      </c>
      <c r="J3679" s="1">
        <v>7</v>
      </c>
      <c r="K3679" s="1">
        <v>6</v>
      </c>
      <c r="L3679" s="1">
        <v>0</v>
      </c>
      <c r="M3679" s="1">
        <v>0</v>
      </c>
      <c r="N3679" s="1">
        <v>1</v>
      </c>
      <c r="O3679" s="1">
        <v>11</v>
      </c>
      <c r="P3679" s="1">
        <v>14</v>
      </c>
      <c r="Q3679" s="1">
        <v>23</v>
      </c>
      <c r="R3679" s="1">
        <v>20</v>
      </c>
      <c r="S3679" s="1">
        <v>10</v>
      </c>
      <c r="T3679" s="1">
        <v>8</v>
      </c>
      <c r="U3679" s="18">
        <v>1</v>
      </c>
    </row>
    <row r="3680" spans="3:21" x14ac:dyDescent="0.25">
      <c r="C3680" s="106"/>
      <c r="D3680" s="103"/>
      <c r="E3680" s="11" t="s">
        <v>29</v>
      </c>
      <c r="F3680" s="8"/>
      <c r="G3680" s="7">
        <v>90</v>
      </c>
      <c r="H3680" s="15">
        <v>30</v>
      </c>
      <c r="I3680" s="1">
        <v>18</v>
      </c>
      <c r="J3680" s="1">
        <v>7</v>
      </c>
      <c r="K3680" s="1">
        <v>7</v>
      </c>
      <c r="L3680" s="1">
        <v>1</v>
      </c>
      <c r="M3680" s="1">
        <v>2</v>
      </c>
      <c r="N3680" s="1">
        <v>0</v>
      </c>
      <c r="O3680" s="1">
        <v>18</v>
      </c>
      <c r="P3680" s="1">
        <v>13</v>
      </c>
      <c r="Q3680" s="1">
        <v>25</v>
      </c>
      <c r="R3680" s="1">
        <v>17</v>
      </c>
      <c r="S3680" s="1">
        <v>5</v>
      </c>
      <c r="T3680" s="1">
        <v>8</v>
      </c>
      <c r="U3680" s="18">
        <v>0</v>
      </c>
    </row>
    <row r="3681" spans="3:21" x14ac:dyDescent="0.25">
      <c r="C3681" s="106"/>
      <c r="D3681" s="103"/>
      <c r="E3681" s="11" t="s">
        <v>30</v>
      </c>
      <c r="F3681" s="8"/>
      <c r="G3681" s="7">
        <v>86</v>
      </c>
      <c r="H3681" s="15">
        <v>17</v>
      </c>
      <c r="I3681" s="1">
        <v>9</v>
      </c>
      <c r="J3681" s="1">
        <v>5</v>
      </c>
      <c r="K3681" s="1">
        <v>7</v>
      </c>
      <c r="L3681" s="1">
        <v>1</v>
      </c>
      <c r="M3681" s="1">
        <v>4</v>
      </c>
      <c r="N3681" s="1">
        <v>0</v>
      </c>
      <c r="O3681" s="1">
        <v>5</v>
      </c>
      <c r="P3681" s="1">
        <v>5</v>
      </c>
      <c r="Q3681" s="1">
        <v>50</v>
      </c>
      <c r="R3681" s="1">
        <v>9</v>
      </c>
      <c r="S3681" s="1">
        <v>8</v>
      </c>
      <c r="T3681" s="1">
        <v>14</v>
      </c>
      <c r="U3681" s="18">
        <v>0</v>
      </c>
    </row>
    <row r="3682" spans="3:21" x14ac:dyDescent="0.25">
      <c r="C3682" s="106"/>
      <c r="D3682" s="103"/>
      <c r="E3682" s="11" t="s">
        <v>31</v>
      </c>
      <c r="F3682" s="8"/>
      <c r="G3682" s="7">
        <v>340</v>
      </c>
      <c r="H3682" s="15">
        <v>93</v>
      </c>
      <c r="I3682" s="1">
        <v>60</v>
      </c>
      <c r="J3682" s="1">
        <v>32</v>
      </c>
      <c r="K3682" s="1">
        <v>30</v>
      </c>
      <c r="L3682" s="1">
        <v>2</v>
      </c>
      <c r="M3682" s="1">
        <v>11</v>
      </c>
      <c r="N3682" s="1">
        <v>1</v>
      </c>
      <c r="O3682" s="1">
        <v>51</v>
      </c>
      <c r="P3682" s="1">
        <v>53</v>
      </c>
      <c r="Q3682" s="1">
        <v>113</v>
      </c>
      <c r="R3682" s="1">
        <v>56</v>
      </c>
      <c r="S3682" s="1">
        <v>37</v>
      </c>
      <c r="T3682" s="1">
        <v>34</v>
      </c>
      <c r="U3682" s="18">
        <v>1</v>
      </c>
    </row>
    <row r="3683" spans="3:21" x14ac:dyDescent="0.25">
      <c r="C3683" s="106"/>
      <c r="D3683" s="103"/>
      <c r="E3683" s="11" t="s">
        <v>32</v>
      </c>
      <c r="F3683" s="8"/>
      <c r="G3683" s="7">
        <v>176</v>
      </c>
      <c r="H3683" s="15">
        <v>47</v>
      </c>
      <c r="I3683" s="1">
        <v>27</v>
      </c>
      <c r="J3683" s="1">
        <v>12</v>
      </c>
      <c r="K3683" s="1">
        <v>14</v>
      </c>
      <c r="L3683" s="1">
        <v>2</v>
      </c>
      <c r="M3683" s="1">
        <v>6</v>
      </c>
      <c r="N3683" s="1">
        <v>0</v>
      </c>
      <c r="O3683" s="1">
        <v>23</v>
      </c>
      <c r="P3683" s="1">
        <v>18</v>
      </c>
      <c r="Q3683" s="1">
        <v>75</v>
      </c>
      <c r="R3683" s="1">
        <v>26</v>
      </c>
      <c r="S3683" s="1">
        <v>13</v>
      </c>
      <c r="T3683" s="1">
        <v>22</v>
      </c>
      <c r="U3683" s="18">
        <v>0</v>
      </c>
    </row>
    <row r="3684" spans="3:21" x14ac:dyDescent="0.25">
      <c r="C3684" s="106"/>
      <c r="D3684" s="102" t="s">
        <v>23</v>
      </c>
      <c r="E3684" s="10" t="s">
        <v>26</v>
      </c>
      <c r="F3684" s="9"/>
      <c r="G3684" s="13">
        <v>76</v>
      </c>
      <c r="H3684" s="22">
        <v>9</v>
      </c>
      <c r="I3684" s="3">
        <v>11</v>
      </c>
      <c r="J3684" s="3">
        <v>10</v>
      </c>
      <c r="K3684" s="3">
        <v>4</v>
      </c>
      <c r="L3684" s="3">
        <v>0</v>
      </c>
      <c r="M3684" s="3">
        <v>7</v>
      </c>
      <c r="N3684" s="3">
        <v>0</v>
      </c>
      <c r="O3684" s="3">
        <v>14</v>
      </c>
      <c r="P3684" s="3">
        <v>36</v>
      </c>
      <c r="Q3684" s="3">
        <v>13</v>
      </c>
      <c r="R3684" s="3">
        <v>17</v>
      </c>
      <c r="S3684" s="3">
        <v>8</v>
      </c>
      <c r="T3684" s="3">
        <v>11</v>
      </c>
      <c r="U3684" s="24">
        <v>0</v>
      </c>
    </row>
    <row r="3685" spans="3:21" x14ac:dyDescent="0.25">
      <c r="C3685" s="106"/>
      <c r="D3685" s="103"/>
      <c r="E3685" s="11" t="s">
        <v>27</v>
      </c>
      <c r="F3685" s="8"/>
      <c r="G3685" s="7">
        <v>85</v>
      </c>
      <c r="H3685" s="15">
        <v>17</v>
      </c>
      <c r="I3685" s="1">
        <v>9</v>
      </c>
      <c r="J3685" s="1">
        <v>9</v>
      </c>
      <c r="K3685" s="1">
        <v>6</v>
      </c>
      <c r="L3685" s="1">
        <v>1</v>
      </c>
      <c r="M3685" s="1">
        <v>9</v>
      </c>
      <c r="N3685" s="1">
        <v>0</v>
      </c>
      <c r="O3685" s="1">
        <v>8</v>
      </c>
      <c r="P3685" s="1">
        <v>28</v>
      </c>
      <c r="Q3685" s="1">
        <v>23</v>
      </c>
      <c r="R3685" s="1">
        <v>13</v>
      </c>
      <c r="S3685" s="1">
        <v>5</v>
      </c>
      <c r="T3685" s="1">
        <v>10</v>
      </c>
      <c r="U3685" s="18">
        <v>0</v>
      </c>
    </row>
    <row r="3686" spans="3:21" x14ac:dyDescent="0.25">
      <c r="C3686" s="106"/>
      <c r="D3686" s="103"/>
      <c r="E3686" s="11" t="s">
        <v>28</v>
      </c>
      <c r="F3686" s="8"/>
      <c r="G3686" s="7">
        <v>74</v>
      </c>
      <c r="H3686" s="15">
        <v>9</v>
      </c>
      <c r="I3686" s="1">
        <v>15</v>
      </c>
      <c r="J3686" s="1">
        <v>11</v>
      </c>
      <c r="K3686" s="1">
        <v>6</v>
      </c>
      <c r="L3686" s="1">
        <v>1</v>
      </c>
      <c r="M3686" s="1">
        <v>3</v>
      </c>
      <c r="N3686" s="1">
        <v>0</v>
      </c>
      <c r="O3686" s="1">
        <v>11</v>
      </c>
      <c r="P3686" s="1">
        <v>14</v>
      </c>
      <c r="Q3686" s="1">
        <v>28</v>
      </c>
      <c r="R3686" s="1">
        <v>14</v>
      </c>
      <c r="S3686" s="1">
        <v>6</v>
      </c>
      <c r="T3686" s="1">
        <v>11</v>
      </c>
      <c r="U3686" s="18">
        <v>0</v>
      </c>
    </row>
    <row r="3687" spans="3:21" x14ac:dyDescent="0.25">
      <c r="C3687" s="106"/>
      <c r="D3687" s="103"/>
      <c r="E3687" s="11" t="s">
        <v>29</v>
      </c>
      <c r="F3687" s="8"/>
      <c r="G3687" s="7">
        <v>79</v>
      </c>
      <c r="H3687" s="15">
        <v>7</v>
      </c>
      <c r="I3687" s="1">
        <v>10</v>
      </c>
      <c r="J3687" s="1">
        <v>9</v>
      </c>
      <c r="K3687" s="1">
        <v>4</v>
      </c>
      <c r="L3687" s="1">
        <v>1</v>
      </c>
      <c r="M3687" s="1">
        <v>8</v>
      </c>
      <c r="N3687" s="1">
        <v>0</v>
      </c>
      <c r="O3687" s="1">
        <v>8</v>
      </c>
      <c r="P3687" s="1">
        <v>13</v>
      </c>
      <c r="Q3687" s="1">
        <v>28</v>
      </c>
      <c r="R3687" s="1">
        <v>13</v>
      </c>
      <c r="S3687" s="1">
        <v>11</v>
      </c>
      <c r="T3687" s="1">
        <v>7</v>
      </c>
      <c r="U3687" s="18">
        <v>1</v>
      </c>
    </row>
    <row r="3688" spans="3:21" x14ac:dyDescent="0.25">
      <c r="C3688" s="106"/>
      <c r="D3688" s="103"/>
      <c r="E3688" s="11" t="s">
        <v>30</v>
      </c>
      <c r="F3688" s="8"/>
      <c r="G3688" s="7">
        <v>104</v>
      </c>
      <c r="H3688" s="15">
        <v>13</v>
      </c>
      <c r="I3688" s="1">
        <v>3</v>
      </c>
      <c r="J3688" s="1">
        <v>4</v>
      </c>
      <c r="K3688" s="1">
        <v>1</v>
      </c>
      <c r="L3688" s="1">
        <v>1</v>
      </c>
      <c r="M3688" s="1">
        <v>3</v>
      </c>
      <c r="N3688" s="1">
        <v>0</v>
      </c>
      <c r="O3688" s="1">
        <v>5</v>
      </c>
      <c r="P3688" s="1">
        <v>12</v>
      </c>
      <c r="Q3688" s="1">
        <v>63</v>
      </c>
      <c r="R3688" s="1">
        <v>9</v>
      </c>
      <c r="S3688" s="1">
        <v>8</v>
      </c>
      <c r="T3688" s="1">
        <v>13</v>
      </c>
      <c r="U3688" s="18">
        <v>0</v>
      </c>
    </row>
    <row r="3689" spans="3:21" x14ac:dyDescent="0.25">
      <c r="C3689" s="106"/>
      <c r="D3689" s="103"/>
      <c r="E3689" s="11" t="s">
        <v>31</v>
      </c>
      <c r="F3689" s="8"/>
      <c r="G3689" s="7">
        <v>342</v>
      </c>
      <c r="H3689" s="15">
        <v>46</v>
      </c>
      <c r="I3689" s="1">
        <v>37</v>
      </c>
      <c r="J3689" s="1">
        <v>33</v>
      </c>
      <c r="K3689" s="1">
        <v>17</v>
      </c>
      <c r="L3689" s="1">
        <v>4</v>
      </c>
      <c r="M3689" s="1">
        <v>23</v>
      </c>
      <c r="N3689" s="1">
        <v>0</v>
      </c>
      <c r="O3689" s="1">
        <v>32</v>
      </c>
      <c r="P3689" s="1">
        <v>67</v>
      </c>
      <c r="Q3689" s="1">
        <v>142</v>
      </c>
      <c r="R3689" s="1">
        <v>49</v>
      </c>
      <c r="S3689" s="1">
        <v>30</v>
      </c>
      <c r="T3689" s="1">
        <v>41</v>
      </c>
      <c r="U3689" s="18">
        <v>1</v>
      </c>
    </row>
    <row r="3690" spans="3:21" x14ac:dyDescent="0.25">
      <c r="C3690" s="106"/>
      <c r="D3690" s="103"/>
      <c r="E3690" s="11" t="s">
        <v>32</v>
      </c>
      <c r="F3690" s="8"/>
      <c r="G3690" s="7">
        <v>183</v>
      </c>
      <c r="H3690" s="15">
        <v>20</v>
      </c>
      <c r="I3690" s="1">
        <v>13</v>
      </c>
      <c r="J3690" s="1">
        <v>13</v>
      </c>
      <c r="K3690" s="1">
        <v>5</v>
      </c>
      <c r="L3690" s="1">
        <v>2</v>
      </c>
      <c r="M3690" s="1">
        <v>11</v>
      </c>
      <c r="N3690" s="1">
        <v>0</v>
      </c>
      <c r="O3690" s="1">
        <v>13</v>
      </c>
      <c r="P3690" s="1">
        <v>25</v>
      </c>
      <c r="Q3690" s="1">
        <v>91</v>
      </c>
      <c r="R3690" s="1">
        <v>22</v>
      </c>
      <c r="S3690" s="1">
        <v>19</v>
      </c>
      <c r="T3690" s="1">
        <v>20</v>
      </c>
      <c r="U3690" s="18">
        <v>1</v>
      </c>
    </row>
    <row r="3691" spans="3:21" ht="25.2" x14ac:dyDescent="0.25">
      <c r="C3691" s="102" t="s">
        <v>33</v>
      </c>
      <c r="D3691" s="102" t="s">
        <v>25</v>
      </c>
      <c r="E3691" s="10" t="s">
        <v>34</v>
      </c>
      <c r="F3691" s="9"/>
      <c r="G3691" s="13">
        <v>51</v>
      </c>
      <c r="H3691" s="22">
        <v>15</v>
      </c>
      <c r="I3691" s="3">
        <v>4</v>
      </c>
      <c r="J3691" s="3">
        <v>5</v>
      </c>
      <c r="K3691" s="3">
        <v>1</v>
      </c>
      <c r="L3691" s="3">
        <v>0</v>
      </c>
      <c r="M3691" s="3">
        <v>3</v>
      </c>
      <c r="N3691" s="3">
        <v>0</v>
      </c>
      <c r="O3691" s="3">
        <v>9</v>
      </c>
      <c r="P3691" s="3">
        <v>10</v>
      </c>
      <c r="Q3691" s="3">
        <v>17</v>
      </c>
      <c r="R3691" s="3">
        <v>3</v>
      </c>
      <c r="S3691" s="3">
        <v>13</v>
      </c>
      <c r="T3691" s="3">
        <v>7</v>
      </c>
      <c r="U3691" s="24">
        <v>0</v>
      </c>
    </row>
    <row r="3692" spans="3:21" ht="25.2" x14ac:dyDescent="0.25">
      <c r="C3692" s="106"/>
      <c r="D3692" s="103"/>
      <c r="E3692" s="11" t="s">
        <v>35</v>
      </c>
      <c r="F3692" s="8"/>
      <c r="G3692" s="7">
        <v>549</v>
      </c>
      <c r="H3692" s="15">
        <v>106</v>
      </c>
      <c r="I3692" s="1">
        <v>88</v>
      </c>
      <c r="J3692" s="1">
        <v>57</v>
      </c>
      <c r="K3692" s="1">
        <v>46</v>
      </c>
      <c r="L3692" s="1">
        <v>5</v>
      </c>
      <c r="M3692" s="1">
        <v>33</v>
      </c>
      <c r="N3692" s="1">
        <v>2</v>
      </c>
      <c r="O3692" s="1">
        <v>76</v>
      </c>
      <c r="P3692" s="1">
        <v>129</v>
      </c>
      <c r="Q3692" s="1">
        <v>169</v>
      </c>
      <c r="R3692" s="1">
        <v>93</v>
      </c>
      <c r="S3692" s="1">
        <v>55</v>
      </c>
      <c r="T3692" s="1">
        <v>55</v>
      </c>
      <c r="U3692" s="18">
        <v>2</v>
      </c>
    </row>
    <row r="3693" spans="3:21" ht="25.2" x14ac:dyDescent="0.25">
      <c r="C3693" s="106"/>
      <c r="D3693" s="103"/>
      <c r="E3693" s="11" t="s">
        <v>36</v>
      </c>
      <c r="F3693" s="8"/>
      <c r="G3693" s="7">
        <v>78</v>
      </c>
      <c r="H3693" s="15">
        <v>19</v>
      </c>
      <c r="I3693" s="1">
        <v>11</v>
      </c>
      <c r="J3693" s="1">
        <v>8</v>
      </c>
      <c r="K3693" s="1">
        <v>2</v>
      </c>
      <c r="L3693" s="1">
        <v>0</v>
      </c>
      <c r="M3693" s="1">
        <v>5</v>
      </c>
      <c r="N3693" s="1">
        <v>0</v>
      </c>
      <c r="O3693" s="1">
        <v>10</v>
      </c>
      <c r="P3693" s="1">
        <v>25</v>
      </c>
      <c r="Q3693" s="1">
        <v>23</v>
      </c>
      <c r="R3693" s="1">
        <v>13</v>
      </c>
      <c r="S3693" s="1">
        <v>15</v>
      </c>
      <c r="T3693" s="1">
        <v>8</v>
      </c>
      <c r="U3693" s="18">
        <v>0</v>
      </c>
    </row>
    <row r="3694" spans="3:21" ht="25.2" x14ac:dyDescent="0.25">
      <c r="C3694" s="106"/>
      <c r="D3694" s="103"/>
      <c r="E3694" s="11" t="s">
        <v>37</v>
      </c>
      <c r="F3694" s="8"/>
      <c r="G3694" s="7">
        <v>143</v>
      </c>
      <c r="H3694" s="15">
        <v>25</v>
      </c>
      <c r="I3694" s="1">
        <v>15</v>
      </c>
      <c r="J3694" s="1">
        <v>12</v>
      </c>
      <c r="K3694" s="1">
        <v>6</v>
      </c>
      <c r="L3694" s="1">
        <v>0</v>
      </c>
      <c r="M3694" s="1">
        <v>3</v>
      </c>
      <c r="N3694" s="1">
        <v>0</v>
      </c>
      <c r="O3694" s="1">
        <v>11</v>
      </c>
      <c r="P3694" s="1">
        <v>19</v>
      </c>
      <c r="Q3694" s="1">
        <v>65</v>
      </c>
      <c r="R3694" s="1">
        <v>19</v>
      </c>
      <c r="S3694" s="1">
        <v>9</v>
      </c>
      <c r="T3694" s="1">
        <v>19</v>
      </c>
      <c r="U3694" s="18">
        <v>0</v>
      </c>
    </row>
    <row r="3695" spans="3:21" x14ac:dyDescent="0.25">
      <c r="C3695" s="106"/>
      <c r="D3695" s="103"/>
      <c r="E3695" s="11" t="s">
        <v>38</v>
      </c>
      <c r="F3695" s="8"/>
      <c r="G3695" s="14">
        <v>20</v>
      </c>
      <c r="H3695" s="27">
        <v>5</v>
      </c>
      <c r="I3695" s="5">
        <v>3</v>
      </c>
      <c r="J3695" s="5">
        <v>4</v>
      </c>
      <c r="K3695" s="5">
        <v>2</v>
      </c>
      <c r="L3695" s="5">
        <v>1</v>
      </c>
      <c r="M3695" s="5">
        <v>0</v>
      </c>
      <c r="N3695" s="5">
        <v>0</v>
      </c>
      <c r="O3695" s="5">
        <v>3</v>
      </c>
      <c r="P3695" s="5">
        <v>5</v>
      </c>
      <c r="Q3695" s="5">
        <v>4</v>
      </c>
      <c r="R3695" s="5">
        <v>3</v>
      </c>
      <c r="S3695" s="5">
        <v>3</v>
      </c>
      <c r="T3695" s="5">
        <v>3</v>
      </c>
      <c r="U3695" s="28">
        <v>0</v>
      </c>
    </row>
    <row r="3696" spans="3:21" ht="25.2" x14ac:dyDescent="0.25">
      <c r="C3696" s="106"/>
      <c r="D3696" s="102" t="s">
        <v>22</v>
      </c>
      <c r="E3696" s="10" t="s">
        <v>34</v>
      </c>
      <c r="F3696" s="9"/>
      <c r="G3696" s="41">
        <v>38</v>
      </c>
      <c r="H3696" s="58">
        <v>13</v>
      </c>
      <c r="I3696" s="26">
        <v>3</v>
      </c>
      <c r="J3696" s="26">
        <v>4</v>
      </c>
      <c r="K3696" s="26">
        <v>0</v>
      </c>
      <c r="L3696" s="26">
        <v>0</v>
      </c>
      <c r="M3696" s="26">
        <v>2</v>
      </c>
      <c r="N3696" s="26">
        <v>0</v>
      </c>
      <c r="O3696" s="26">
        <v>7</v>
      </c>
      <c r="P3696" s="26">
        <v>7</v>
      </c>
      <c r="Q3696" s="26">
        <v>12</v>
      </c>
      <c r="R3696" s="26">
        <v>1</v>
      </c>
      <c r="S3696" s="26">
        <v>10</v>
      </c>
      <c r="T3696" s="26">
        <v>5</v>
      </c>
      <c r="U3696" s="60">
        <v>0</v>
      </c>
    </row>
    <row r="3697" spans="3:21" ht="25.2" x14ac:dyDescent="0.25">
      <c r="C3697" s="106"/>
      <c r="D3697" s="103"/>
      <c r="E3697" s="11" t="s">
        <v>35</v>
      </c>
      <c r="F3697" s="8"/>
      <c r="G3697" s="7">
        <v>308</v>
      </c>
      <c r="H3697" s="15">
        <v>79</v>
      </c>
      <c r="I3697" s="1">
        <v>54</v>
      </c>
      <c r="J3697" s="1">
        <v>31</v>
      </c>
      <c r="K3697" s="1">
        <v>32</v>
      </c>
      <c r="L3697" s="1">
        <v>1</v>
      </c>
      <c r="M3697" s="1">
        <v>10</v>
      </c>
      <c r="N3697" s="1">
        <v>2</v>
      </c>
      <c r="O3697" s="1">
        <v>46</v>
      </c>
      <c r="P3697" s="1">
        <v>63</v>
      </c>
      <c r="Q3697" s="1">
        <v>87</v>
      </c>
      <c r="R3697" s="1">
        <v>52</v>
      </c>
      <c r="S3697" s="1">
        <v>38</v>
      </c>
      <c r="T3697" s="1">
        <v>27</v>
      </c>
      <c r="U3697" s="18">
        <v>1</v>
      </c>
    </row>
    <row r="3698" spans="3:21" ht="25.2" x14ac:dyDescent="0.25">
      <c r="C3698" s="106"/>
      <c r="D3698" s="103"/>
      <c r="E3698" s="11" t="s">
        <v>36</v>
      </c>
      <c r="F3698" s="8"/>
      <c r="G3698" s="14">
        <v>35</v>
      </c>
      <c r="H3698" s="27">
        <v>14</v>
      </c>
      <c r="I3698" s="5">
        <v>6</v>
      </c>
      <c r="J3698" s="5">
        <v>1</v>
      </c>
      <c r="K3698" s="5">
        <v>1</v>
      </c>
      <c r="L3698" s="5">
        <v>0</v>
      </c>
      <c r="M3698" s="5">
        <v>1</v>
      </c>
      <c r="N3698" s="5">
        <v>0</v>
      </c>
      <c r="O3698" s="5">
        <v>6</v>
      </c>
      <c r="P3698" s="5">
        <v>7</v>
      </c>
      <c r="Q3698" s="5">
        <v>13</v>
      </c>
      <c r="R3698" s="5">
        <v>8</v>
      </c>
      <c r="S3698" s="5">
        <v>7</v>
      </c>
      <c r="T3698" s="5">
        <v>1</v>
      </c>
      <c r="U3698" s="28">
        <v>0</v>
      </c>
    </row>
    <row r="3699" spans="3:21" ht="25.2" x14ac:dyDescent="0.25">
      <c r="C3699" s="106"/>
      <c r="D3699" s="103"/>
      <c r="E3699" s="11" t="s">
        <v>37</v>
      </c>
      <c r="F3699" s="8"/>
      <c r="G3699" s="14">
        <v>28</v>
      </c>
      <c r="H3699" s="27">
        <v>5</v>
      </c>
      <c r="I3699" s="5">
        <v>7</v>
      </c>
      <c r="J3699" s="5">
        <v>4</v>
      </c>
      <c r="K3699" s="5">
        <v>2</v>
      </c>
      <c r="L3699" s="5">
        <v>0</v>
      </c>
      <c r="M3699" s="5">
        <v>1</v>
      </c>
      <c r="N3699" s="5">
        <v>0</v>
      </c>
      <c r="O3699" s="5">
        <v>2</v>
      </c>
      <c r="P3699" s="5">
        <v>4</v>
      </c>
      <c r="Q3699" s="5">
        <v>9</v>
      </c>
      <c r="R3699" s="5">
        <v>4</v>
      </c>
      <c r="S3699" s="5">
        <v>0</v>
      </c>
      <c r="T3699" s="5">
        <v>4</v>
      </c>
      <c r="U3699" s="28">
        <v>0</v>
      </c>
    </row>
    <row r="3700" spans="3:21" x14ac:dyDescent="0.25">
      <c r="C3700" s="106"/>
      <c r="D3700" s="103"/>
      <c r="E3700" s="11" t="s">
        <v>38</v>
      </c>
      <c r="F3700" s="8"/>
      <c r="G3700" s="14">
        <v>14</v>
      </c>
      <c r="H3700" s="27">
        <v>4</v>
      </c>
      <c r="I3700" s="5">
        <v>3</v>
      </c>
      <c r="J3700" s="5">
        <v>3</v>
      </c>
      <c r="K3700" s="5">
        <v>1</v>
      </c>
      <c r="L3700" s="5">
        <v>1</v>
      </c>
      <c r="M3700" s="5">
        <v>0</v>
      </c>
      <c r="N3700" s="5">
        <v>0</v>
      </c>
      <c r="O3700" s="5">
        <v>2</v>
      </c>
      <c r="P3700" s="5">
        <v>4</v>
      </c>
      <c r="Q3700" s="5">
        <v>2</v>
      </c>
      <c r="R3700" s="5">
        <v>0</v>
      </c>
      <c r="S3700" s="5">
        <v>2</v>
      </c>
      <c r="T3700" s="5">
        <v>3</v>
      </c>
      <c r="U3700" s="28">
        <v>0</v>
      </c>
    </row>
    <row r="3701" spans="3:21" ht="25.2" x14ac:dyDescent="0.25">
      <c r="C3701" s="106"/>
      <c r="D3701" s="102" t="s">
        <v>23</v>
      </c>
      <c r="E3701" s="10" t="s">
        <v>34</v>
      </c>
      <c r="F3701" s="9"/>
      <c r="G3701" s="41">
        <v>13</v>
      </c>
      <c r="H3701" s="58">
        <v>2</v>
      </c>
      <c r="I3701" s="26">
        <v>1</v>
      </c>
      <c r="J3701" s="26">
        <v>1</v>
      </c>
      <c r="K3701" s="26">
        <v>1</v>
      </c>
      <c r="L3701" s="26">
        <v>0</v>
      </c>
      <c r="M3701" s="26">
        <v>1</v>
      </c>
      <c r="N3701" s="26">
        <v>0</v>
      </c>
      <c r="O3701" s="26">
        <v>2</v>
      </c>
      <c r="P3701" s="26">
        <v>3</v>
      </c>
      <c r="Q3701" s="26">
        <v>5</v>
      </c>
      <c r="R3701" s="26">
        <v>2</v>
      </c>
      <c r="S3701" s="26">
        <v>3</v>
      </c>
      <c r="T3701" s="26">
        <v>2</v>
      </c>
      <c r="U3701" s="60">
        <v>0</v>
      </c>
    </row>
    <row r="3702" spans="3:21" ht="25.2" x14ac:dyDescent="0.25">
      <c r="C3702" s="106"/>
      <c r="D3702" s="103"/>
      <c r="E3702" s="11" t="s">
        <v>35</v>
      </c>
      <c r="F3702" s="8"/>
      <c r="G3702" s="7">
        <v>241</v>
      </c>
      <c r="H3702" s="15">
        <v>27</v>
      </c>
      <c r="I3702" s="1">
        <v>34</v>
      </c>
      <c r="J3702" s="1">
        <v>26</v>
      </c>
      <c r="K3702" s="1">
        <v>14</v>
      </c>
      <c r="L3702" s="1">
        <v>4</v>
      </c>
      <c r="M3702" s="1">
        <v>23</v>
      </c>
      <c r="N3702" s="1">
        <v>0</v>
      </c>
      <c r="O3702" s="1">
        <v>30</v>
      </c>
      <c r="P3702" s="1">
        <v>66</v>
      </c>
      <c r="Q3702" s="1">
        <v>82</v>
      </c>
      <c r="R3702" s="1">
        <v>41</v>
      </c>
      <c r="S3702" s="1">
        <v>17</v>
      </c>
      <c r="T3702" s="1">
        <v>28</v>
      </c>
      <c r="U3702" s="18">
        <v>1</v>
      </c>
    </row>
    <row r="3703" spans="3:21" ht="25.2" x14ac:dyDescent="0.25">
      <c r="C3703" s="106"/>
      <c r="D3703" s="103"/>
      <c r="E3703" s="11" t="s">
        <v>36</v>
      </c>
      <c r="F3703" s="8"/>
      <c r="G3703" s="14">
        <v>43</v>
      </c>
      <c r="H3703" s="27">
        <v>5</v>
      </c>
      <c r="I3703" s="5">
        <v>5</v>
      </c>
      <c r="J3703" s="5">
        <v>7</v>
      </c>
      <c r="K3703" s="5">
        <v>1</v>
      </c>
      <c r="L3703" s="5">
        <v>0</v>
      </c>
      <c r="M3703" s="5">
        <v>4</v>
      </c>
      <c r="N3703" s="5">
        <v>0</v>
      </c>
      <c r="O3703" s="5">
        <v>4</v>
      </c>
      <c r="P3703" s="5">
        <v>18</v>
      </c>
      <c r="Q3703" s="5">
        <v>10</v>
      </c>
      <c r="R3703" s="5">
        <v>5</v>
      </c>
      <c r="S3703" s="5">
        <v>8</v>
      </c>
      <c r="T3703" s="5">
        <v>7</v>
      </c>
      <c r="U3703" s="28">
        <v>0</v>
      </c>
    </row>
    <row r="3704" spans="3:21" ht="25.2" x14ac:dyDescent="0.25">
      <c r="C3704" s="106"/>
      <c r="D3704" s="103"/>
      <c r="E3704" s="11" t="s">
        <v>37</v>
      </c>
      <c r="F3704" s="8"/>
      <c r="G3704" s="7">
        <v>115</v>
      </c>
      <c r="H3704" s="15">
        <v>20</v>
      </c>
      <c r="I3704" s="1">
        <v>8</v>
      </c>
      <c r="J3704" s="1">
        <v>8</v>
      </c>
      <c r="K3704" s="1">
        <v>4</v>
      </c>
      <c r="L3704" s="1">
        <v>0</v>
      </c>
      <c r="M3704" s="1">
        <v>2</v>
      </c>
      <c r="N3704" s="1">
        <v>0</v>
      </c>
      <c r="O3704" s="1">
        <v>9</v>
      </c>
      <c r="P3704" s="1">
        <v>15</v>
      </c>
      <c r="Q3704" s="1">
        <v>56</v>
      </c>
      <c r="R3704" s="1">
        <v>15</v>
      </c>
      <c r="S3704" s="1">
        <v>9</v>
      </c>
      <c r="T3704" s="1">
        <v>15</v>
      </c>
      <c r="U3704" s="18">
        <v>0</v>
      </c>
    </row>
    <row r="3705" spans="3:21" x14ac:dyDescent="0.25">
      <c r="C3705" s="106"/>
      <c r="D3705" s="103"/>
      <c r="E3705" s="11" t="s">
        <v>38</v>
      </c>
      <c r="F3705" s="8"/>
      <c r="G3705" s="14">
        <v>6</v>
      </c>
      <c r="H3705" s="27">
        <v>1</v>
      </c>
      <c r="I3705" s="5">
        <v>0</v>
      </c>
      <c r="J3705" s="5">
        <v>1</v>
      </c>
      <c r="K3705" s="5">
        <v>1</v>
      </c>
      <c r="L3705" s="5">
        <v>0</v>
      </c>
      <c r="M3705" s="5">
        <v>0</v>
      </c>
      <c r="N3705" s="5">
        <v>0</v>
      </c>
      <c r="O3705" s="5">
        <v>1</v>
      </c>
      <c r="P3705" s="5">
        <v>1</v>
      </c>
      <c r="Q3705" s="5">
        <v>2</v>
      </c>
      <c r="R3705" s="5">
        <v>3</v>
      </c>
      <c r="S3705" s="5">
        <v>1</v>
      </c>
      <c r="T3705" s="5">
        <v>0</v>
      </c>
      <c r="U3705" s="28">
        <v>0</v>
      </c>
    </row>
    <row r="3706" spans="3:21" ht="25.2" x14ac:dyDescent="0.25">
      <c r="C3706" s="102" t="s">
        <v>39</v>
      </c>
      <c r="D3706" s="102" t="s">
        <v>25</v>
      </c>
      <c r="E3706" s="10" t="s">
        <v>40</v>
      </c>
      <c r="F3706" s="9"/>
      <c r="G3706" s="13">
        <v>164</v>
      </c>
      <c r="H3706" s="22">
        <v>38</v>
      </c>
      <c r="I3706" s="3">
        <v>19</v>
      </c>
      <c r="J3706" s="3">
        <v>17</v>
      </c>
      <c r="K3706" s="3">
        <v>7</v>
      </c>
      <c r="L3706" s="3">
        <v>1</v>
      </c>
      <c r="M3706" s="3">
        <v>2</v>
      </c>
      <c r="N3706" s="3">
        <v>0</v>
      </c>
      <c r="O3706" s="3">
        <v>20</v>
      </c>
      <c r="P3706" s="3">
        <v>36</v>
      </c>
      <c r="Q3706" s="3">
        <v>51</v>
      </c>
      <c r="R3706" s="3">
        <v>24</v>
      </c>
      <c r="S3706" s="3">
        <v>23</v>
      </c>
      <c r="T3706" s="3">
        <v>26</v>
      </c>
      <c r="U3706" s="24">
        <v>0</v>
      </c>
    </row>
    <row r="3707" spans="3:21" ht="25.2" x14ac:dyDescent="0.25">
      <c r="C3707" s="106"/>
      <c r="D3707" s="103"/>
      <c r="E3707" s="11" t="s">
        <v>41</v>
      </c>
      <c r="F3707" s="8"/>
      <c r="G3707" s="7">
        <v>479</v>
      </c>
      <c r="H3707" s="15">
        <v>95</v>
      </c>
      <c r="I3707" s="1">
        <v>79</v>
      </c>
      <c r="J3707" s="1">
        <v>51</v>
      </c>
      <c r="K3707" s="1">
        <v>38</v>
      </c>
      <c r="L3707" s="1">
        <v>4</v>
      </c>
      <c r="M3707" s="1">
        <v>27</v>
      </c>
      <c r="N3707" s="1">
        <v>2</v>
      </c>
      <c r="O3707" s="1">
        <v>67</v>
      </c>
      <c r="P3707" s="1">
        <v>119</v>
      </c>
      <c r="Q3707" s="1">
        <v>145</v>
      </c>
      <c r="R3707" s="1">
        <v>87</v>
      </c>
      <c r="S3707" s="1">
        <v>46</v>
      </c>
      <c r="T3707" s="1">
        <v>45</v>
      </c>
      <c r="U3707" s="18">
        <v>2</v>
      </c>
    </row>
    <row r="3708" spans="3:21" x14ac:dyDescent="0.25">
      <c r="C3708" s="106"/>
      <c r="D3708" s="103"/>
      <c r="E3708" s="11" t="s">
        <v>42</v>
      </c>
      <c r="F3708" s="8"/>
      <c r="G3708" s="14">
        <v>30</v>
      </c>
      <c r="H3708" s="27">
        <v>7</v>
      </c>
      <c r="I3708" s="5">
        <v>3</v>
      </c>
      <c r="J3708" s="5">
        <v>4</v>
      </c>
      <c r="K3708" s="5">
        <v>1</v>
      </c>
      <c r="L3708" s="5">
        <v>1</v>
      </c>
      <c r="M3708" s="5">
        <v>12</v>
      </c>
      <c r="N3708" s="5">
        <v>1</v>
      </c>
      <c r="O3708" s="5">
        <v>7</v>
      </c>
      <c r="P3708" s="5">
        <v>12</v>
      </c>
      <c r="Q3708" s="5">
        <v>4</v>
      </c>
      <c r="R3708" s="5">
        <v>6</v>
      </c>
      <c r="S3708" s="5">
        <v>3</v>
      </c>
      <c r="T3708" s="5">
        <v>1</v>
      </c>
      <c r="U3708" s="28">
        <v>0</v>
      </c>
    </row>
    <row r="3709" spans="3:21" x14ac:dyDescent="0.25">
      <c r="C3709" s="106"/>
      <c r="D3709" s="103"/>
      <c r="E3709" s="11" t="s">
        <v>43</v>
      </c>
      <c r="F3709" s="8"/>
      <c r="G3709" s="7">
        <v>243</v>
      </c>
      <c r="H3709" s="15">
        <v>53</v>
      </c>
      <c r="I3709" s="1">
        <v>31</v>
      </c>
      <c r="J3709" s="1">
        <v>21</v>
      </c>
      <c r="K3709" s="1">
        <v>16</v>
      </c>
      <c r="L3709" s="1">
        <v>1</v>
      </c>
      <c r="M3709" s="1">
        <v>9</v>
      </c>
      <c r="N3709" s="1">
        <v>2</v>
      </c>
      <c r="O3709" s="1">
        <v>33</v>
      </c>
      <c r="P3709" s="1">
        <v>57</v>
      </c>
      <c r="Q3709" s="1">
        <v>91</v>
      </c>
      <c r="R3709" s="1">
        <v>36</v>
      </c>
      <c r="S3709" s="1">
        <v>21</v>
      </c>
      <c r="T3709" s="1">
        <v>23</v>
      </c>
      <c r="U3709" s="18">
        <v>1</v>
      </c>
    </row>
    <row r="3710" spans="3:21" x14ac:dyDescent="0.25">
      <c r="C3710" s="106"/>
      <c r="D3710" s="103"/>
      <c r="E3710" s="11" t="s">
        <v>44</v>
      </c>
      <c r="F3710" s="8"/>
      <c r="G3710" s="14">
        <v>47</v>
      </c>
      <c r="H3710" s="27">
        <v>9</v>
      </c>
      <c r="I3710" s="5">
        <v>5</v>
      </c>
      <c r="J3710" s="5">
        <v>2</v>
      </c>
      <c r="K3710" s="5">
        <v>3</v>
      </c>
      <c r="L3710" s="5">
        <v>0</v>
      </c>
      <c r="M3710" s="5">
        <v>3</v>
      </c>
      <c r="N3710" s="5">
        <v>1</v>
      </c>
      <c r="O3710" s="5">
        <v>4</v>
      </c>
      <c r="P3710" s="5">
        <v>9</v>
      </c>
      <c r="Q3710" s="5">
        <v>23</v>
      </c>
      <c r="R3710" s="5">
        <v>3</v>
      </c>
      <c r="S3710" s="5">
        <v>2</v>
      </c>
      <c r="T3710" s="5">
        <v>6</v>
      </c>
      <c r="U3710" s="28">
        <v>0</v>
      </c>
    </row>
    <row r="3711" spans="3:21" ht="25.2" x14ac:dyDescent="0.25">
      <c r="C3711" s="106"/>
      <c r="D3711" s="103"/>
      <c r="E3711" s="11" t="s">
        <v>45</v>
      </c>
      <c r="F3711" s="8"/>
      <c r="G3711" s="14">
        <v>28</v>
      </c>
      <c r="H3711" s="27">
        <v>2</v>
      </c>
      <c r="I3711" s="5">
        <v>4</v>
      </c>
      <c r="J3711" s="5">
        <v>3</v>
      </c>
      <c r="K3711" s="5">
        <v>1</v>
      </c>
      <c r="L3711" s="5">
        <v>0</v>
      </c>
      <c r="M3711" s="5">
        <v>2</v>
      </c>
      <c r="N3711" s="5">
        <v>0</v>
      </c>
      <c r="O3711" s="5">
        <v>2</v>
      </c>
      <c r="P3711" s="5">
        <v>7</v>
      </c>
      <c r="Q3711" s="5">
        <v>13</v>
      </c>
      <c r="R3711" s="5">
        <v>3</v>
      </c>
      <c r="S3711" s="5">
        <v>8</v>
      </c>
      <c r="T3711" s="5">
        <v>2</v>
      </c>
      <c r="U3711" s="28">
        <v>0</v>
      </c>
    </row>
    <row r="3712" spans="3:21" x14ac:dyDescent="0.25">
      <c r="C3712" s="106"/>
      <c r="D3712" s="103"/>
      <c r="E3712" s="11" t="s">
        <v>38</v>
      </c>
      <c r="F3712" s="8"/>
      <c r="G3712" s="7">
        <v>73</v>
      </c>
      <c r="H3712" s="15">
        <v>18</v>
      </c>
      <c r="I3712" s="1">
        <v>11</v>
      </c>
      <c r="J3712" s="1">
        <v>10</v>
      </c>
      <c r="K3712" s="1">
        <v>9</v>
      </c>
      <c r="L3712" s="1">
        <v>1</v>
      </c>
      <c r="M3712" s="1">
        <v>3</v>
      </c>
      <c r="N3712" s="1">
        <v>0</v>
      </c>
      <c r="O3712" s="1">
        <v>6</v>
      </c>
      <c r="P3712" s="1">
        <v>10</v>
      </c>
      <c r="Q3712" s="1">
        <v>25</v>
      </c>
      <c r="R3712" s="1">
        <v>7</v>
      </c>
      <c r="S3712" s="1">
        <v>12</v>
      </c>
      <c r="T3712" s="1">
        <v>9</v>
      </c>
      <c r="U3712" s="18">
        <v>0</v>
      </c>
    </row>
    <row r="3713" spans="3:21" ht="25.2" x14ac:dyDescent="0.25">
      <c r="C3713" s="106"/>
      <c r="D3713" s="102" t="s">
        <v>22</v>
      </c>
      <c r="E3713" s="10" t="s">
        <v>40</v>
      </c>
      <c r="F3713" s="9"/>
      <c r="G3713" s="13">
        <v>76</v>
      </c>
      <c r="H3713" s="22">
        <v>25</v>
      </c>
      <c r="I3713" s="3">
        <v>12</v>
      </c>
      <c r="J3713" s="3">
        <v>4</v>
      </c>
      <c r="K3713" s="3">
        <v>4</v>
      </c>
      <c r="L3713" s="3">
        <v>0</v>
      </c>
      <c r="M3713" s="3">
        <v>0</v>
      </c>
      <c r="N3713" s="3">
        <v>0</v>
      </c>
      <c r="O3713" s="3">
        <v>14</v>
      </c>
      <c r="P3713" s="3">
        <v>15</v>
      </c>
      <c r="Q3713" s="3">
        <v>21</v>
      </c>
      <c r="R3713" s="3">
        <v>9</v>
      </c>
      <c r="S3713" s="3">
        <v>12</v>
      </c>
      <c r="T3713" s="3">
        <v>9</v>
      </c>
      <c r="U3713" s="24">
        <v>0</v>
      </c>
    </row>
    <row r="3714" spans="3:21" ht="25.2" x14ac:dyDescent="0.25">
      <c r="C3714" s="106"/>
      <c r="D3714" s="103"/>
      <c r="E3714" s="11" t="s">
        <v>41</v>
      </c>
      <c r="F3714" s="8"/>
      <c r="G3714" s="7">
        <v>266</v>
      </c>
      <c r="H3714" s="15">
        <v>69</v>
      </c>
      <c r="I3714" s="1">
        <v>47</v>
      </c>
      <c r="J3714" s="1">
        <v>27</v>
      </c>
      <c r="K3714" s="1">
        <v>25</v>
      </c>
      <c r="L3714" s="1">
        <v>1</v>
      </c>
      <c r="M3714" s="1">
        <v>8</v>
      </c>
      <c r="N3714" s="1">
        <v>2</v>
      </c>
      <c r="O3714" s="1">
        <v>41</v>
      </c>
      <c r="P3714" s="1">
        <v>57</v>
      </c>
      <c r="Q3714" s="1">
        <v>75</v>
      </c>
      <c r="R3714" s="1">
        <v>48</v>
      </c>
      <c r="S3714" s="1">
        <v>33</v>
      </c>
      <c r="T3714" s="1">
        <v>21</v>
      </c>
      <c r="U3714" s="18">
        <v>1</v>
      </c>
    </row>
    <row r="3715" spans="3:21" x14ac:dyDescent="0.25">
      <c r="C3715" s="106"/>
      <c r="D3715" s="103"/>
      <c r="E3715" s="11" t="s">
        <v>42</v>
      </c>
      <c r="F3715" s="8"/>
      <c r="G3715" s="14">
        <v>14</v>
      </c>
      <c r="H3715" s="27">
        <v>7</v>
      </c>
      <c r="I3715" s="5">
        <v>2</v>
      </c>
      <c r="J3715" s="5">
        <v>2</v>
      </c>
      <c r="K3715" s="5">
        <v>1</v>
      </c>
      <c r="L3715" s="5">
        <v>0</v>
      </c>
      <c r="M3715" s="5">
        <v>4</v>
      </c>
      <c r="N3715" s="5">
        <v>1</v>
      </c>
      <c r="O3715" s="5">
        <v>3</v>
      </c>
      <c r="P3715" s="5">
        <v>6</v>
      </c>
      <c r="Q3715" s="5">
        <v>3</v>
      </c>
      <c r="R3715" s="5">
        <v>2</v>
      </c>
      <c r="S3715" s="5">
        <v>3</v>
      </c>
      <c r="T3715" s="5">
        <v>0</v>
      </c>
      <c r="U3715" s="28">
        <v>0</v>
      </c>
    </row>
    <row r="3716" spans="3:21" x14ac:dyDescent="0.25">
      <c r="C3716" s="106"/>
      <c r="D3716" s="103"/>
      <c r="E3716" s="11" t="s">
        <v>43</v>
      </c>
      <c r="F3716" s="8"/>
      <c r="G3716" s="7">
        <v>118</v>
      </c>
      <c r="H3716" s="15">
        <v>33</v>
      </c>
      <c r="I3716" s="1">
        <v>20</v>
      </c>
      <c r="J3716" s="1">
        <v>14</v>
      </c>
      <c r="K3716" s="1">
        <v>10</v>
      </c>
      <c r="L3716" s="1">
        <v>1</v>
      </c>
      <c r="M3716" s="1">
        <v>4</v>
      </c>
      <c r="N3716" s="1">
        <v>2</v>
      </c>
      <c r="O3716" s="1">
        <v>18</v>
      </c>
      <c r="P3716" s="1">
        <v>29</v>
      </c>
      <c r="Q3716" s="1">
        <v>34</v>
      </c>
      <c r="R3716" s="1">
        <v>22</v>
      </c>
      <c r="S3716" s="1">
        <v>13</v>
      </c>
      <c r="T3716" s="1">
        <v>9</v>
      </c>
      <c r="U3716" s="18">
        <v>1</v>
      </c>
    </row>
    <row r="3717" spans="3:21" x14ac:dyDescent="0.25">
      <c r="C3717" s="106"/>
      <c r="D3717" s="103"/>
      <c r="E3717" s="11" t="s">
        <v>44</v>
      </c>
      <c r="F3717" s="8"/>
      <c r="G3717" s="14">
        <v>18</v>
      </c>
      <c r="H3717" s="27">
        <v>6</v>
      </c>
      <c r="I3717" s="5">
        <v>3</v>
      </c>
      <c r="J3717" s="5">
        <v>2</v>
      </c>
      <c r="K3717" s="5">
        <v>1</v>
      </c>
      <c r="L3717" s="5">
        <v>0</v>
      </c>
      <c r="M3717" s="5">
        <v>2</v>
      </c>
      <c r="N3717" s="5">
        <v>1</v>
      </c>
      <c r="O3717" s="5">
        <v>2</v>
      </c>
      <c r="P3717" s="5">
        <v>3</v>
      </c>
      <c r="Q3717" s="5">
        <v>7</v>
      </c>
      <c r="R3717" s="5">
        <v>1</v>
      </c>
      <c r="S3717" s="5">
        <v>1</v>
      </c>
      <c r="T3717" s="5">
        <v>2</v>
      </c>
      <c r="U3717" s="28">
        <v>0</v>
      </c>
    </row>
    <row r="3718" spans="3:21" ht="25.2" x14ac:dyDescent="0.25">
      <c r="C3718" s="106"/>
      <c r="D3718" s="103"/>
      <c r="E3718" s="11" t="s">
        <v>45</v>
      </c>
      <c r="F3718" s="8"/>
      <c r="G3718" s="14">
        <v>11</v>
      </c>
      <c r="H3718" s="27">
        <v>2</v>
      </c>
      <c r="I3718" s="5">
        <v>3</v>
      </c>
      <c r="J3718" s="5">
        <v>2</v>
      </c>
      <c r="K3718" s="5">
        <v>0</v>
      </c>
      <c r="L3718" s="5">
        <v>0</v>
      </c>
      <c r="M3718" s="5">
        <v>0</v>
      </c>
      <c r="N3718" s="5">
        <v>0</v>
      </c>
      <c r="O3718" s="5">
        <v>0</v>
      </c>
      <c r="P3718" s="5">
        <v>1</v>
      </c>
      <c r="Q3718" s="5">
        <v>4</v>
      </c>
      <c r="R3718" s="5">
        <v>0</v>
      </c>
      <c r="S3718" s="5">
        <v>3</v>
      </c>
      <c r="T3718" s="5">
        <v>0</v>
      </c>
      <c r="U3718" s="28">
        <v>0</v>
      </c>
    </row>
    <row r="3719" spans="3:21" x14ac:dyDescent="0.25">
      <c r="C3719" s="106"/>
      <c r="D3719" s="103"/>
      <c r="E3719" s="11" t="s">
        <v>38</v>
      </c>
      <c r="F3719" s="8"/>
      <c r="G3719" s="14">
        <v>45</v>
      </c>
      <c r="H3719" s="27">
        <v>13</v>
      </c>
      <c r="I3719" s="5">
        <v>8</v>
      </c>
      <c r="J3719" s="5">
        <v>7</v>
      </c>
      <c r="K3719" s="5">
        <v>7</v>
      </c>
      <c r="L3719" s="5">
        <v>1</v>
      </c>
      <c r="M3719" s="5">
        <v>2</v>
      </c>
      <c r="N3719" s="5">
        <v>0</v>
      </c>
      <c r="O3719" s="5">
        <v>3</v>
      </c>
      <c r="P3719" s="5">
        <v>7</v>
      </c>
      <c r="Q3719" s="5">
        <v>14</v>
      </c>
      <c r="R3719" s="5">
        <v>3</v>
      </c>
      <c r="S3719" s="5">
        <v>7</v>
      </c>
      <c r="T3719" s="5">
        <v>6</v>
      </c>
      <c r="U3719" s="28">
        <v>0</v>
      </c>
    </row>
    <row r="3720" spans="3:21" ht="25.2" x14ac:dyDescent="0.25">
      <c r="C3720" s="106"/>
      <c r="D3720" s="102" t="s">
        <v>23</v>
      </c>
      <c r="E3720" s="10" t="s">
        <v>40</v>
      </c>
      <c r="F3720" s="9"/>
      <c r="G3720" s="13">
        <v>88</v>
      </c>
      <c r="H3720" s="22">
        <v>13</v>
      </c>
      <c r="I3720" s="3">
        <v>7</v>
      </c>
      <c r="J3720" s="3">
        <v>13</v>
      </c>
      <c r="K3720" s="3">
        <v>3</v>
      </c>
      <c r="L3720" s="3">
        <v>1</v>
      </c>
      <c r="M3720" s="3">
        <v>2</v>
      </c>
      <c r="N3720" s="3">
        <v>0</v>
      </c>
      <c r="O3720" s="3">
        <v>6</v>
      </c>
      <c r="P3720" s="3">
        <v>21</v>
      </c>
      <c r="Q3720" s="3">
        <v>30</v>
      </c>
      <c r="R3720" s="3">
        <v>15</v>
      </c>
      <c r="S3720" s="3">
        <v>11</v>
      </c>
      <c r="T3720" s="3">
        <v>17</v>
      </c>
      <c r="U3720" s="24">
        <v>0</v>
      </c>
    </row>
    <row r="3721" spans="3:21" ht="25.2" x14ac:dyDescent="0.25">
      <c r="C3721" s="106"/>
      <c r="D3721" s="103"/>
      <c r="E3721" s="11" t="s">
        <v>41</v>
      </c>
      <c r="F3721" s="8"/>
      <c r="G3721" s="7">
        <v>213</v>
      </c>
      <c r="H3721" s="15">
        <v>26</v>
      </c>
      <c r="I3721" s="1">
        <v>32</v>
      </c>
      <c r="J3721" s="1">
        <v>24</v>
      </c>
      <c r="K3721" s="1">
        <v>13</v>
      </c>
      <c r="L3721" s="1">
        <v>3</v>
      </c>
      <c r="M3721" s="1">
        <v>19</v>
      </c>
      <c r="N3721" s="1">
        <v>0</v>
      </c>
      <c r="O3721" s="1">
        <v>26</v>
      </c>
      <c r="P3721" s="1">
        <v>62</v>
      </c>
      <c r="Q3721" s="1">
        <v>70</v>
      </c>
      <c r="R3721" s="1">
        <v>39</v>
      </c>
      <c r="S3721" s="1">
        <v>13</v>
      </c>
      <c r="T3721" s="1">
        <v>24</v>
      </c>
      <c r="U3721" s="18">
        <v>1</v>
      </c>
    </row>
    <row r="3722" spans="3:21" x14ac:dyDescent="0.25">
      <c r="C3722" s="106"/>
      <c r="D3722" s="103"/>
      <c r="E3722" s="11" t="s">
        <v>42</v>
      </c>
      <c r="F3722" s="8"/>
      <c r="G3722" s="14">
        <v>16</v>
      </c>
      <c r="H3722" s="27">
        <v>0</v>
      </c>
      <c r="I3722" s="5">
        <v>1</v>
      </c>
      <c r="J3722" s="5">
        <v>2</v>
      </c>
      <c r="K3722" s="5">
        <v>0</v>
      </c>
      <c r="L3722" s="5">
        <v>1</v>
      </c>
      <c r="M3722" s="5">
        <v>8</v>
      </c>
      <c r="N3722" s="5">
        <v>0</v>
      </c>
      <c r="O3722" s="5">
        <v>4</v>
      </c>
      <c r="P3722" s="5">
        <v>6</v>
      </c>
      <c r="Q3722" s="5">
        <v>1</v>
      </c>
      <c r="R3722" s="5">
        <v>4</v>
      </c>
      <c r="S3722" s="5">
        <v>0</v>
      </c>
      <c r="T3722" s="5">
        <v>1</v>
      </c>
      <c r="U3722" s="28">
        <v>0</v>
      </c>
    </row>
    <row r="3723" spans="3:21" x14ac:dyDescent="0.25">
      <c r="C3723" s="106"/>
      <c r="D3723" s="103"/>
      <c r="E3723" s="11" t="s">
        <v>43</v>
      </c>
      <c r="F3723" s="8"/>
      <c r="G3723" s="7">
        <v>125</v>
      </c>
      <c r="H3723" s="15">
        <v>20</v>
      </c>
      <c r="I3723" s="1">
        <v>11</v>
      </c>
      <c r="J3723" s="1">
        <v>7</v>
      </c>
      <c r="K3723" s="1">
        <v>6</v>
      </c>
      <c r="L3723" s="1">
        <v>0</v>
      </c>
      <c r="M3723" s="1">
        <v>5</v>
      </c>
      <c r="N3723" s="1">
        <v>0</v>
      </c>
      <c r="O3723" s="1">
        <v>15</v>
      </c>
      <c r="P3723" s="1">
        <v>28</v>
      </c>
      <c r="Q3723" s="1">
        <v>57</v>
      </c>
      <c r="R3723" s="1">
        <v>14</v>
      </c>
      <c r="S3723" s="1">
        <v>8</v>
      </c>
      <c r="T3723" s="1">
        <v>14</v>
      </c>
      <c r="U3723" s="18">
        <v>0</v>
      </c>
    </row>
    <row r="3724" spans="3:21" x14ac:dyDescent="0.25">
      <c r="C3724" s="106"/>
      <c r="D3724" s="103"/>
      <c r="E3724" s="11" t="s">
        <v>44</v>
      </c>
      <c r="F3724" s="8"/>
      <c r="G3724" s="14">
        <v>29</v>
      </c>
      <c r="H3724" s="27">
        <v>3</v>
      </c>
      <c r="I3724" s="5">
        <v>2</v>
      </c>
      <c r="J3724" s="5">
        <v>0</v>
      </c>
      <c r="K3724" s="5">
        <v>2</v>
      </c>
      <c r="L3724" s="5">
        <v>0</v>
      </c>
      <c r="M3724" s="5">
        <v>1</v>
      </c>
      <c r="N3724" s="5">
        <v>0</v>
      </c>
      <c r="O3724" s="5">
        <v>2</v>
      </c>
      <c r="P3724" s="5">
        <v>6</v>
      </c>
      <c r="Q3724" s="5">
        <v>16</v>
      </c>
      <c r="R3724" s="5">
        <v>2</v>
      </c>
      <c r="S3724" s="5">
        <v>1</v>
      </c>
      <c r="T3724" s="5">
        <v>4</v>
      </c>
      <c r="U3724" s="28">
        <v>0</v>
      </c>
    </row>
    <row r="3725" spans="3:21" ht="25.2" x14ac:dyDescent="0.25">
      <c r="C3725" s="106"/>
      <c r="D3725" s="103"/>
      <c r="E3725" s="11" t="s">
        <v>45</v>
      </c>
      <c r="F3725" s="8"/>
      <c r="G3725" s="14">
        <v>17</v>
      </c>
      <c r="H3725" s="27">
        <v>0</v>
      </c>
      <c r="I3725" s="5">
        <v>1</v>
      </c>
      <c r="J3725" s="5">
        <v>1</v>
      </c>
      <c r="K3725" s="5">
        <v>1</v>
      </c>
      <c r="L3725" s="5">
        <v>0</v>
      </c>
      <c r="M3725" s="5">
        <v>2</v>
      </c>
      <c r="N3725" s="5">
        <v>0</v>
      </c>
      <c r="O3725" s="5">
        <v>2</v>
      </c>
      <c r="P3725" s="5">
        <v>6</v>
      </c>
      <c r="Q3725" s="5">
        <v>9</v>
      </c>
      <c r="R3725" s="5">
        <v>3</v>
      </c>
      <c r="S3725" s="5">
        <v>5</v>
      </c>
      <c r="T3725" s="5">
        <v>2</v>
      </c>
      <c r="U3725" s="28">
        <v>0</v>
      </c>
    </row>
    <row r="3726" spans="3:21" x14ac:dyDescent="0.25">
      <c r="C3726" s="106"/>
      <c r="D3726" s="103"/>
      <c r="E3726" s="11" t="s">
        <v>38</v>
      </c>
      <c r="F3726" s="8"/>
      <c r="G3726" s="14">
        <v>28</v>
      </c>
      <c r="H3726" s="27">
        <v>5</v>
      </c>
      <c r="I3726" s="5">
        <v>3</v>
      </c>
      <c r="J3726" s="5">
        <v>3</v>
      </c>
      <c r="K3726" s="5">
        <v>2</v>
      </c>
      <c r="L3726" s="5">
        <v>0</v>
      </c>
      <c r="M3726" s="5">
        <v>1</v>
      </c>
      <c r="N3726" s="5">
        <v>0</v>
      </c>
      <c r="O3726" s="5">
        <v>3</v>
      </c>
      <c r="P3726" s="5">
        <v>3</v>
      </c>
      <c r="Q3726" s="5">
        <v>11</v>
      </c>
      <c r="R3726" s="5">
        <v>4</v>
      </c>
      <c r="S3726" s="5">
        <v>5</v>
      </c>
      <c r="T3726" s="5">
        <v>3</v>
      </c>
      <c r="U3726" s="28">
        <v>0</v>
      </c>
    </row>
    <row r="3727" spans="3:21" x14ac:dyDescent="0.25">
      <c r="C3727" s="102" t="s">
        <v>46</v>
      </c>
      <c r="D3727" s="100" t="s">
        <v>21</v>
      </c>
      <c r="E3727" s="10" t="s">
        <v>47</v>
      </c>
      <c r="F3727" s="9"/>
      <c r="G3727" s="13">
        <v>545</v>
      </c>
      <c r="H3727" s="22">
        <v>102</v>
      </c>
      <c r="I3727" s="3">
        <v>85</v>
      </c>
      <c r="J3727" s="3">
        <v>58</v>
      </c>
      <c r="K3727" s="3">
        <v>35</v>
      </c>
      <c r="L3727" s="3">
        <v>3</v>
      </c>
      <c r="M3727" s="3">
        <v>30</v>
      </c>
      <c r="N3727" s="3">
        <v>2</v>
      </c>
      <c r="O3727" s="3">
        <v>76</v>
      </c>
      <c r="P3727" s="3">
        <v>119</v>
      </c>
      <c r="Q3727" s="3">
        <v>190</v>
      </c>
      <c r="R3727" s="3">
        <v>78</v>
      </c>
      <c r="S3727" s="3">
        <v>54</v>
      </c>
      <c r="T3727" s="3">
        <v>64</v>
      </c>
      <c r="U3727" s="24">
        <v>2</v>
      </c>
    </row>
    <row r="3728" spans="3:21" ht="25.2" x14ac:dyDescent="0.25">
      <c r="C3728" s="106"/>
      <c r="D3728" s="101"/>
      <c r="E3728" s="11" t="s">
        <v>48</v>
      </c>
      <c r="F3728" s="8"/>
      <c r="G3728" s="7">
        <v>126</v>
      </c>
      <c r="H3728" s="15">
        <v>32</v>
      </c>
      <c r="I3728" s="1">
        <v>16</v>
      </c>
      <c r="J3728" s="1">
        <v>13</v>
      </c>
      <c r="K3728" s="1">
        <v>11</v>
      </c>
      <c r="L3728" s="1">
        <v>1</v>
      </c>
      <c r="M3728" s="1">
        <v>8</v>
      </c>
      <c r="N3728" s="1">
        <v>0</v>
      </c>
      <c r="O3728" s="1">
        <v>16</v>
      </c>
      <c r="P3728" s="1">
        <v>30</v>
      </c>
      <c r="Q3728" s="1">
        <v>30</v>
      </c>
      <c r="R3728" s="1">
        <v>24</v>
      </c>
      <c r="S3728" s="1">
        <v>10</v>
      </c>
      <c r="T3728" s="1">
        <v>13</v>
      </c>
      <c r="U3728" s="18">
        <v>0</v>
      </c>
    </row>
    <row r="3729" spans="3:21" x14ac:dyDescent="0.25">
      <c r="C3729" s="106"/>
      <c r="D3729" s="101"/>
      <c r="E3729" s="11" t="s">
        <v>49</v>
      </c>
      <c r="F3729" s="8"/>
      <c r="G3729" s="14">
        <v>15</v>
      </c>
      <c r="H3729" s="27">
        <v>3</v>
      </c>
      <c r="I3729" s="5">
        <v>1</v>
      </c>
      <c r="J3729" s="5">
        <v>3</v>
      </c>
      <c r="K3729" s="5">
        <v>2</v>
      </c>
      <c r="L3729" s="5">
        <v>0</v>
      </c>
      <c r="M3729" s="5">
        <v>0</v>
      </c>
      <c r="N3729" s="5">
        <v>0</v>
      </c>
      <c r="O3729" s="5">
        <v>1</v>
      </c>
      <c r="P3729" s="5">
        <v>6</v>
      </c>
      <c r="Q3729" s="5">
        <v>4</v>
      </c>
      <c r="R3729" s="5">
        <v>3</v>
      </c>
      <c r="S3729" s="5">
        <v>3</v>
      </c>
      <c r="T3729" s="5">
        <v>1</v>
      </c>
      <c r="U3729" s="28">
        <v>0</v>
      </c>
    </row>
    <row r="3730" spans="3:21" ht="25.2" x14ac:dyDescent="0.25">
      <c r="C3730" s="106"/>
      <c r="D3730" s="101"/>
      <c r="E3730" s="11" t="s">
        <v>50</v>
      </c>
      <c r="F3730" s="8"/>
      <c r="G3730" s="7">
        <v>76</v>
      </c>
      <c r="H3730" s="15">
        <v>16</v>
      </c>
      <c r="I3730" s="1">
        <v>12</v>
      </c>
      <c r="J3730" s="1">
        <v>6</v>
      </c>
      <c r="K3730" s="1">
        <v>4</v>
      </c>
      <c r="L3730" s="1">
        <v>1</v>
      </c>
      <c r="M3730" s="1">
        <v>3</v>
      </c>
      <c r="N3730" s="1">
        <v>0</v>
      </c>
      <c r="O3730" s="1">
        <v>9</v>
      </c>
      <c r="P3730" s="1">
        <v>20</v>
      </c>
      <c r="Q3730" s="1">
        <v>23</v>
      </c>
      <c r="R3730" s="1">
        <v>16</v>
      </c>
      <c r="S3730" s="1">
        <v>16</v>
      </c>
      <c r="T3730" s="1">
        <v>4</v>
      </c>
      <c r="U3730" s="18">
        <v>0</v>
      </c>
    </row>
    <row r="3731" spans="3:21" ht="25.2" x14ac:dyDescent="0.25">
      <c r="C3731" s="106"/>
      <c r="D3731" s="101"/>
      <c r="E3731" s="11" t="s">
        <v>51</v>
      </c>
      <c r="F3731" s="8"/>
      <c r="G3731" s="14">
        <v>32</v>
      </c>
      <c r="H3731" s="27">
        <v>5</v>
      </c>
      <c r="I3731" s="5">
        <v>4</v>
      </c>
      <c r="J3731" s="5">
        <v>3</v>
      </c>
      <c r="K3731" s="5">
        <v>3</v>
      </c>
      <c r="L3731" s="5">
        <v>0</v>
      </c>
      <c r="M3731" s="5">
        <v>1</v>
      </c>
      <c r="N3731" s="5">
        <v>0</v>
      </c>
      <c r="O3731" s="5">
        <v>4</v>
      </c>
      <c r="P3731" s="5">
        <v>6</v>
      </c>
      <c r="Q3731" s="5">
        <v>14</v>
      </c>
      <c r="R3731" s="5">
        <v>6</v>
      </c>
      <c r="S3731" s="5">
        <v>8</v>
      </c>
      <c r="T3731" s="5">
        <v>1</v>
      </c>
      <c r="U3731" s="28">
        <v>0</v>
      </c>
    </row>
    <row r="3732" spans="3:21" x14ac:dyDescent="0.25">
      <c r="C3732" s="106"/>
      <c r="D3732" s="101"/>
      <c r="E3732" s="11" t="s">
        <v>52</v>
      </c>
      <c r="F3732" s="8"/>
      <c r="G3732" s="14">
        <v>17</v>
      </c>
      <c r="H3732" s="27">
        <v>6</v>
      </c>
      <c r="I3732" s="5">
        <v>1</v>
      </c>
      <c r="J3732" s="5">
        <v>0</v>
      </c>
      <c r="K3732" s="5">
        <v>1</v>
      </c>
      <c r="L3732" s="5">
        <v>0</v>
      </c>
      <c r="M3732" s="5">
        <v>0</v>
      </c>
      <c r="N3732" s="5">
        <v>0</v>
      </c>
      <c r="O3732" s="5">
        <v>1</v>
      </c>
      <c r="P3732" s="5">
        <v>1</v>
      </c>
      <c r="Q3732" s="5">
        <v>7</v>
      </c>
      <c r="R3732" s="5">
        <v>1</v>
      </c>
      <c r="S3732" s="5">
        <v>2</v>
      </c>
      <c r="T3732" s="5">
        <v>3</v>
      </c>
      <c r="U3732" s="28">
        <v>0</v>
      </c>
    </row>
    <row r="3733" spans="3:21" x14ac:dyDescent="0.25">
      <c r="C3733" s="106"/>
      <c r="D3733" s="101"/>
      <c r="E3733" s="11" t="s">
        <v>53</v>
      </c>
      <c r="F3733" s="8"/>
      <c r="G3733" s="14">
        <v>12</v>
      </c>
      <c r="H3733" s="27">
        <v>1</v>
      </c>
      <c r="I3733" s="5">
        <v>0</v>
      </c>
      <c r="J3733" s="5">
        <v>0</v>
      </c>
      <c r="K3733" s="5">
        <v>0</v>
      </c>
      <c r="L3733" s="5">
        <v>0</v>
      </c>
      <c r="M3733" s="5">
        <v>2</v>
      </c>
      <c r="N3733" s="5">
        <v>0</v>
      </c>
      <c r="O3733" s="5">
        <v>0</v>
      </c>
      <c r="P3733" s="5">
        <v>3</v>
      </c>
      <c r="Q3733" s="5">
        <v>6</v>
      </c>
      <c r="R3733" s="5">
        <v>1</v>
      </c>
      <c r="S3733" s="5">
        <v>0</v>
      </c>
      <c r="T3733" s="5">
        <v>3</v>
      </c>
      <c r="U3733" s="28">
        <v>0</v>
      </c>
    </row>
    <row r="3734" spans="3:21" x14ac:dyDescent="0.25">
      <c r="C3734" s="106"/>
      <c r="D3734" s="101"/>
      <c r="E3734" s="11" t="s">
        <v>38</v>
      </c>
      <c r="F3734" s="8"/>
      <c r="G3734" s="14">
        <v>18</v>
      </c>
      <c r="H3734" s="27">
        <v>5</v>
      </c>
      <c r="I3734" s="5">
        <v>2</v>
      </c>
      <c r="J3734" s="5">
        <v>3</v>
      </c>
      <c r="K3734" s="5">
        <v>1</v>
      </c>
      <c r="L3734" s="5">
        <v>1</v>
      </c>
      <c r="M3734" s="5">
        <v>0</v>
      </c>
      <c r="N3734" s="5">
        <v>0</v>
      </c>
      <c r="O3734" s="5">
        <v>2</v>
      </c>
      <c r="P3734" s="5">
        <v>3</v>
      </c>
      <c r="Q3734" s="5">
        <v>4</v>
      </c>
      <c r="R3734" s="5">
        <v>2</v>
      </c>
      <c r="S3734" s="5">
        <v>2</v>
      </c>
      <c r="T3734" s="5">
        <v>3</v>
      </c>
      <c r="U3734" s="28">
        <v>0</v>
      </c>
    </row>
    <row r="3735" spans="3:21" x14ac:dyDescent="0.25">
      <c r="C3735" s="106"/>
      <c r="D3735" s="101"/>
      <c r="E3735" s="11" t="s">
        <v>54</v>
      </c>
      <c r="F3735" s="8"/>
      <c r="G3735" s="7">
        <v>671</v>
      </c>
      <c r="H3735" s="15">
        <v>134</v>
      </c>
      <c r="I3735" s="1">
        <v>101</v>
      </c>
      <c r="J3735" s="1">
        <v>71</v>
      </c>
      <c r="K3735" s="1">
        <v>46</v>
      </c>
      <c r="L3735" s="1">
        <v>4</v>
      </c>
      <c r="M3735" s="1">
        <v>38</v>
      </c>
      <c r="N3735" s="1">
        <v>2</v>
      </c>
      <c r="O3735" s="1">
        <v>92</v>
      </c>
      <c r="P3735" s="1">
        <v>149</v>
      </c>
      <c r="Q3735" s="1">
        <v>220</v>
      </c>
      <c r="R3735" s="1">
        <v>102</v>
      </c>
      <c r="S3735" s="1">
        <v>64</v>
      </c>
      <c r="T3735" s="1">
        <v>77</v>
      </c>
      <c r="U3735" s="18">
        <v>2</v>
      </c>
    </row>
    <row r="3736" spans="3:21" x14ac:dyDescent="0.25">
      <c r="C3736" s="106"/>
      <c r="D3736" s="101"/>
      <c r="E3736" s="11" t="s">
        <v>55</v>
      </c>
      <c r="F3736" s="8"/>
      <c r="G3736" s="7">
        <v>123</v>
      </c>
      <c r="H3736" s="15">
        <v>24</v>
      </c>
      <c r="I3736" s="1">
        <v>17</v>
      </c>
      <c r="J3736" s="1">
        <v>12</v>
      </c>
      <c r="K3736" s="1">
        <v>9</v>
      </c>
      <c r="L3736" s="1">
        <v>1</v>
      </c>
      <c r="M3736" s="1">
        <v>4</v>
      </c>
      <c r="N3736" s="1">
        <v>0</v>
      </c>
      <c r="O3736" s="1">
        <v>14</v>
      </c>
      <c r="P3736" s="1">
        <v>32</v>
      </c>
      <c r="Q3736" s="1">
        <v>41</v>
      </c>
      <c r="R3736" s="1">
        <v>25</v>
      </c>
      <c r="S3736" s="1">
        <v>27</v>
      </c>
      <c r="T3736" s="1">
        <v>6</v>
      </c>
      <c r="U3736" s="18">
        <v>0</v>
      </c>
    </row>
    <row r="3737" spans="3:21" ht="25.2" x14ac:dyDescent="0.25">
      <c r="C3737" s="102" t="s">
        <v>56</v>
      </c>
      <c r="D3737" s="100" t="s">
        <v>21</v>
      </c>
      <c r="E3737" s="10" t="s">
        <v>57</v>
      </c>
      <c r="F3737" s="9"/>
      <c r="G3737" s="13">
        <v>260</v>
      </c>
      <c r="H3737" s="22">
        <v>50</v>
      </c>
      <c r="I3737" s="3">
        <v>38</v>
      </c>
      <c r="J3737" s="3">
        <v>28</v>
      </c>
      <c r="K3737" s="3">
        <v>22</v>
      </c>
      <c r="L3737" s="3">
        <v>2</v>
      </c>
      <c r="M3737" s="3">
        <v>17</v>
      </c>
      <c r="N3737" s="3">
        <v>0</v>
      </c>
      <c r="O3737" s="3">
        <v>38</v>
      </c>
      <c r="P3737" s="3">
        <v>67</v>
      </c>
      <c r="Q3737" s="3">
        <v>81</v>
      </c>
      <c r="R3737" s="3">
        <v>35</v>
      </c>
      <c r="S3737" s="3">
        <v>25</v>
      </c>
      <c r="T3737" s="3">
        <v>28</v>
      </c>
      <c r="U3737" s="24">
        <v>0</v>
      </c>
    </row>
    <row r="3738" spans="3:21" ht="25.2" x14ac:dyDescent="0.25">
      <c r="C3738" s="106"/>
      <c r="D3738" s="101"/>
      <c r="E3738" s="11" t="s">
        <v>58</v>
      </c>
      <c r="F3738" s="8"/>
      <c r="G3738" s="7">
        <v>345</v>
      </c>
      <c r="H3738" s="15">
        <v>77</v>
      </c>
      <c r="I3738" s="1">
        <v>50</v>
      </c>
      <c r="J3738" s="1">
        <v>29</v>
      </c>
      <c r="K3738" s="1">
        <v>19</v>
      </c>
      <c r="L3738" s="1">
        <v>3</v>
      </c>
      <c r="M3738" s="1">
        <v>17</v>
      </c>
      <c r="N3738" s="1">
        <v>0</v>
      </c>
      <c r="O3738" s="1">
        <v>33</v>
      </c>
      <c r="P3738" s="1">
        <v>68</v>
      </c>
      <c r="Q3738" s="1">
        <v>114</v>
      </c>
      <c r="R3738" s="1">
        <v>59</v>
      </c>
      <c r="S3738" s="1">
        <v>38</v>
      </c>
      <c r="T3738" s="1">
        <v>42</v>
      </c>
      <c r="U3738" s="18">
        <v>1</v>
      </c>
    </row>
    <row r="3739" spans="3:21" ht="25.2" x14ac:dyDescent="0.25">
      <c r="C3739" s="106"/>
      <c r="D3739" s="101"/>
      <c r="E3739" s="11" t="s">
        <v>59</v>
      </c>
      <c r="F3739" s="8"/>
      <c r="G3739" s="7">
        <v>160</v>
      </c>
      <c r="H3739" s="15">
        <v>27</v>
      </c>
      <c r="I3739" s="1">
        <v>20</v>
      </c>
      <c r="J3739" s="1">
        <v>19</v>
      </c>
      <c r="K3739" s="1">
        <v>11</v>
      </c>
      <c r="L3739" s="1">
        <v>1</v>
      </c>
      <c r="M3739" s="1">
        <v>8</v>
      </c>
      <c r="N3739" s="1">
        <v>2</v>
      </c>
      <c r="O3739" s="1">
        <v>27</v>
      </c>
      <c r="P3739" s="1">
        <v>35</v>
      </c>
      <c r="Q3739" s="1">
        <v>65</v>
      </c>
      <c r="R3739" s="1">
        <v>26</v>
      </c>
      <c r="S3739" s="1">
        <v>18</v>
      </c>
      <c r="T3739" s="1">
        <v>17</v>
      </c>
      <c r="U3739" s="18">
        <v>0</v>
      </c>
    </row>
    <row r="3740" spans="3:21" x14ac:dyDescent="0.25">
      <c r="C3740" s="106"/>
      <c r="D3740" s="101"/>
      <c r="E3740" s="11" t="s">
        <v>60</v>
      </c>
      <c r="F3740" s="8"/>
      <c r="G3740" s="7">
        <v>76</v>
      </c>
      <c r="H3740" s="15">
        <v>16</v>
      </c>
      <c r="I3740" s="1">
        <v>13</v>
      </c>
      <c r="J3740" s="1">
        <v>10</v>
      </c>
      <c r="K3740" s="1">
        <v>5</v>
      </c>
      <c r="L3740" s="1">
        <v>0</v>
      </c>
      <c r="M3740" s="1">
        <v>2</v>
      </c>
      <c r="N3740" s="1">
        <v>0</v>
      </c>
      <c r="O3740" s="1">
        <v>11</v>
      </c>
      <c r="P3740" s="1">
        <v>18</v>
      </c>
      <c r="Q3740" s="1">
        <v>18</v>
      </c>
      <c r="R3740" s="1">
        <v>11</v>
      </c>
      <c r="S3740" s="1">
        <v>14</v>
      </c>
      <c r="T3740" s="1">
        <v>5</v>
      </c>
      <c r="U3740" s="18">
        <v>1</v>
      </c>
    </row>
    <row r="3741" spans="3:21" x14ac:dyDescent="0.25">
      <c r="C3741" s="102" t="s">
        <v>61</v>
      </c>
      <c r="D3741" s="100" t="s">
        <v>21</v>
      </c>
      <c r="E3741" s="10" t="s">
        <v>62</v>
      </c>
      <c r="F3741" s="9"/>
      <c r="G3741" s="13">
        <v>101</v>
      </c>
      <c r="H3741" s="22">
        <v>15</v>
      </c>
      <c r="I3741" s="3">
        <v>22</v>
      </c>
      <c r="J3741" s="3">
        <v>12</v>
      </c>
      <c r="K3741" s="3">
        <v>10</v>
      </c>
      <c r="L3741" s="3">
        <v>1</v>
      </c>
      <c r="M3741" s="3">
        <v>8</v>
      </c>
      <c r="N3741" s="3">
        <v>1</v>
      </c>
      <c r="O3741" s="3">
        <v>13</v>
      </c>
      <c r="P3741" s="3">
        <v>22</v>
      </c>
      <c r="Q3741" s="3">
        <v>34</v>
      </c>
      <c r="R3741" s="3">
        <v>16</v>
      </c>
      <c r="S3741" s="3">
        <v>14</v>
      </c>
      <c r="T3741" s="3">
        <v>9</v>
      </c>
      <c r="U3741" s="24">
        <v>2</v>
      </c>
    </row>
    <row r="3742" spans="3:21" x14ac:dyDescent="0.25">
      <c r="C3742" s="103"/>
      <c r="D3742" s="101"/>
      <c r="E3742" s="11" t="s">
        <v>63</v>
      </c>
      <c r="F3742" s="8"/>
      <c r="G3742" s="7">
        <v>269</v>
      </c>
      <c r="H3742" s="15">
        <v>57</v>
      </c>
      <c r="I3742" s="1">
        <v>42</v>
      </c>
      <c r="J3742" s="1">
        <v>30</v>
      </c>
      <c r="K3742" s="1">
        <v>17</v>
      </c>
      <c r="L3742" s="1">
        <v>1</v>
      </c>
      <c r="M3742" s="1">
        <v>11</v>
      </c>
      <c r="N3742" s="1">
        <v>1</v>
      </c>
      <c r="O3742" s="1">
        <v>45</v>
      </c>
      <c r="P3742" s="1">
        <v>72</v>
      </c>
      <c r="Q3742" s="1">
        <v>68</v>
      </c>
      <c r="R3742" s="1">
        <v>53</v>
      </c>
      <c r="S3742" s="1">
        <v>25</v>
      </c>
      <c r="T3742" s="1">
        <v>28</v>
      </c>
      <c r="U3742" s="18">
        <v>0</v>
      </c>
    </row>
    <row r="3743" spans="3:21" ht="25.2" x14ac:dyDescent="0.25">
      <c r="C3743" s="103"/>
      <c r="D3743" s="101"/>
      <c r="E3743" s="11" t="s">
        <v>64</v>
      </c>
      <c r="F3743" s="8"/>
      <c r="G3743" s="7">
        <v>150</v>
      </c>
      <c r="H3743" s="15">
        <v>33</v>
      </c>
      <c r="I3743" s="1">
        <v>13</v>
      </c>
      <c r="J3743" s="1">
        <v>16</v>
      </c>
      <c r="K3743" s="1">
        <v>9</v>
      </c>
      <c r="L3743" s="1">
        <v>2</v>
      </c>
      <c r="M3743" s="1">
        <v>12</v>
      </c>
      <c r="N3743" s="1">
        <v>0</v>
      </c>
      <c r="O3743" s="1">
        <v>20</v>
      </c>
      <c r="P3743" s="1">
        <v>29</v>
      </c>
      <c r="Q3743" s="1">
        <v>54</v>
      </c>
      <c r="R3743" s="1">
        <v>15</v>
      </c>
      <c r="S3743" s="1">
        <v>16</v>
      </c>
      <c r="T3743" s="1">
        <v>15</v>
      </c>
      <c r="U3743" s="18">
        <v>0</v>
      </c>
    </row>
    <row r="3744" spans="3:21" x14ac:dyDescent="0.25">
      <c r="C3744" s="103"/>
      <c r="D3744" s="101"/>
      <c r="E3744" s="11" t="s">
        <v>65</v>
      </c>
      <c r="F3744" s="8"/>
      <c r="G3744" s="7">
        <v>153</v>
      </c>
      <c r="H3744" s="15">
        <v>36</v>
      </c>
      <c r="I3744" s="1">
        <v>23</v>
      </c>
      <c r="J3744" s="1">
        <v>14</v>
      </c>
      <c r="K3744" s="1">
        <v>10</v>
      </c>
      <c r="L3744" s="1">
        <v>2</v>
      </c>
      <c r="M3744" s="1">
        <v>7</v>
      </c>
      <c r="N3744" s="1">
        <v>0</v>
      </c>
      <c r="O3744" s="1">
        <v>22</v>
      </c>
      <c r="P3744" s="1">
        <v>26</v>
      </c>
      <c r="Q3744" s="1">
        <v>50</v>
      </c>
      <c r="R3744" s="1">
        <v>27</v>
      </c>
      <c r="S3744" s="1">
        <v>20</v>
      </c>
      <c r="T3744" s="1">
        <v>17</v>
      </c>
      <c r="U3744" s="18">
        <v>0</v>
      </c>
    </row>
    <row r="3745" spans="2:21" x14ac:dyDescent="0.25">
      <c r="C3745" s="103"/>
      <c r="D3745" s="101"/>
      <c r="E3745" s="11" t="s">
        <v>66</v>
      </c>
      <c r="F3745" s="8"/>
      <c r="G3745" s="7">
        <v>70</v>
      </c>
      <c r="H3745" s="15">
        <v>12</v>
      </c>
      <c r="I3745" s="1">
        <v>6</v>
      </c>
      <c r="J3745" s="1">
        <v>7</v>
      </c>
      <c r="K3745" s="1">
        <v>4</v>
      </c>
      <c r="L3745" s="1">
        <v>0</v>
      </c>
      <c r="M3745" s="1">
        <v>3</v>
      </c>
      <c r="N3745" s="1">
        <v>0</v>
      </c>
      <c r="O3745" s="1">
        <v>2</v>
      </c>
      <c r="P3745" s="1">
        <v>14</v>
      </c>
      <c r="Q3745" s="1">
        <v>27</v>
      </c>
      <c r="R3745" s="1">
        <v>7</v>
      </c>
      <c r="S3745" s="1">
        <v>9</v>
      </c>
      <c r="T3745" s="1">
        <v>13</v>
      </c>
      <c r="U3745" s="18">
        <v>0</v>
      </c>
    </row>
    <row r="3746" spans="2:21" x14ac:dyDescent="0.25">
      <c r="C3746" s="107"/>
      <c r="D3746" s="104"/>
      <c r="E3746" s="44" t="s">
        <v>67</v>
      </c>
      <c r="F3746" s="45"/>
      <c r="G3746" s="56">
        <v>98</v>
      </c>
      <c r="H3746" s="64">
        <v>17</v>
      </c>
      <c r="I3746" s="34">
        <v>15</v>
      </c>
      <c r="J3746" s="34">
        <v>7</v>
      </c>
      <c r="K3746" s="34">
        <v>7</v>
      </c>
      <c r="L3746" s="34">
        <v>0</v>
      </c>
      <c r="M3746" s="34">
        <v>3</v>
      </c>
      <c r="N3746" s="34">
        <v>0</v>
      </c>
      <c r="O3746" s="34">
        <v>7</v>
      </c>
      <c r="P3746" s="34">
        <v>25</v>
      </c>
      <c r="Q3746" s="34">
        <v>45</v>
      </c>
      <c r="R3746" s="34">
        <v>13</v>
      </c>
      <c r="S3746" s="34">
        <v>11</v>
      </c>
      <c r="T3746" s="34">
        <v>10</v>
      </c>
      <c r="U3746" s="69">
        <v>0</v>
      </c>
    </row>
    <row r="3748" spans="2:21" x14ac:dyDescent="0.25">
      <c r="B3748" s="42" t="str">
        <f xml:space="preserve"> HYPERLINK("#'目次'!B50", "[44]")</f>
        <v>[44]</v>
      </c>
      <c r="C3748" s="37" t="s">
        <v>549</v>
      </c>
    </row>
    <row r="3751" spans="2:21" x14ac:dyDescent="0.25">
      <c r="C3751" s="37" t="s">
        <v>14</v>
      </c>
    </row>
    <row r="3752" spans="2:21" ht="50.4" x14ac:dyDescent="0.25">
      <c r="C3752" s="96"/>
      <c r="D3752" s="97"/>
      <c r="E3752" s="97"/>
      <c r="F3752" s="97"/>
      <c r="G3752" s="52" t="s">
        <v>15</v>
      </c>
      <c r="H3752" s="48" t="s">
        <v>550</v>
      </c>
      <c r="I3752" s="20" t="s">
        <v>551</v>
      </c>
      <c r="J3752" s="20" t="s">
        <v>552</v>
      </c>
      <c r="K3752" s="20" t="s">
        <v>553</v>
      </c>
      <c r="L3752" s="20" t="s">
        <v>554</v>
      </c>
      <c r="M3752" s="20" t="s">
        <v>555</v>
      </c>
      <c r="N3752" s="20" t="s">
        <v>556</v>
      </c>
      <c r="O3752" s="20" t="s">
        <v>557</v>
      </c>
      <c r="P3752" s="20" t="s">
        <v>558</v>
      </c>
      <c r="Q3752" s="20" t="s">
        <v>53</v>
      </c>
      <c r="R3752" s="20" t="s">
        <v>559</v>
      </c>
      <c r="S3752" s="20" t="s">
        <v>38</v>
      </c>
      <c r="T3752" s="51" t="s">
        <v>560</v>
      </c>
    </row>
    <row r="3753" spans="2:21" x14ac:dyDescent="0.25">
      <c r="C3753" s="98"/>
      <c r="D3753" s="99"/>
      <c r="E3753" s="99"/>
      <c r="F3753" s="99"/>
      <c r="G3753" s="47"/>
      <c r="H3753" s="55"/>
      <c r="I3753" s="21"/>
      <c r="J3753" s="21"/>
      <c r="K3753" s="21"/>
      <c r="L3753" s="21"/>
      <c r="M3753" s="21"/>
      <c r="N3753" s="21"/>
      <c r="O3753" s="21"/>
      <c r="P3753" s="21"/>
      <c r="Q3753" s="21"/>
      <c r="R3753" s="21"/>
      <c r="S3753" s="21"/>
      <c r="T3753" s="54"/>
    </row>
    <row r="3754" spans="2:21" x14ac:dyDescent="0.25">
      <c r="C3754" s="43"/>
      <c r="D3754" s="49"/>
      <c r="E3754" s="53" t="s">
        <v>15</v>
      </c>
      <c r="F3754" s="46"/>
      <c r="G3754" s="50">
        <v>1524</v>
      </c>
      <c r="H3754" s="30">
        <v>1029</v>
      </c>
      <c r="I3754" s="30">
        <v>475</v>
      </c>
      <c r="J3754" s="30">
        <v>1334</v>
      </c>
      <c r="K3754" s="30">
        <v>781</v>
      </c>
      <c r="L3754" s="30">
        <v>707</v>
      </c>
      <c r="M3754" s="30">
        <v>1060</v>
      </c>
      <c r="N3754" s="30">
        <v>313</v>
      </c>
      <c r="O3754" s="30">
        <v>706</v>
      </c>
      <c r="P3754" s="30">
        <v>159</v>
      </c>
      <c r="Q3754" s="30">
        <v>16</v>
      </c>
      <c r="R3754" s="30">
        <v>16</v>
      </c>
      <c r="S3754" s="30">
        <v>49</v>
      </c>
      <c r="T3754" s="68">
        <v>1459</v>
      </c>
    </row>
    <row r="3755" spans="2:21" x14ac:dyDescent="0.25">
      <c r="C3755" s="105" t="s">
        <v>20</v>
      </c>
      <c r="D3755" s="100" t="s">
        <v>21</v>
      </c>
      <c r="E3755" s="10" t="s">
        <v>22</v>
      </c>
      <c r="F3755" s="9"/>
      <c r="G3755" s="13">
        <v>780</v>
      </c>
      <c r="H3755" s="22">
        <v>514</v>
      </c>
      <c r="I3755" s="3">
        <v>238</v>
      </c>
      <c r="J3755" s="3">
        <v>676</v>
      </c>
      <c r="K3755" s="3">
        <v>422</v>
      </c>
      <c r="L3755" s="3">
        <v>356</v>
      </c>
      <c r="M3755" s="3">
        <v>573</v>
      </c>
      <c r="N3755" s="3">
        <v>152</v>
      </c>
      <c r="O3755" s="3">
        <v>415</v>
      </c>
      <c r="P3755" s="3">
        <v>75</v>
      </c>
      <c r="Q3755" s="3">
        <v>5</v>
      </c>
      <c r="R3755" s="3">
        <v>4</v>
      </c>
      <c r="S3755" s="3">
        <v>23</v>
      </c>
      <c r="T3755" s="24">
        <v>753</v>
      </c>
    </row>
    <row r="3756" spans="2:21" x14ac:dyDescent="0.25">
      <c r="C3756" s="106"/>
      <c r="D3756" s="101"/>
      <c r="E3756" s="11" t="s">
        <v>23</v>
      </c>
      <c r="F3756" s="8"/>
      <c r="G3756" s="7">
        <v>744</v>
      </c>
      <c r="H3756" s="15">
        <v>515</v>
      </c>
      <c r="I3756" s="1">
        <v>237</v>
      </c>
      <c r="J3756" s="1">
        <v>658</v>
      </c>
      <c r="K3756" s="1">
        <v>359</v>
      </c>
      <c r="L3756" s="1">
        <v>351</v>
      </c>
      <c r="M3756" s="1">
        <v>487</v>
      </c>
      <c r="N3756" s="1">
        <v>161</v>
      </c>
      <c r="O3756" s="1">
        <v>291</v>
      </c>
      <c r="P3756" s="1">
        <v>84</v>
      </c>
      <c r="Q3756" s="1">
        <v>11</v>
      </c>
      <c r="R3756" s="1">
        <v>12</v>
      </c>
      <c r="S3756" s="1">
        <v>26</v>
      </c>
      <c r="T3756" s="18">
        <v>706</v>
      </c>
    </row>
    <row r="3757" spans="2:21" x14ac:dyDescent="0.25">
      <c r="C3757" s="102" t="s">
        <v>24</v>
      </c>
      <c r="D3757" s="102" t="s">
        <v>25</v>
      </c>
      <c r="E3757" s="10" t="s">
        <v>26</v>
      </c>
      <c r="F3757" s="9"/>
      <c r="G3757" s="13">
        <v>257</v>
      </c>
      <c r="H3757" s="22">
        <v>150</v>
      </c>
      <c r="I3757" s="3">
        <v>78</v>
      </c>
      <c r="J3757" s="3">
        <v>223</v>
      </c>
      <c r="K3757" s="3">
        <v>121</v>
      </c>
      <c r="L3757" s="3">
        <v>79</v>
      </c>
      <c r="M3757" s="3">
        <v>228</v>
      </c>
      <c r="N3757" s="3">
        <v>81</v>
      </c>
      <c r="O3757" s="3">
        <v>156</v>
      </c>
      <c r="P3757" s="3">
        <v>39</v>
      </c>
      <c r="Q3757" s="3">
        <v>4</v>
      </c>
      <c r="R3757" s="3">
        <v>1</v>
      </c>
      <c r="S3757" s="3">
        <v>2</v>
      </c>
      <c r="T3757" s="24">
        <v>254</v>
      </c>
    </row>
    <row r="3758" spans="2:21" x14ac:dyDescent="0.25">
      <c r="C3758" s="106"/>
      <c r="D3758" s="103"/>
      <c r="E3758" s="11" t="s">
        <v>27</v>
      </c>
      <c r="F3758" s="8"/>
      <c r="G3758" s="7">
        <v>297</v>
      </c>
      <c r="H3758" s="15">
        <v>197</v>
      </c>
      <c r="I3758" s="1">
        <v>93</v>
      </c>
      <c r="J3758" s="1">
        <v>265</v>
      </c>
      <c r="K3758" s="1">
        <v>150</v>
      </c>
      <c r="L3758" s="1">
        <v>113</v>
      </c>
      <c r="M3758" s="1">
        <v>248</v>
      </c>
      <c r="N3758" s="1">
        <v>71</v>
      </c>
      <c r="O3758" s="1">
        <v>176</v>
      </c>
      <c r="P3758" s="1">
        <v>36</v>
      </c>
      <c r="Q3758" s="1">
        <v>1</v>
      </c>
      <c r="R3758" s="1">
        <v>1</v>
      </c>
      <c r="S3758" s="1">
        <v>5</v>
      </c>
      <c r="T3758" s="18">
        <v>291</v>
      </c>
    </row>
    <row r="3759" spans="2:21" x14ac:dyDescent="0.25">
      <c r="C3759" s="106"/>
      <c r="D3759" s="103"/>
      <c r="E3759" s="11" t="s">
        <v>28</v>
      </c>
      <c r="F3759" s="8"/>
      <c r="G3759" s="7">
        <v>316</v>
      </c>
      <c r="H3759" s="15">
        <v>218</v>
      </c>
      <c r="I3759" s="1">
        <v>106</v>
      </c>
      <c r="J3759" s="1">
        <v>282</v>
      </c>
      <c r="K3759" s="1">
        <v>173</v>
      </c>
      <c r="L3759" s="1">
        <v>145</v>
      </c>
      <c r="M3759" s="1">
        <v>241</v>
      </c>
      <c r="N3759" s="1">
        <v>69</v>
      </c>
      <c r="O3759" s="1">
        <v>163</v>
      </c>
      <c r="P3759" s="1">
        <v>39</v>
      </c>
      <c r="Q3759" s="1">
        <v>4</v>
      </c>
      <c r="R3759" s="1">
        <v>2</v>
      </c>
      <c r="S3759" s="1">
        <v>13</v>
      </c>
      <c r="T3759" s="18">
        <v>301</v>
      </c>
    </row>
    <row r="3760" spans="2:21" x14ac:dyDescent="0.25">
      <c r="C3760" s="106"/>
      <c r="D3760" s="103"/>
      <c r="E3760" s="11" t="s">
        <v>29</v>
      </c>
      <c r="F3760" s="8"/>
      <c r="G3760" s="7">
        <v>335</v>
      </c>
      <c r="H3760" s="15">
        <v>242</v>
      </c>
      <c r="I3760" s="1">
        <v>118</v>
      </c>
      <c r="J3760" s="1">
        <v>303</v>
      </c>
      <c r="K3760" s="1">
        <v>184</v>
      </c>
      <c r="L3760" s="1">
        <v>195</v>
      </c>
      <c r="M3760" s="1">
        <v>226</v>
      </c>
      <c r="N3760" s="1">
        <v>65</v>
      </c>
      <c r="O3760" s="1">
        <v>147</v>
      </c>
      <c r="P3760" s="1">
        <v>36</v>
      </c>
      <c r="Q3760" s="1">
        <v>2</v>
      </c>
      <c r="R3760" s="1">
        <v>2</v>
      </c>
      <c r="S3760" s="1">
        <v>10</v>
      </c>
      <c r="T3760" s="18">
        <v>323</v>
      </c>
    </row>
    <row r="3761" spans="3:20" x14ac:dyDescent="0.25">
      <c r="C3761" s="106"/>
      <c r="D3761" s="103"/>
      <c r="E3761" s="11" t="s">
        <v>30</v>
      </c>
      <c r="F3761" s="8"/>
      <c r="G3761" s="7">
        <v>319</v>
      </c>
      <c r="H3761" s="15">
        <v>222</v>
      </c>
      <c r="I3761" s="1">
        <v>80</v>
      </c>
      <c r="J3761" s="1">
        <v>261</v>
      </c>
      <c r="K3761" s="1">
        <v>153</v>
      </c>
      <c r="L3761" s="1">
        <v>175</v>
      </c>
      <c r="M3761" s="1">
        <v>117</v>
      </c>
      <c r="N3761" s="1">
        <v>27</v>
      </c>
      <c r="O3761" s="1">
        <v>64</v>
      </c>
      <c r="P3761" s="1">
        <v>9</v>
      </c>
      <c r="Q3761" s="1">
        <v>5</v>
      </c>
      <c r="R3761" s="1">
        <v>10</v>
      </c>
      <c r="S3761" s="1">
        <v>19</v>
      </c>
      <c r="T3761" s="18">
        <v>290</v>
      </c>
    </row>
    <row r="3762" spans="3:20" x14ac:dyDescent="0.25">
      <c r="C3762" s="106"/>
      <c r="D3762" s="103"/>
      <c r="E3762" s="11" t="s">
        <v>31</v>
      </c>
      <c r="F3762" s="8"/>
      <c r="G3762" s="7">
        <v>1267</v>
      </c>
      <c r="H3762" s="15">
        <v>879</v>
      </c>
      <c r="I3762" s="1">
        <v>397</v>
      </c>
      <c r="J3762" s="1">
        <v>1111</v>
      </c>
      <c r="K3762" s="1">
        <v>660</v>
      </c>
      <c r="L3762" s="1">
        <v>628</v>
      </c>
      <c r="M3762" s="1">
        <v>832</v>
      </c>
      <c r="N3762" s="1">
        <v>232</v>
      </c>
      <c r="O3762" s="1">
        <v>550</v>
      </c>
      <c r="P3762" s="1">
        <v>120</v>
      </c>
      <c r="Q3762" s="1">
        <v>12</v>
      </c>
      <c r="R3762" s="1">
        <v>15</v>
      </c>
      <c r="S3762" s="1">
        <v>47</v>
      </c>
      <c r="T3762" s="18">
        <v>1205</v>
      </c>
    </row>
    <row r="3763" spans="3:20" x14ac:dyDescent="0.25">
      <c r="C3763" s="106"/>
      <c r="D3763" s="103"/>
      <c r="E3763" s="11" t="s">
        <v>32</v>
      </c>
      <c r="F3763" s="8"/>
      <c r="G3763" s="7">
        <v>654</v>
      </c>
      <c r="H3763" s="15">
        <v>464</v>
      </c>
      <c r="I3763" s="1">
        <v>198</v>
      </c>
      <c r="J3763" s="1">
        <v>564</v>
      </c>
      <c r="K3763" s="1">
        <v>337</v>
      </c>
      <c r="L3763" s="1">
        <v>370</v>
      </c>
      <c r="M3763" s="1">
        <v>343</v>
      </c>
      <c r="N3763" s="1">
        <v>92</v>
      </c>
      <c r="O3763" s="1">
        <v>211</v>
      </c>
      <c r="P3763" s="1">
        <v>45</v>
      </c>
      <c r="Q3763" s="1">
        <v>7</v>
      </c>
      <c r="R3763" s="1">
        <v>12</v>
      </c>
      <c r="S3763" s="1">
        <v>29</v>
      </c>
      <c r="T3763" s="18">
        <v>613</v>
      </c>
    </row>
    <row r="3764" spans="3:20" x14ac:dyDescent="0.25">
      <c r="C3764" s="106"/>
      <c r="D3764" s="102" t="s">
        <v>22</v>
      </c>
      <c r="E3764" s="10" t="s">
        <v>26</v>
      </c>
      <c r="F3764" s="9"/>
      <c r="G3764" s="13">
        <v>137</v>
      </c>
      <c r="H3764" s="22">
        <v>70</v>
      </c>
      <c r="I3764" s="3">
        <v>29</v>
      </c>
      <c r="J3764" s="3">
        <v>110</v>
      </c>
      <c r="K3764" s="3">
        <v>67</v>
      </c>
      <c r="L3764" s="3">
        <v>43</v>
      </c>
      <c r="M3764" s="3">
        <v>118</v>
      </c>
      <c r="N3764" s="3">
        <v>36</v>
      </c>
      <c r="O3764" s="3">
        <v>93</v>
      </c>
      <c r="P3764" s="3">
        <v>17</v>
      </c>
      <c r="Q3764" s="3">
        <v>2</v>
      </c>
      <c r="R3764" s="3">
        <v>0</v>
      </c>
      <c r="S3764" s="3">
        <v>2</v>
      </c>
      <c r="T3764" s="24">
        <v>135</v>
      </c>
    </row>
    <row r="3765" spans="3:20" x14ac:dyDescent="0.25">
      <c r="C3765" s="106"/>
      <c r="D3765" s="103"/>
      <c r="E3765" s="11" t="s">
        <v>27</v>
      </c>
      <c r="F3765" s="8"/>
      <c r="G3765" s="7">
        <v>157</v>
      </c>
      <c r="H3765" s="15">
        <v>103</v>
      </c>
      <c r="I3765" s="1">
        <v>47</v>
      </c>
      <c r="J3765" s="1">
        <v>135</v>
      </c>
      <c r="K3765" s="1">
        <v>86</v>
      </c>
      <c r="L3765" s="1">
        <v>57</v>
      </c>
      <c r="M3765" s="1">
        <v>133</v>
      </c>
      <c r="N3765" s="1">
        <v>38</v>
      </c>
      <c r="O3765" s="1">
        <v>98</v>
      </c>
      <c r="P3765" s="1">
        <v>14</v>
      </c>
      <c r="Q3765" s="1">
        <v>0</v>
      </c>
      <c r="R3765" s="1">
        <v>0</v>
      </c>
      <c r="S3765" s="1">
        <v>4</v>
      </c>
      <c r="T3765" s="18">
        <v>153</v>
      </c>
    </row>
    <row r="3766" spans="3:20" x14ac:dyDescent="0.25">
      <c r="C3766" s="106"/>
      <c r="D3766" s="103"/>
      <c r="E3766" s="11" t="s">
        <v>28</v>
      </c>
      <c r="F3766" s="8"/>
      <c r="G3766" s="7">
        <v>162</v>
      </c>
      <c r="H3766" s="15">
        <v>103</v>
      </c>
      <c r="I3766" s="1">
        <v>54</v>
      </c>
      <c r="J3766" s="1">
        <v>147</v>
      </c>
      <c r="K3766" s="1">
        <v>89</v>
      </c>
      <c r="L3766" s="1">
        <v>76</v>
      </c>
      <c r="M3766" s="1">
        <v>128</v>
      </c>
      <c r="N3766" s="1">
        <v>35</v>
      </c>
      <c r="O3766" s="1">
        <v>87</v>
      </c>
      <c r="P3766" s="1">
        <v>17</v>
      </c>
      <c r="Q3766" s="1">
        <v>2</v>
      </c>
      <c r="R3766" s="1">
        <v>1</v>
      </c>
      <c r="S3766" s="1">
        <v>5</v>
      </c>
      <c r="T3766" s="18">
        <v>156</v>
      </c>
    </row>
    <row r="3767" spans="3:20" x14ac:dyDescent="0.25">
      <c r="C3767" s="106"/>
      <c r="D3767" s="103"/>
      <c r="E3767" s="11" t="s">
        <v>29</v>
      </c>
      <c r="F3767" s="8"/>
      <c r="G3767" s="7">
        <v>175</v>
      </c>
      <c r="H3767" s="15">
        <v>129</v>
      </c>
      <c r="I3767" s="1">
        <v>66</v>
      </c>
      <c r="J3767" s="1">
        <v>161</v>
      </c>
      <c r="K3767" s="1">
        <v>98</v>
      </c>
      <c r="L3767" s="1">
        <v>99</v>
      </c>
      <c r="M3767" s="1">
        <v>130</v>
      </c>
      <c r="N3767" s="1">
        <v>30</v>
      </c>
      <c r="O3767" s="1">
        <v>95</v>
      </c>
      <c r="P3767" s="1">
        <v>22</v>
      </c>
      <c r="Q3767" s="1">
        <v>1</v>
      </c>
      <c r="R3767" s="1">
        <v>0</v>
      </c>
      <c r="S3767" s="1">
        <v>3</v>
      </c>
      <c r="T3767" s="18">
        <v>172</v>
      </c>
    </row>
    <row r="3768" spans="3:20" x14ac:dyDescent="0.25">
      <c r="C3768" s="106"/>
      <c r="D3768" s="103"/>
      <c r="E3768" s="11" t="s">
        <v>30</v>
      </c>
      <c r="F3768" s="8"/>
      <c r="G3768" s="7">
        <v>149</v>
      </c>
      <c r="H3768" s="15">
        <v>109</v>
      </c>
      <c r="I3768" s="1">
        <v>42</v>
      </c>
      <c r="J3768" s="1">
        <v>123</v>
      </c>
      <c r="K3768" s="1">
        <v>82</v>
      </c>
      <c r="L3768" s="1">
        <v>81</v>
      </c>
      <c r="M3768" s="1">
        <v>64</v>
      </c>
      <c r="N3768" s="1">
        <v>13</v>
      </c>
      <c r="O3768" s="1">
        <v>42</v>
      </c>
      <c r="P3768" s="1">
        <v>5</v>
      </c>
      <c r="Q3768" s="1">
        <v>0</v>
      </c>
      <c r="R3768" s="1">
        <v>3</v>
      </c>
      <c r="S3768" s="1">
        <v>9</v>
      </c>
      <c r="T3768" s="18">
        <v>137</v>
      </c>
    </row>
    <row r="3769" spans="3:20" x14ac:dyDescent="0.25">
      <c r="C3769" s="106"/>
      <c r="D3769" s="103"/>
      <c r="E3769" s="11" t="s">
        <v>31</v>
      </c>
      <c r="F3769" s="8"/>
      <c r="G3769" s="7">
        <v>643</v>
      </c>
      <c r="H3769" s="15">
        <v>444</v>
      </c>
      <c r="I3769" s="1">
        <v>209</v>
      </c>
      <c r="J3769" s="1">
        <v>566</v>
      </c>
      <c r="K3769" s="1">
        <v>355</v>
      </c>
      <c r="L3769" s="1">
        <v>313</v>
      </c>
      <c r="M3769" s="1">
        <v>455</v>
      </c>
      <c r="N3769" s="1">
        <v>116</v>
      </c>
      <c r="O3769" s="1">
        <v>322</v>
      </c>
      <c r="P3769" s="1">
        <v>58</v>
      </c>
      <c r="Q3769" s="1">
        <v>3</v>
      </c>
      <c r="R3769" s="1">
        <v>4</v>
      </c>
      <c r="S3769" s="1">
        <v>21</v>
      </c>
      <c r="T3769" s="18">
        <v>618</v>
      </c>
    </row>
    <row r="3770" spans="3:20" x14ac:dyDescent="0.25">
      <c r="C3770" s="106"/>
      <c r="D3770" s="103"/>
      <c r="E3770" s="11" t="s">
        <v>32</v>
      </c>
      <c r="F3770" s="8"/>
      <c r="G3770" s="7">
        <v>324</v>
      </c>
      <c r="H3770" s="15">
        <v>238</v>
      </c>
      <c r="I3770" s="1">
        <v>108</v>
      </c>
      <c r="J3770" s="1">
        <v>284</v>
      </c>
      <c r="K3770" s="1">
        <v>180</v>
      </c>
      <c r="L3770" s="1">
        <v>180</v>
      </c>
      <c r="M3770" s="1">
        <v>194</v>
      </c>
      <c r="N3770" s="1">
        <v>43</v>
      </c>
      <c r="O3770" s="1">
        <v>137</v>
      </c>
      <c r="P3770" s="1">
        <v>27</v>
      </c>
      <c r="Q3770" s="1">
        <v>1</v>
      </c>
      <c r="R3770" s="1">
        <v>3</v>
      </c>
      <c r="S3770" s="1">
        <v>12</v>
      </c>
      <c r="T3770" s="18">
        <v>309</v>
      </c>
    </row>
    <row r="3771" spans="3:20" x14ac:dyDescent="0.25">
      <c r="C3771" s="106"/>
      <c r="D3771" s="102" t="s">
        <v>23</v>
      </c>
      <c r="E3771" s="10" t="s">
        <v>26</v>
      </c>
      <c r="F3771" s="9"/>
      <c r="G3771" s="13">
        <v>120</v>
      </c>
      <c r="H3771" s="22">
        <v>80</v>
      </c>
      <c r="I3771" s="3">
        <v>49</v>
      </c>
      <c r="J3771" s="3">
        <v>113</v>
      </c>
      <c r="K3771" s="3">
        <v>54</v>
      </c>
      <c r="L3771" s="3">
        <v>36</v>
      </c>
      <c r="M3771" s="3">
        <v>110</v>
      </c>
      <c r="N3771" s="3">
        <v>45</v>
      </c>
      <c r="O3771" s="3">
        <v>63</v>
      </c>
      <c r="P3771" s="3">
        <v>22</v>
      </c>
      <c r="Q3771" s="3">
        <v>2</v>
      </c>
      <c r="R3771" s="3">
        <v>1</v>
      </c>
      <c r="S3771" s="3">
        <v>0</v>
      </c>
      <c r="T3771" s="24">
        <v>119</v>
      </c>
    </row>
    <row r="3772" spans="3:20" x14ac:dyDescent="0.25">
      <c r="C3772" s="106"/>
      <c r="D3772" s="103"/>
      <c r="E3772" s="11" t="s">
        <v>27</v>
      </c>
      <c r="F3772" s="8"/>
      <c r="G3772" s="7">
        <v>140</v>
      </c>
      <c r="H3772" s="15">
        <v>94</v>
      </c>
      <c r="I3772" s="1">
        <v>46</v>
      </c>
      <c r="J3772" s="1">
        <v>130</v>
      </c>
      <c r="K3772" s="1">
        <v>64</v>
      </c>
      <c r="L3772" s="1">
        <v>56</v>
      </c>
      <c r="M3772" s="1">
        <v>115</v>
      </c>
      <c r="N3772" s="1">
        <v>33</v>
      </c>
      <c r="O3772" s="1">
        <v>78</v>
      </c>
      <c r="P3772" s="1">
        <v>22</v>
      </c>
      <c r="Q3772" s="1">
        <v>1</v>
      </c>
      <c r="R3772" s="1">
        <v>1</v>
      </c>
      <c r="S3772" s="1">
        <v>1</v>
      </c>
      <c r="T3772" s="18">
        <v>138</v>
      </c>
    </row>
    <row r="3773" spans="3:20" x14ac:dyDescent="0.25">
      <c r="C3773" s="106"/>
      <c r="D3773" s="103"/>
      <c r="E3773" s="11" t="s">
        <v>28</v>
      </c>
      <c r="F3773" s="8"/>
      <c r="G3773" s="7">
        <v>154</v>
      </c>
      <c r="H3773" s="15">
        <v>115</v>
      </c>
      <c r="I3773" s="1">
        <v>52</v>
      </c>
      <c r="J3773" s="1">
        <v>135</v>
      </c>
      <c r="K3773" s="1">
        <v>84</v>
      </c>
      <c r="L3773" s="1">
        <v>69</v>
      </c>
      <c r="M3773" s="1">
        <v>113</v>
      </c>
      <c r="N3773" s="1">
        <v>34</v>
      </c>
      <c r="O3773" s="1">
        <v>76</v>
      </c>
      <c r="P3773" s="1">
        <v>22</v>
      </c>
      <c r="Q3773" s="1">
        <v>2</v>
      </c>
      <c r="R3773" s="1">
        <v>1</v>
      </c>
      <c r="S3773" s="1">
        <v>8</v>
      </c>
      <c r="T3773" s="18">
        <v>145</v>
      </c>
    </row>
    <row r="3774" spans="3:20" x14ac:dyDescent="0.25">
      <c r="C3774" s="106"/>
      <c r="D3774" s="103"/>
      <c r="E3774" s="11" t="s">
        <v>29</v>
      </c>
      <c r="F3774" s="8"/>
      <c r="G3774" s="7">
        <v>160</v>
      </c>
      <c r="H3774" s="15">
        <v>113</v>
      </c>
      <c r="I3774" s="1">
        <v>52</v>
      </c>
      <c r="J3774" s="1">
        <v>142</v>
      </c>
      <c r="K3774" s="1">
        <v>86</v>
      </c>
      <c r="L3774" s="1">
        <v>96</v>
      </c>
      <c r="M3774" s="1">
        <v>96</v>
      </c>
      <c r="N3774" s="1">
        <v>35</v>
      </c>
      <c r="O3774" s="1">
        <v>52</v>
      </c>
      <c r="P3774" s="1">
        <v>14</v>
      </c>
      <c r="Q3774" s="1">
        <v>1</v>
      </c>
      <c r="R3774" s="1">
        <v>2</v>
      </c>
      <c r="S3774" s="1">
        <v>7</v>
      </c>
      <c r="T3774" s="18">
        <v>151</v>
      </c>
    </row>
    <row r="3775" spans="3:20" x14ac:dyDescent="0.25">
      <c r="C3775" s="106"/>
      <c r="D3775" s="103"/>
      <c r="E3775" s="11" t="s">
        <v>30</v>
      </c>
      <c r="F3775" s="8"/>
      <c r="G3775" s="7">
        <v>170</v>
      </c>
      <c r="H3775" s="15">
        <v>113</v>
      </c>
      <c r="I3775" s="1">
        <v>38</v>
      </c>
      <c r="J3775" s="1">
        <v>138</v>
      </c>
      <c r="K3775" s="1">
        <v>71</v>
      </c>
      <c r="L3775" s="1">
        <v>94</v>
      </c>
      <c r="M3775" s="1">
        <v>53</v>
      </c>
      <c r="N3775" s="1">
        <v>14</v>
      </c>
      <c r="O3775" s="1">
        <v>22</v>
      </c>
      <c r="P3775" s="1">
        <v>4</v>
      </c>
      <c r="Q3775" s="1">
        <v>5</v>
      </c>
      <c r="R3775" s="1">
        <v>7</v>
      </c>
      <c r="S3775" s="1">
        <v>10</v>
      </c>
      <c r="T3775" s="18">
        <v>153</v>
      </c>
    </row>
    <row r="3776" spans="3:20" x14ac:dyDescent="0.25">
      <c r="C3776" s="106"/>
      <c r="D3776" s="103"/>
      <c r="E3776" s="11" t="s">
        <v>31</v>
      </c>
      <c r="F3776" s="8"/>
      <c r="G3776" s="7">
        <v>624</v>
      </c>
      <c r="H3776" s="15">
        <v>435</v>
      </c>
      <c r="I3776" s="1">
        <v>188</v>
      </c>
      <c r="J3776" s="1">
        <v>545</v>
      </c>
      <c r="K3776" s="1">
        <v>305</v>
      </c>
      <c r="L3776" s="1">
        <v>315</v>
      </c>
      <c r="M3776" s="1">
        <v>377</v>
      </c>
      <c r="N3776" s="1">
        <v>116</v>
      </c>
      <c r="O3776" s="1">
        <v>228</v>
      </c>
      <c r="P3776" s="1">
        <v>62</v>
      </c>
      <c r="Q3776" s="1">
        <v>9</v>
      </c>
      <c r="R3776" s="1">
        <v>11</v>
      </c>
      <c r="S3776" s="1">
        <v>26</v>
      </c>
      <c r="T3776" s="18">
        <v>587</v>
      </c>
    </row>
    <row r="3777" spans="3:20" x14ac:dyDescent="0.25">
      <c r="C3777" s="106"/>
      <c r="D3777" s="103"/>
      <c r="E3777" s="11" t="s">
        <v>32</v>
      </c>
      <c r="F3777" s="8"/>
      <c r="G3777" s="7">
        <v>330</v>
      </c>
      <c r="H3777" s="15">
        <v>226</v>
      </c>
      <c r="I3777" s="1">
        <v>90</v>
      </c>
      <c r="J3777" s="1">
        <v>280</v>
      </c>
      <c r="K3777" s="1">
        <v>157</v>
      </c>
      <c r="L3777" s="1">
        <v>190</v>
      </c>
      <c r="M3777" s="1">
        <v>149</v>
      </c>
      <c r="N3777" s="1">
        <v>49</v>
      </c>
      <c r="O3777" s="1">
        <v>74</v>
      </c>
      <c r="P3777" s="1">
        <v>18</v>
      </c>
      <c r="Q3777" s="1">
        <v>6</v>
      </c>
      <c r="R3777" s="1">
        <v>9</v>
      </c>
      <c r="S3777" s="1">
        <v>17</v>
      </c>
      <c r="T3777" s="18">
        <v>304</v>
      </c>
    </row>
    <row r="3778" spans="3:20" ht="25.2" x14ac:dyDescent="0.25">
      <c r="C3778" s="102" t="s">
        <v>33</v>
      </c>
      <c r="D3778" s="102" t="s">
        <v>25</v>
      </c>
      <c r="E3778" s="10" t="s">
        <v>34</v>
      </c>
      <c r="F3778" s="9"/>
      <c r="G3778" s="13">
        <v>75</v>
      </c>
      <c r="H3778" s="22">
        <v>35</v>
      </c>
      <c r="I3778" s="3">
        <v>16</v>
      </c>
      <c r="J3778" s="3">
        <v>57</v>
      </c>
      <c r="K3778" s="3">
        <v>38</v>
      </c>
      <c r="L3778" s="3">
        <v>25</v>
      </c>
      <c r="M3778" s="3">
        <v>54</v>
      </c>
      <c r="N3778" s="3">
        <v>8</v>
      </c>
      <c r="O3778" s="3">
        <v>27</v>
      </c>
      <c r="P3778" s="3">
        <v>2</v>
      </c>
      <c r="Q3778" s="3">
        <v>1</v>
      </c>
      <c r="R3778" s="3">
        <v>0</v>
      </c>
      <c r="S3778" s="3">
        <v>3</v>
      </c>
      <c r="T3778" s="24">
        <v>72</v>
      </c>
    </row>
    <row r="3779" spans="3:20" ht="25.2" x14ac:dyDescent="0.25">
      <c r="C3779" s="106"/>
      <c r="D3779" s="103"/>
      <c r="E3779" s="11" t="s">
        <v>35</v>
      </c>
      <c r="F3779" s="8"/>
      <c r="G3779" s="7">
        <v>1042</v>
      </c>
      <c r="H3779" s="15">
        <v>778</v>
      </c>
      <c r="I3779" s="1">
        <v>377</v>
      </c>
      <c r="J3779" s="1">
        <v>944</v>
      </c>
      <c r="K3779" s="1">
        <v>570</v>
      </c>
      <c r="L3779" s="1">
        <v>497</v>
      </c>
      <c r="M3779" s="1">
        <v>788</v>
      </c>
      <c r="N3779" s="1">
        <v>247</v>
      </c>
      <c r="O3779" s="1">
        <v>575</v>
      </c>
      <c r="P3779" s="1">
        <v>130</v>
      </c>
      <c r="Q3779" s="1">
        <v>11</v>
      </c>
      <c r="R3779" s="1">
        <v>5</v>
      </c>
      <c r="S3779" s="1">
        <v>24</v>
      </c>
      <c r="T3779" s="18">
        <v>1013</v>
      </c>
    </row>
    <row r="3780" spans="3:20" ht="25.2" x14ac:dyDescent="0.25">
      <c r="C3780" s="106"/>
      <c r="D3780" s="103"/>
      <c r="E3780" s="11" t="s">
        <v>36</v>
      </c>
      <c r="F3780" s="8"/>
      <c r="G3780" s="7">
        <v>122</v>
      </c>
      <c r="H3780" s="15">
        <v>50</v>
      </c>
      <c r="I3780" s="1">
        <v>13</v>
      </c>
      <c r="J3780" s="1">
        <v>106</v>
      </c>
      <c r="K3780" s="1">
        <v>45</v>
      </c>
      <c r="L3780" s="1">
        <v>52</v>
      </c>
      <c r="M3780" s="1">
        <v>88</v>
      </c>
      <c r="N3780" s="1">
        <v>21</v>
      </c>
      <c r="O3780" s="1">
        <v>43</v>
      </c>
      <c r="P3780" s="1">
        <v>6</v>
      </c>
      <c r="Q3780" s="1">
        <v>0</v>
      </c>
      <c r="R3780" s="1">
        <v>1</v>
      </c>
      <c r="S3780" s="1">
        <v>1</v>
      </c>
      <c r="T3780" s="18">
        <v>120</v>
      </c>
    </row>
    <row r="3781" spans="3:20" ht="25.2" x14ac:dyDescent="0.25">
      <c r="C3781" s="106"/>
      <c r="D3781" s="103"/>
      <c r="E3781" s="11" t="s">
        <v>37</v>
      </c>
      <c r="F3781" s="8"/>
      <c r="G3781" s="7">
        <v>251</v>
      </c>
      <c r="H3781" s="15">
        <v>145</v>
      </c>
      <c r="I3781" s="1">
        <v>57</v>
      </c>
      <c r="J3781" s="1">
        <v>201</v>
      </c>
      <c r="K3781" s="1">
        <v>111</v>
      </c>
      <c r="L3781" s="1">
        <v>118</v>
      </c>
      <c r="M3781" s="1">
        <v>110</v>
      </c>
      <c r="N3781" s="1">
        <v>34</v>
      </c>
      <c r="O3781" s="1">
        <v>51</v>
      </c>
      <c r="P3781" s="1">
        <v>18</v>
      </c>
      <c r="Q3781" s="1">
        <v>4</v>
      </c>
      <c r="R3781" s="1">
        <v>10</v>
      </c>
      <c r="S3781" s="1">
        <v>15</v>
      </c>
      <c r="T3781" s="18">
        <v>226</v>
      </c>
    </row>
    <row r="3782" spans="3:20" x14ac:dyDescent="0.25">
      <c r="C3782" s="106"/>
      <c r="D3782" s="103"/>
      <c r="E3782" s="11" t="s">
        <v>38</v>
      </c>
      <c r="F3782" s="8"/>
      <c r="G3782" s="14">
        <v>34</v>
      </c>
      <c r="H3782" s="27">
        <v>21</v>
      </c>
      <c r="I3782" s="5">
        <v>12</v>
      </c>
      <c r="J3782" s="5">
        <v>26</v>
      </c>
      <c r="K3782" s="5">
        <v>17</v>
      </c>
      <c r="L3782" s="5">
        <v>15</v>
      </c>
      <c r="M3782" s="5">
        <v>20</v>
      </c>
      <c r="N3782" s="5">
        <v>3</v>
      </c>
      <c r="O3782" s="5">
        <v>10</v>
      </c>
      <c r="P3782" s="5">
        <v>3</v>
      </c>
      <c r="Q3782" s="5">
        <v>0</v>
      </c>
      <c r="R3782" s="5">
        <v>0</v>
      </c>
      <c r="S3782" s="5">
        <v>6</v>
      </c>
      <c r="T3782" s="28">
        <v>28</v>
      </c>
    </row>
    <row r="3783" spans="3:20" ht="25.2" x14ac:dyDescent="0.25">
      <c r="C3783" s="106"/>
      <c r="D3783" s="102" t="s">
        <v>22</v>
      </c>
      <c r="E3783" s="10" t="s">
        <v>34</v>
      </c>
      <c r="F3783" s="9"/>
      <c r="G3783" s="13">
        <v>53</v>
      </c>
      <c r="H3783" s="22">
        <v>24</v>
      </c>
      <c r="I3783" s="3">
        <v>11</v>
      </c>
      <c r="J3783" s="3">
        <v>40</v>
      </c>
      <c r="K3783" s="3">
        <v>28</v>
      </c>
      <c r="L3783" s="3">
        <v>17</v>
      </c>
      <c r="M3783" s="3">
        <v>36</v>
      </c>
      <c r="N3783" s="3">
        <v>5</v>
      </c>
      <c r="O3783" s="3">
        <v>19</v>
      </c>
      <c r="P3783" s="3">
        <v>1</v>
      </c>
      <c r="Q3783" s="3">
        <v>1</v>
      </c>
      <c r="R3783" s="3">
        <v>0</v>
      </c>
      <c r="S3783" s="3">
        <v>2</v>
      </c>
      <c r="T3783" s="24">
        <v>51</v>
      </c>
    </row>
    <row r="3784" spans="3:20" ht="25.2" x14ac:dyDescent="0.25">
      <c r="C3784" s="106"/>
      <c r="D3784" s="103"/>
      <c r="E3784" s="11" t="s">
        <v>35</v>
      </c>
      <c r="F3784" s="8"/>
      <c r="G3784" s="7">
        <v>595</v>
      </c>
      <c r="H3784" s="15">
        <v>430</v>
      </c>
      <c r="I3784" s="1">
        <v>199</v>
      </c>
      <c r="J3784" s="1">
        <v>534</v>
      </c>
      <c r="K3784" s="1">
        <v>337</v>
      </c>
      <c r="L3784" s="1">
        <v>291</v>
      </c>
      <c r="M3784" s="1">
        <v>444</v>
      </c>
      <c r="N3784" s="1">
        <v>134</v>
      </c>
      <c r="O3784" s="1">
        <v>348</v>
      </c>
      <c r="P3784" s="1">
        <v>62</v>
      </c>
      <c r="Q3784" s="1">
        <v>4</v>
      </c>
      <c r="R3784" s="1">
        <v>2</v>
      </c>
      <c r="S3784" s="1">
        <v>14</v>
      </c>
      <c r="T3784" s="18">
        <v>579</v>
      </c>
    </row>
    <row r="3785" spans="3:20" ht="25.2" x14ac:dyDescent="0.25">
      <c r="C3785" s="106"/>
      <c r="D3785" s="103"/>
      <c r="E3785" s="11" t="s">
        <v>36</v>
      </c>
      <c r="F3785" s="8"/>
      <c r="G3785" s="7">
        <v>56</v>
      </c>
      <c r="H3785" s="15">
        <v>19</v>
      </c>
      <c r="I3785" s="1">
        <v>5</v>
      </c>
      <c r="J3785" s="1">
        <v>43</v>
      </c>
      <c r="K3785" s="1">
        <v>18</v>
      </c>
      <c r="L3785" s="1">
        <v>19</v>
      </c>
      <c r="M3785" s="1">
        <v>45</v>
      </c>
      <c r="N3785" s="1">
        <v>7</v>
      </c>
      <c r="O3785" s="1">
        <v>22</v>
      </c>
      <c r="P3785" s="1">
        <v>3</v>
      </c>
      <c r="Q3785" s="1">
        <v>0</v>
      </c>
      <c r="R3785" s="1">
        <v>0</v>
      </c>
      <c r="S3785" s="1">
        <v>1</v>
      </c>
      <c r="T3785" s="18">
        <v>55</v>
      </c>
    </row>
    <row r="3786" spans="3:20" ht="25.2" x14ac:dyDescent="0.25">
      <c r="C3786" s="106"/>
      <c r="D3786" s="103"/>
      <c r="E3786" s="11" t="s">
        <v>37</v>
      </c>
      <c r="F3786" s="8"/>
      <c r="G3786" s="7">
        <v>54</v>
      </c>
      <c r="H3786" s="15">
        <v>26</v>
      </c>
      <c r="I3786" s="1">
        <v>15</v>
      </c>
      <c r="J3786" s="1">
        <v>41</v>
      </c>
      <c r="K3786" s="1">
        <v>27</v>
      </c>
      <c r="L3786" s="1">
        <v>17</v>
      </c>
      <c r="M3786" s="1">
        <v>32</v>
      </c>
      <c r="N3786" s="1">
        <v>4</v>
      </c>
      <c r="O3786" s="1">
        <v>17</v>
      </c>
      <c r="P3786" s="1">
        <v>7</v>
      </c>
      <c r="Q3786" s="1">
        <v>0</v>
      </c>
      <c r="R3786" s="1">
        <v>2</v>
      </c>
      <c r="S3786" s="1">
        <v>4</v>
      </c>
      <c r="T3786" s="18">
        <v>48</v>
      </c>
    </row>
    <row r="3787" spans="3:20" x14ac:dyDescent="0.25">
      <c r="C3787" s="106"/>
      <c r="D3787" s="103"/>
      <c r="E3787" s="11" t="s">
        <v>38</v>
      </c>
      <c r="F3787" s="8"/>
      <c r="G3787" s="14">
        <v>22</v>
      </c>
      <c r="H3787" s="27">
        <v>15</v>
      </c>
      <c r="I3787" s="5">
        <v>8</v>
      </c>
      <c r="J3787" s="5">
        <v>18</v>
      </c>
      <c r="K3787" s="5">
        <v>12</v>
      </c>
      <c r="L3787" s="5">
        <v>12</v>
      </c>
      <c r="M3787" s="5">
        <v>16</v>
      </c>
      <c r="N3787" s="5">
        <v>2</v>
      </c>
      <c r="O3787" s="5">
        <v>9</v>
      </c>
      <c r="P3787" s="5">
        <v>2</v>
      </c>
      <c r="Q3787" s="5">
        <v>0</v>
      </c>
      <c r="R3787" s="5">
        <v>0</v>
      </c>
      <c r="S3787" s="5">
        <v>2</v>
      </c>
      <c r="T3787" s="28">
        <v>20</v>
      </c>
    </row>
    <row r="3788" spans="3:20" ht="25.2" x14ac:dyDescent="0.25">
      <c r="C3788" s="106"/>
      <c r="D3788" s="102" t="s">
        <v>23</v>
      </c>
      <c r="E3788" s="10" t="s">
        <v>34</v>
      </c>
      <c r="F3788" s="9"/>
      <c r="G3788" s="41">
        <v>22</v>
      </c>
      <c r="H3788" s="58">
        <v>11</v>
      </c>
      <c r="I3788" s="26">
        <v>5</v>
      </c>
      <c r="J3788" s="26">
        <v>17</v>
      </c>
      <c r="K3788" s="26">
        <v>10</v>
      </c>
      <c r="L3788" s="26">
        <v>8</v>
      </c>
      <c r="M3788" s="26">
        <v>18</v>
      </c>
      <c r="N3788" s="26">
        <v>3</v>
      </c>
      <c r="O3788" s="26">
        <v>8</v>
      </c>
      <c r="P3788" s="26">
        <v>1</v>
      </c>
      <c r="Q3788" s="26">
        <v>0</v>
      </c>
      <c r="R3788" s="26">
        <v>0</v>
      </c>
      <c r="S3788" s="26">
        <v>1</v>
      </c>
      <c r="T3788" s="60">
        <v>21</v>
      </c>
    </row>
    <row r="3789" spans="3:20" ht="25.2" x14ac:dyDescent="0.25">
      <c r="C3789" s="106"/>
      <c r="D3789" s="103"/>
      <c r="E3789" s="11" t="s">
        <v>35</v>
      </c>
      <c r="F3789" s="8"/>
      <c r="G3789" s="7">
        <v>447</v>
      </c>
      <c r="H3789" s="15">
        <v>348</v>
      </c>
      <c r="I3789" s="1">
        <v>178</v>
      </c>
      <c r="J3789" s="1">
        <v>410</v>
      </c>
      <c r="K3789" s="1">
        <v>233</v>
      </c>
      <c r="L3789" s="1">
        <v>206</v>
      </c>
      <c r="M3789" s="1">
        <v>344</v>
      </c>
      <c r="N3789" s="1">
        <v>113</v>
      </c>
      <c r="O3789" s="1">
        <v>227</v>
      </c>
      <c r="P3789" s="1">
        <v>68</v>
      </c>
      <c r="Q3789" s="1">
        <v>7</v>
      </c>
      <c r="R3789" s="1">
        <v>3</v>
      </c>
      <c r="S3789" s="1">
        <v>10</v>
      </c>
      <c r="T3789" s="18">
        <v>434</v>
      </c>
    </row>
    <row r="3790" spans="3:20" ht="25.2" x14ac:dyDescent="0.25">
      <c r="C3790" s="106"/>
      <c r="D3790" s="103"/>
      <c r="E3790" s="11" t="s">
        <v>36</v>
      </c>
      <c r="F3790" s="8"/>
      <c r="G3790" s="7">
        <v>66</v>
      </c>
      <c r="H3790" s="15">
        <v>31</v>
      </c>
      <c r="I3790" s="1">
        <v>8</v>
      </c>
      <c r="J3790" s="1">
        <v>63</v>
      </c>
      <c r="K3790" s="1">
        <v>27</v>
      </c>
      <c r="L3790" s="1">
        <v>33</v>
      </c>
      <c r="M3790" s="1">
        <v>43</v>
      </c>
      <c r="N3790" s="1">
        <v>14</v>
      </c>
      <c r="O3790" s="1">
        <v>21</v>
      </c>
      <c r="P3790" s="1">
        <v>3</v>
      </c>
      <c r="Q3790" s="1">
        <v>0</v>
      </c>
      <c r="R3790" s="1">
        <v>1</v>
      </c>
      <c r="S3790" s="1">
        <v>0</v>
      </c>
      <c r="T3790" s="18">
        <v>65</v>
      </c>
    </row>
    <row r="3791" spans="3:20" ht="25.2" x14ac:dyDescent="0.25">
      <c r="C3791" s="106"/>
      <c r="D3791" s="103"/>
      <c r="E3791" s="11" t="s">
        <v>37</v>
      </c>
      <c r="F3791" s="8"/>
      <c r="G3791" s="7">
        <v>197</v>
      </c>
      <c r="H3791" s="15">
        <v>119</v>
      </c>
      <c r="I3791" s="1">
        <v>42</v>
      </c>
      <c r="J3791" s="1">
        <v>160</v>
      </c>
      <c r="K3791" s="1">
        <v>84</v>
      </c>
      <c r="L3791" s="1">
        <v>101</v>
      </c>
      <c r="M3791" s="1">
        <v>78</v>
      </c>
      <c r="N3791" s="1">
        <v>30</v>
      </c>
      <c r="O3791" s="1">
        <v>34</v>
      </c>
      <c r="P3791" s="1">
        <v>11</v>
      </c>
      <c r="Q3791" s="1">
        <v>4</v>
      </c>
      <c r="R3791" s="1">
        <v>8</v>
      </c>
      <c r="S3791" s="1">
        <v>11</v>
      </c>
      <c r="T3791" s="18">
        <v>178</v>
      </c>
    </row>
    <row r="3792" spans="3:20" x14ac:dyDescent="0.25">
      <c r="C3792" s="106"/>
      <c r="D3792" s="103"/>
      <c r="E3792" s="11" t="s">
        <v>38</v>
      </c>
      <c r="F3792" s="8"/>
      <c r="G3792" s="14">
        <v>12</v>
      </c>
      <c r="H3792" s="27">
        <v>6</v>
      </c>
      <c r="I3792" s="5">
        <v>4</v>
      </c>
      <c r="J3792" s="5">
        <v>8</v>
      </c>
      <c r="K3792" s="5">
        <v>5</v>
      </c>
      <c r="L3792" s="5">
        <v>3</v>
      </c>
      <c r="M3792" s="5">
        <v>4</v>
      </c>
      <c r="N3792" s="5">
        <v>1</v>
      </c>
      <c r="O3792" s="5">
        <v>1</v>
      </c>
      <c r="P3792" s="5">
        <v>1</v>
      </c>
      <c r="Q3792" s="5">
        <v>0</v>
      </c>
      <c r="R3792" s="5">
        <v>0</v>
      </c>
      <c r="S3792" s="5">
        <v>4</v>
      </c>
      <c r="T3792" s="28">
        <v>8</v>
      </c>
    </row>
    <row r="3793" spans="3:20" ht="25.2" x14ac:dyDescent="0.25">
      <c r="C3793" s="102" t="s">
        <v>39</v>
      </c>
      <c r="D3793" s="102" t="s">
        <v>25</v>
      </c>
      <c r="E3793" s="10" t="s">
        <v>40</v>
      </c>
      <c r="F3793" s="9"/>
      <c r="G3793" s="13">
        <v>263</v>
      </c>
      <c r="H3793" s="22">
        <v>123</v>
      </c>
      <c r="I3793" s="3">
        <v>50</v>
      </c>
      <c r="J3793" s="3">
        <v>210</v>
      </c>
      <c r="K3793" s="3">
        <v>108</v>
      </c>
      <c r="L3793" s="3">
        <v>111</v>
      </c>
      <c r="M3793" s="3">
        <v>161</v>
      </c>
      <c r="N3793" s="3">
        <v>34</v>
      </c>
      <c r="O3793" s="3">
        <v>77</v>
      </c>
      <c r="P3793" s="3">
        <v>17</v>
      </c>
      <c r="Q3793" s="3">
        <v>2</v>
      </c>
      <c r="R3793" s="3">
        <v>4</v>
      </c>
      <c r="S3793" s="3">
        <v>10</v>
      </c>
      <c r="T3793" s="24">
        <v>249</v>
      </c>
    </row>
    <row r="3794" spans="3:20" ht="25.2" x14ac:dyDescent="0.25">
      <c r="C3794" s="106"/>
      <c r="D3794" s="103"/>
      <c r="E3794" s="11" t="s">
        <v>41</v>
      </c>
      <c r="F3794" s="8"/>
      <c r="G3794" s="7">
        <v>906</v>
      </c>
      <c r="H3794" s="15">
        <v>698</v>
      </c>
      <c r="I3794" s="1">
        <v>346</v>
      </c>
      <c r="J3794" s="1">
        <v>835</v>
      </c>
      <c r="K3794" s="1">
        <v>512</v>
      </c>
      <c r="L3794" s="1">
        <v>431</v>
      </c>
      <c r="M3794" s="1">
        <v>708</v>
      </c>
      <c r="N3794" s="1">
        <v>217</v>
      </c>
      <c r="O3794" s="1">
        <v>526</v>
      </c>
      <c r="P3794" s="1">
        <v>120</v>
      </c>
      <c r="Q3794" s="1">
        <v>10</v>
      </c>
      <c r="R3794" s="1">
        <v>0</v>
      </c>
      <c r="S3794" s="1">
        <v>21</v>
      </c>
      <c r="T3794" s="18">
        <v>885</v>
      </c>
    </row>
    <row r="3795" spans="3:20" x14ac:dyDescent="0.25">
      <c r="C3795" s="106"/>
      <c r="D3795" s="103"/>
      <c r="E3795" s="11" t="s">
        <v>42</v>
      </c>
      <c r="F3795" s="8"/>
      <c r="G3795" s="7">
        <v>61</v>
      </c>
      <c r="H3795" s="15">
        <v>44</v>
      </c>
      <c r="I3795" s="1">
        <v>23</v>
      </c>
      <c r="J3795" s="1">
        <v>55</v>
      </c>
      <c r="K3795" s="1">
        <v>37</v>
      </c>
      <c r="L3795" s="1">
        <v>25</v>
      </c>
      <c r="M3795" s="1">
        <v>50</v>
      </c>
      <c r="N3795" s="1">
        <v>20</v>
      </c>
      <c r="O3795" s="1">
        <v>36</v>
      </c>
      <c r="P3795" s="1">
        <v>5</v>
      </c>
      <c r="Q3795" s="1">
        <v>1</v>
      </c>
      <c r="R3795" s="1">
        <v>0</v>
      </c>
      <c r="S3795" s="1">
        <v>0</v>
      </c>
      <c r="T3795" s="18">
        <v>61</v>
      </c>
    </row>
    <row r="3796" spans="3:20" x14ac:dyDescent="0.25">
      <c r="C3796" s="106"/>
      <c r="D3796" s="103"/>
      <c r="E3796" s="11" t="s">
        <v>43</v>
      </c>
      <c r="F3796" s="8"/>
      <c r="G3796" s="7">
        <v>450</v>
      </c>
      <c r="H3796" s="15">
        <v>324</v>
      </c>
      <c r="I3796" s="1">
        <v>134</v>
      </c>
      <c r="J3796" s="1">
        <v>405</v>
      </c>
      <c r="K3796" s="1">
        <v>239</v>
      </c>
      <c r="L3796" s="1">
        <v>210</v>
      </c>
      <c r="M3796" s="1">
        <v>303</v>
      </c>
      <c r="N3796" s="1">
        <v>107</v>
      </c>
      <c r="O3796" s="1">
        <v>209</v>
      </c>
      <c r="P3796" s="1">
        <v>59</v>
      </c>
      <c r="Q3796" s="1">
        <v>4</v>
      </c>
      <c r="R3796" s="1">
        <v>3</v>
      </c>
      <c r="S3796" s="1">
        <v>9</v>
      </c>
      <c r="T3796" s="18">
        <v>438</v>
      </c>
    </row>
    <row r="3797" spans="3:20" x14ac:dyDescent="0.25">
      <c r="C3797" s="106"/>
      <c r="D3797" s="103"/>
      <c r="E3797" s="11" t="s">
        <v>44</v>
      </c>
      <c r="F3797" s="8"/>
      <c r="G3797" s="7">
        <v>93</v>
      </c>
      <c r="H3797" s="15">
        <v>74</v>
      </c>
      <c r="I3797" s="1">
        <v>24</v>
      </c>
      <c r="J3797" s="1">
        <v>85</v>
      </c>
      <c r="K3797" s="1">
        <v>47</v>
      </c>
      <c r="L3797" s="1">
        <v>49</v>
      </c>
      <c r="M3797" s="1">
        <v>57</v>
      </c>
      <c r="N3797" s="1">
        <v>20</v>
      </c>
      <c r="O3797" s="1">
        <v>37</v>
      </c>
      <c r="P3797" s="1">
        <v>12</v>
      </c>
      <c r="Q3797" s="1">
        <v>0</v>
      </c>
      <c r="R3797" s="1">
        <v>1</v>
      </c>
      <c r="S3797" s="1">
        <v>3</v>
      </c>
      <c r="T3797" s="18">
        <v>89</v>
      </c>
    </row>
    <row r="3798" spans="3:20" ht="25.2" x14ac:dyDescent="0.25">
      <c r="C3798" s="106"/>
      <c r="D3798" s="103"/>
      <c r="E3798" s="11" t="s">
        <v>45</v>
      </c>
      <c r="F3798" s="8"/>
      <c r="G3798" s="14">
        <v>41</v>
      </c>
      <c r="H3798" s="27">
        <v>22</v>
      </c>
      <c r="I3798" s="5">
        <v>9</v>
      </c>
      <c r="J3798" s="5">
        <v>33</v>
      </c>
      <c r="K3798" s="5">
        <v>17</v>
      </c>
      <c r="L3798" s="5">
        <v>13</v>
      </c>
      <c r="M3798" s="5">
        <v>27</v>
      </c>
      <c r="N3798" s="5">
        <v>5</v>
      </c>
      <c r="O3798" s="5">
        <v>12</v>
      </c>
      <c r="P3798" s="5">
        <v>1</v>
      </c>
      <c r="Q3798" s="5">
        <v>0</v>
      </c>
      <c r="R3798" s="5">
        <v>3</v>
      </c>
      <c r="S3798" s="5">
        <v>1</v>
      </c>
      <c r="T3798" s="28">
        <v>37</v>
      </c>
    </row>
    <row r="3799" spans="3:20" x14ac:dyDescent="0.25">
      <c r="C3799" s="106"/>
      <c r="D3799" s="103"/>
      <c r="E3799" s="11" t="s">
        <v>38</v>
      </c>
      <c r="F3799" s="8"/>
      <c r="G3799" s="7">
        <v>141</v>
      </c>
      <c r="H3799" s="15">
        <v>86</v>
      </c>
      <c r="I3799" s="1">
        <v>37</v>
      </c>
      <c r="J3799" s="1">
        <v>110</v>
      </c>
      <c r="K3799" s="1">
        <v>64</v>
      </c>
      <c r="L3799" s="1">
        <v>69</v>
      </c>
      <c r="M3799" s="1">
        <v>75</v>
      </c>
      <c r="N3799" s="1">
        <v>24</v>
      </c>
      <c r="O3799" s="1">
        <v>45</v>
      </c>
      <c r="P3799" s="1">
        <v>10</v>
      </c>
      <c r="Q3799" s="1">
        <v>1</v>
      </c>
      <c r="R3799" s="1">
        <v>5</v>
      </c>
      <c r="S3799" s="1">
        <v>11</v>
      </c>
      <c r="T3799" s="18">
        <v>125</v>
      </c>
    </row>
    <row r="3800" spans="3:20" ht="25.2" x14ac:dyDescent="0.25">
      <c r="C3800" s="106"/>
      <c r="D3800" s="102" t="s">
        <v>22</v>
      </c>
      <c r="E3800" s="10" t="s">
        <v>40</v>
      </c>
      <c r="F3800" s="9"/>
      <c r="G3800" s="13">
        <v>123</v>
      </c>
      <c r="H3800" s="22">
        <v>44</v>
      </c>
      <c r="I3800" s="3">
        <v>23</v>
      </c>
      <c r="J3800" s="3">
        <v>96</v>
      </c>
      <c r="K3800" s="3">
        <v>50</v>
      </c>
      <c r="L3800" s="3">
        <v>44</v>
      </c>
      <c r="M3800" s="3">
        <v>89</v>
      </c>
      <c r="N3800" s="3">
        <v>12</v>
      </c>
      <c r="O3800" s="3">
        <v>43</v>
      </c>
      <c r="P3800" s="3">
        <v>10</v>
      </c>
      <c r="Q3800" s="3">
        <v>1</v>
      </c>
      <c r="R3800" s="3">
        <v>1</v>
      </c>
      <c r="S3800" s="3">
        <v>2</v>
      </c>
      <c r="T3800" s="24">
        <v>120</v>
      </c>
    </row>
    <row r="3801" spans="3:20" ht="25.2" x14ac:dyDescent="0.25">
      <c r="C3801" s="106"/>
      <c r="D3801" s="103"/>
      <c r="E3801" s="11" t="s">
        <v>41</v>
      </c>
      <c r="F3801" s="8"/>
      <c r="G3801" s="7">
        <v>511</v>
      </c>
      <c r="H3801" s="15">
        <v>385</v>
      </c>
      <c r="I3801" s="1">
        <v>182</v>
      </c>
      <c r="J3801" s="1">
        <v>467</v>
      </c>
      <c r="K3801" s="1">
        <v>299</v>
      </c>
      <c r="L3801" s="1">
        <v>248</v>
      </c>
      <c r="M3801" s="1">
        <v>395</v>
      </c>
      <c r="N3801" s="1">
        <v>113</v>
      </c>
      <c r="O3801" s="1">
        <v>315</v>
      </c>
      <c r="P3801" s="1">
        <v>56</v>
      </c>
      <c r="Q3801" s="1">
        <v>4</v>
      </c>
      <c r="R3801" s="1">
        <v>0</v>
      </c>
      <c r="S3801" s="1">
        <v>12</v>
      </c>
      <c r="T3801" s="18">
        <v>499</v>
      </c>
    </row>
    <row r="3802" spans="3:20" x14ac:dyDescent="0.25">
      <c r="C3802" s="106"/>
      <c r="D3802" s="103"/>
      <c r="E3802" s="11" t="s">
        <v>42</v>
      </c>
      <c r="F3802" s="8"/>
      <c r="G3802" s="14">
        <v>36</v>
      </c>
      <c r="H3802" s="27">
        <v>25</v>
      </c>
      <c r="I3802" s="5">
        <v>12</v>
      </c>
      <c r="J3802" s="5">
        <v>31</v>
      </c>
      <c r="K3802" s="5">
        <v>22</v>
      </c>
      <c r="L3802" s="5">
        <v>17</v>
      </c>
      <c r="M3802" s="5">
        <v>28</v>
      </c>
      <c r="N3802" s="5">
        <v>11</v>
      </c>
      <c r="O3802" s="5">
        <v>24</v>
      </c>
      <c r="P3802" s="5">
        <v>2</v>
      </c>
      <c r="Q3802" s="5">
        <v>0</v>
      </c>
      <c r="R3802" s="5">
        <v>0</v>
      </c>
      <c r="S3802" s="5">
        <v>0</v>
      </c>
      <c r="T3802" s="28">
        <v>36</v>
      </c>
    </row>
    <row r="3803" spans="3:20" x14ac:dyDescent="0.25">
      <c r="C3803" s="106"/>
      <c r="D3803" s="103"/>
      <c r="E3803" s="11" t="s">
        <v>43</v>
      </c>
      <c r="F3803" s="8"/>
      <c r="G3803" s="7">
        <v>224</v>
      </c>
      <c r="H3803" s="15">
        <v>168</v>
      </c>
      <c r="I3803" s="1">
        <v>70</v>
      </c>
      <c r="J3803" s="1">
        <v>199</v>
      </c>
      <c r="K3803" s="1">
        <v>125</v>
      </c>
      <c r="L3803" s="1">
        <v>99</v>
      </c>
      <c r="M3803" s="1">
        <v>163</v>
      </c>
      <c r="N3803" s="1">
        <v>55</v>
      </c>
      <c r="O3803" s="1">
        <v>122</v>
      </c>
      <c r="P3803" s="1">
        <v>30</v>
      </c>
      <c r="Q3803" s="1">
        <v>1</v>
      </c>
      <c r="R3803" s="1">
        <v>0</v>
      </c>
      <c r="S3803" s="1">
        <v>5</v>
      </c>
      <c r="T3803" s="18">
        <v>219</v>
      </c>
    </row>
    <row r="3804" spans="3:20" x14ac:dyDescent="0.25">
      <c r="C3804" s="106"/>
      <c r="D3804" s="103"/>
      <c r="E3804" s="11" t="s">
        <v>44</v>
      </c>
      <c r="F3804" s="8"/>
      <c r="G3804" s="14">
        <v>46</v>
      </c>
      <c r="H3804" s="27">
        <v>39</v>
      </c>
      <c r="I3804" s="5">
        <v>14</v>
      </c>
      <c r="J3804" s="5">
        <v>44</v>
      </c>
      <c r="K3804" s="5">
        <v>27</v>
      </c>
      <c r="L3804" s="5">
        <v>23</v>
      </c>
      <c r="M3804" s="5">
        <v>31</v>
      </c>
      <c r="N3804" s="5">
        <v>13</v>
      </c>
      <c r="O3804" s="5">
        <v>20</v>
      </c>
      <c r="P3804" s="5">
        <v>6</v>
      </c>
      <c r="Q3804" s="5">
        <v>0</v>
      </c>
      <c r="R3804" s="5">
        <v>0</v>
      </c>
      <c r="S3804" s="5">
        <v>0</v>
      </c>
      <c r="T3804" s="28">
        <v>46</v>
      </c>
    </row>
    <row r="3805" spans="3:20" ht="25.2" x14ac:dyDescent="0.25">
      <c r="C3805" s="106"/>
      <c r="D3805" s="103"/>
      <c r="E3805" s="11" t="s">
        <v>45</v>
      </c>
      <c r="F3805" s="8"/>
      <c r="G3805" s="14">
        <v>18</v>
      </c>
      <c r="H3805" s="27">
        <v>11</v>
      </c>
      <c r="I3805" s="5">
        <v>4</v>
      </c>
      <c r="J3805" s="5">
        <v>15</v>
      </c>
      <c r="K3805" s="5">
        <v>10</v>
      </c>
      <c r="L3805" s="5">
        <v>5</v>
      </c>
      <c r="M3805" s="5">
        <v>13</v>
      </c>
      <c r="N3805" s="5">
        <v>2</v>
      </c>
      <c r="O3805" s="5">
        <v>8</v>
      </c>
      <c r="P3805" s="5">
        <v>0</v>
      </c>
      <c r="Q3805" s="5">
        <v>0</v>
      </c>
      <c r="R3805" s="5">
        <v>0</v>
      </c>
      <c r="S3805" s="5">
        <v>1</v>
      </c>
      <c r="T3805" s="28">
        <v>17</v>
      </c>
    </row>
    <row r="3806" spans="3:20" x14ac:dyDescent="0.25">
      <c r="C3806" s="106"/>
      <c r="D3806" s="103"/>
      <c r="E3806" s="11" t="s">
        <v>38</v>
      </c>
      <c r="F3806" s="8"/>
      <c r="G3806" s="7">
        <v>80</v>
      </c>
      <c r="H3806" s="15">
        <v>46</v>
      </c>
      <c r="I3806" s="1">
        <v>19</v>
      </c>
      <c r="J3806" s="1">
        <v>62</v>
      </c>
      <c r="K3806" s="1">
        <v>38</v>
      </c>
      <c r="L3806" s="1">
        <v>42</v>
      </c>
      <c r="M3806" s="1">
        <v>44</v>
      </c>
      <c r="N3806" s="1">
        <v>15</v>
      </c>
      <c r="O3806" s="1">
        <v>32</v>
      </c>
      <c r="P3806" s="1">
        <v>6</v>
      </c>
      <c r="Q3806" s="1">
        <v>0</v>
      </c>
      <c r="R3806" s="1">
        <v>3</v>
      </c>
      <c r="S3806" s="1">
        <v>5</v>
      </c>
      <c r="T3806" s="18">
        <v>72</v>
      </c>
    </row>
    <row r="3807" spans="3:20" ht="25.2" x14ac:dyDescent="0.25">
      <c r="C3807" s="106"/>
      <c r="D3807" s="102" t="s">
        <v>23</v>
      </c>
      <c r="E3807" s="10" t="s">
        <v>40</v>
      </c>
      <c r="F3807" s="9"/>
      <c r="G3807" s="13">
        <v>140</v>
      </c>
      <c r="H3807" s="22">
        <v>79</v>
      </c>
      <c r="I3807" s="3">
        <v>27</v>
      </c>
      <c r="J3807" s="3">
        <v>114</v>
      </c>
      <c r="K3807" s="3">
        <v>58</v>
      </c>
      <c r="L3807" s="3">
        <v>67</v>
      </c>
      <c r="M3807" s="3">
        <v>72</v>
      </c>
      <c r="N3807" s="3">
        <v>22</v>
      </c>
      <c r="O3807" s="3">
        <v>34</v>
      </c>
      <c r="P3807" s="3">
        <v>7</v>
      </c>
      <c r="Q3807" s="3">
        <v>1</v>
      </c>
      <c r="R3807" s="3">
        <v>3</v>
      </c>
      <c r="S3807" s="3">
        <v>8</v>
      </c>
      <c r="T3807" s="24">
        <v>129</v>
      </c>
    </row>
    <row r="3808" spans="3:20" ht="25.2" x14ac:dyDescent="0.25">
      <c r="C3808" s="106"/>
      <c r="D3808" s="103"/>
      <c r="E3808" s="11" t="s">
        <v>41</v>
      </c>
      <c r="F3808" s="8"/>
      <c r="G3808" s="7">
        <v>395</v>
      </c>
      <c r="H3808" s="15">
        <v>313</v>
      </c>
      <c r="I3808" s="1">
        <v>164</v>
      </c>
      <c r="J3808" s="1">
        <v>368</v>
      </c>
      <c r="K3808" s="1">
        <v>213</v>
      </c>
      <c r="L3808" s="1">
        <v>183</v>
      </c>
      <c r="M3808" s="1">
        <v>313</v>
      </c>
      <c r="N3808" s="1">
        <v>104</v>
      </c>
      <c r="O3808" s="1">
        <v>211</v>
      </c>
      <c r="P3808" s="1">
        <v>64</v>
      </c>
      <c r="Q3808" s="1">
        <v>6</v>
      </c>
      <c r="R3808" s="1">
        <v>0</v>
      </c>
      <c r="S3808" s="1">
        <v>9</v>
      </c>
      <c r="T3808" s="18">
        <v>386</v>
      </c>
    </row>
    <row r="3809" spans="3:20" x14ac:dyDescent="0.25">
      <c r="C3809" s="106"/>
      <c r="D3809" s="103"/>
      <c r="E3809" s="11" t="s">
        <v>42</v>
      </c>
      <c r="F3809" s="8"/>
      <c r="G3809" s="14">
        <v>25</v>
      </c>
      <c r="H3809" s="27">
        <v>19</v>
      </c>
      <c r="I3809" s="5">
        <v>11</v>
      </c>
      <c r="J3809" s="5">
        <v>24</v>
      </c>
      <c r="K3809" s="5">
        <v>15</v>
      </c>
      <c r="L3809" s="5">
        <v>8</v>
      </c>
      <c r="M3809" s="5">
        <v>22</v>
      </c>
      <c r="N3809" s="5">
        <v>9</v>
      </c>
      <c r="O3809" s="5">
        <v>12</v>
      </c>
      <c r="P3809" s="5">
        <v>3</v>
      </c>
      <c r="Q3809" s="5">
        <v>1</v>
      </c>
      <c r="R3809" s="5">
        <v>0</v>
      </c>
      <c r="S3809" s="5">
        <v>0</v>
      </c>
      <c r="T3809" s="28">
        <v>25</v>
      </c>
    </row>
    <row r="3810" spans="3:20" x14ac:dyDescent="0.25">
      <c r="C3810" s="106"/>
      <c r="D3810" s="103"/>
      <c r="E3810" s="11" t="s">
        <v>43</v>
      </c>
      <c r="F3810" s="8"/>
      <c r="G3810" s="7">
        <v>226</v>
      </c>
      <c r="H3810" s="15">
        <v>156</v>
      </c>
      <c r="I3810" s="1">
        <v>64</v>
      </c>
      <c r="J3810" s="1">
        <v>206</v>
      </c>
      <c r="K3810" s="1">
        <v>114</v>
      </c>
      <c r="L3810" s="1">
        <v>111</v>
      </c>
      <c r="M3810" s="1">
        <v>140</v>
      </c>
      <c r="N3810" s="1">
        <v>52</v>
      </c>
      <c r="O3810" s="1">
        <v>87</v>
      </c>
      <c r="P3810" s="1">
        <v>29</v>
      </c>
      <c r="Q3810" s="1">
        <v>3</v>
      </c>
      <c r="R3810" s="1">
        <v>3</v>
      </c>
      <c r="S3810" s="1">
        <v>4</v>
      </c>
      <c r="T3810" s="18">
        <v>219</v>
      </c>
    </row>
    <row r="3811" spans="3:20" x14ac:dyDescent="0.25">
      <c r="C3811" s="106"/>
      <c r="D3811" s="103"/>
      <c r="E3811" s="11" t="s">
        <v>44</v>
      </c>
      <c r="F3811" s="8"/>
      <c r="G3811" s="14">
        <v>47</v>
      </c>
      <c r="H3811" s="27">
        <v>35</v>
      </c>
      <c r="I3811" s="5">
        <v>10</v>
      </c>
      <c r="J3811" s="5">
        <v>41</v>
      </c>
      <c r="K3811" s="5">
        <v>20</v>
      </c>
      <c r="L3811" s="5">
        <v>26</v>
      </c>
      <c r="M3811" s="5">
        <v>26</v>
      </c>
      <c r="N3811" s="5">
        <v>7</v>
      </c>
      <c r="O3811" s="5">
        <v>17</v>
      </c>
      <c r="P3811" s="5">
        <v>6</v>
      </c>
      <c r="Q3811" s="5">
        <v>0</v>
      </c>
      <c r="R3811" s="5">
        <v>1</v>
      </c>
      <c r="S3811" s="5">
        <v>3</v>
      </c>
      <c r="T3811" s="28">
        <v>43</v>
      </c>
    </row>
    <row r="3812" spans="3:20" ht="25.2" x14ac:dyDescent="0.25">
      <c r="C3812" s="106"/>
      <c r="D3812" s="103"/>
      <c r="E3812" s="11" t="s">
        <v>45</v>
      </c>
      <c r="F3812" s="8"/>
      <c r="G3812" s="14">
        <v>23</v>
      </c>
      <c r="H3812" s="27">
        <v>11</v>
      </c>
      <c r="I3812" s="5">
        <v>5</v>
      </c>
      <c r="J3812" s="5">
        <v>18</v>
      </c>
      <c r="K3812" s="5">
        <v>7</v>
      </c>
      <c r="L3812" s="5">
        <v>8</v>
      </c>
      <c r="M3812" s="5">
        <v>14</v>
      </c>
      <c r="N3812" s="5">
        <v>3</v>
      </c>
      <c r="O3812" s="5">
        <v>4</v>
      </c>
      <c r="P3812" s="5">
        <v>1</v>
      </c>
      <c r="Q3812" s="5">
        <v>0</v>
      </c>
      <c r="R3812" s="5">
        <v>3</v>
      </c>
      <c r="S3812" s="5">
        <v>0</v>
      </c>
      <c r="T3812" s="28">
        <v>20</v>
      </c>
    </row>
    <row r="3813" spans="3:20" x14ac:dyDescent="0.25">
      <c r="C3813" s="106"/>
      <c r="D3813" s="103"/>
      <c r="E3813" s="11" t="s">
        <v>38</v>
      </c>
      <c r="F3813" s="8"/>
      <c r="G3813" s="7">
        <v>61</v>
      </c>
      <c r="H3813" s="15">
        <v>40</v>
      </c>
      <c r="I3813" s="1">
        <v>18</v>
      </c>
      <c r="J3813" s="1">
        <v>48</v>
      </c>
      <c r="K3813" s="1">
        <v>26</v>
      </c>
      <c r="L3813" s="1">
        <v>27</v>
      </c>
      <c r="M3813" s="1">
        <v>31</v>
      </c>
      <c r="N3813" s="1">
        <v>9</v>
      </c>
      <c r="O3813" s="1">
        <v>13</v>
      </c>
      <c r="P3813" s="1">
        <v>4</v>
      </c>
      <c r="Q3813" s="1">
        <v>1</v>
      </c>
      <c r="R3813" s="1">
        <v>2</v>
      </c>
      <c r="S3813" s="1">
        <v>6</v>
      </c>
      <c r="T3813" s="18">
        <v>53</v>
      </c>
    </row>
    <row r="3814" spans="3:20" x14ac:dyDescent="0.25">
      <c r="C3814" s="102" t="s">
        <v>46</v>
      </c>
      <c r="D3814" s="100" t="s">
        <v>21</v>
      </c>
      <c r="E3814" s="10" t="s">
        <v>47</v>
      </c>
      <c r="F3814" s="9"/>
      <c r="G3814" s="13">
        <v>1103</v>
      </c>
      <c r="H3814" s="22">
        <v>819</v>
      </c>
      <c r="I3814" s="3">
        <v>376</v>
      </c>
      <c r="J3814" s="3">
        <v>985</v>
      </c>
      <c r="K3814" s="3">
        <v>601</v>
      </c>
      <c r="L3814" s="3">
        <v>535</v>
      </c>
      <c r="M3814" s="3">
        <v>768</v>
      </c>
      <c r="N3814" s="3">
        <v>227</v>
      </c>
      <c r="O3814" s="3">
        <v>531</v>
      </c>
      <c r="P3814" s="3">
        <v>120</v>
      </c>
      <c r="Q3814" s="3">
        <v>13</v>
      </c>
      <c r="R3814" s="3">
        <v>6</v>
      </c>
      <c r="S3814" s="3">
        <v>33</v>
      </c>
      <c r="T3814" s="24">
        <v>1064</v>
      </c>
    </row>
    <row r="3815" spans="3:20" ht="25.2" x14ac:dyDescent="0.25">
      <c r="C3815" s="106"/>
      <c r="D3815" s="101"/>
      <c r="E3815" s="11" t="s">
        <v>48</v>
      </c>
      <c r="F3815" s="8"/>
      <c r="G3815" s="7">
        <v>173</v>
      </c>
      <c r="H3815" s="15">
        <v>110</v>
      </c>
      <c r="I3815" s="1">
        <v>57</v>
      </c>
      <c r="J3815" s="1">
        <v>154</v>
      </c>
      <c r="K3815" s="1">
        <v>88</v>
      </c>
      <c r="L3815" s="1">
        <v>65</v>
      </c>
      <c r="M3815" s="1">
        <v>136</v>
      </c>
      <c r="N3815" s="1">
        <v>45</v>
      </c>
      <c r="O3815" s="1">
        <v>90</v>
      </c>
      <c r="P3815" s="1">
        <v>16</v>
      </c>
      <c r="Q3815" s="1">
        <v>1</v>
      </c>
      <c r="R3815" s="1">
        <v>1</v>
      </c>
      <c r="S3815" s="1">
        <v>5</v>
      </c>
      <c r="T3815" s="18">
        <v>167</v>
      </c>
    </row>
    <row r="3816" spans="3:20" x14ac:dyDescent="0.25">
      <c r="C3816" s="106"/>
      <c r="D3816" s="101"/>
      <c r="E3816" s="11" t="s">
        <v>49</v>
      </c>
      <c r="F3816" s="8"/>
      <c r="G3816" s="14">
        <v>29</v>
      </c>
      <c r="H3816" s="27">
        <v>14</v>
      </c>
      <c r="I3816" s="5">
        <v>4</v>
      </c>
      <c r="J3816" s="5">
        <v>23</v>
      </c>
      <c r="K3816" s="5">
        <v>11</v>
      </c>
      <c r="L3816" s="5">
        <v>13</v>
      </c>
      <c r="M3816" s="5">
        <v>19</v>
      </c>
      <c r="N3816" s="5">
        <v>5</v>
      </c>
      <c r="O3816" s="5">
        <v>13</v>
      </c>
      <c r="P3816" s="5">
        <v>1</v>
      </c>
      <c r="Q3816" s="5">
        <v>0</v>
      </c>
      <c r="R3816" s="5">
        <v>0</v>
      </c>
      <c r="S3816" s="5">
        <v>1</v>
      </c>
      <c r="T3816" s="28">
        <v>28</v>
      </c>
    </row>
    <row r="3817" spans="3:20" ht="25.2" x14ac:dyDescent="0.25">
      <c r="C3817" s="106"/>
      <c r="D3817" s="101"/>
      <c r="E3817" s="11" t="s">
        <v>50</v>
      </c>
      <c r="F3817" s="8"/>
      <c r="G3817" s="7">
        <v>102</v>
      </c>
      <c r="H3817" s="15">
        <v>29</v>
      </c>
      <c r="I3817" s="1">
        <v>12</v>
      </c>
      <c r="J3817" s="1">
        <v>80</v>
      </c>
      <c r="K3817" s="1">
        <v>31</v>
      </c>
      <c r="L3817" s="1">
        <v>50</v>
      </c>
      <c r="M3817" s="1">
        <v>67</v>
      </c>
      <c r="N3817" s="1">
        <v>20</v>
      </c>
      <c r="O3817" s="1">
        <v>40</v>
      </c>
      <c r="P3817" s="1">
        <v>12</v>
      </c>
      <c r="Q3817" s="1">
        <v>1</v>
      </c>
      <c r="R3817" s="1">
        <v>1</v>
      </c>
      <c r="S3817" s="1">
        <v>3</v>
      </c>
      <c r="T3817" s="18">
        <v>98</v>
      </c>
    </row>
    <row r="3818" spans="3:20" ht="25.2" x14ac:dyDescent="0.25">
      <c r="C3818" s="106"/>
      <c r="D3818" s="101"/>
      <c r="E3818" s="11" t="s">
        <v>51</v>
      </c>
      <c r="F3818" s="8"/>
      <c r="G3818" s="14">
        <v>46</v>
      </c>
      <c r="H3818" s="27">
        <v>26</v>
      </c>
      <c r="I3818" s="5">
        <v>10</v>
      </c>
      <c r="J3818" s="5">
        <v>39</v>
      </c>
      <c r="K3818" s="5">
        <v>22</v>
      </c>
      <c r="L3818" s="5">
        <v>19</v>
      </c>
      <c r="M3818" s="5">
        <v>31</v>
      </c>
      <c r="N3818" s="5">
        <v>7</v>
      </c>
      <c r="O3818" s="5">
        <v>12</v>
      </c>
      <c r="P3818" s="5">
        <v>6</v>
      </c>
      <c r="Q3818" s="5">
        <v>0</v>
      </c>
      <c r="R3818" s="5">
        <v>1</v>
      </c>
      <c r="S3818" s="5">
        <v>1</v>
      </c>
      <c r="T3818" s="28">
        <v>44</v>
      </c>
    </row>
    <row r="3819" spans="3:20" x14ac:dyDescent="0.25">
      <c r="C3819" s="106"/>
      <c r="D3819" s="101"/>
      <c r="E3819" s="11" t="s">
        <v>52</v>
      </c>
      <c r="F3819" s="8"/>
      <c r="G3819" s="14">
        <v>20</v>
      </c>
      <c r="H3819" s="27">
        <v>4</v>
      </c>
      <c r="I3819" s="5">
        <v>3</v>
      </c>
      <c r="J3819" s="5">
        <v>13</v>
      </c>
      <c r="K3819" s="5">
        <v>4</v>
      </c>
      <c r="L3819" s="5">
        <v>10</v>
      </c>
      <c r="M3819" s="5">
        <v>6</v>
      </c>
      <c r="N3819" s="5">
        <v>2</v>
      </c>
      <c r="O3819" s="5">
        <v>2</v>
      </c>
      <c r="P3819" s="5">
        <v>1</v>
      </c>
      <c r="Q3819" s="5">
        <v>0</v>
      </c>
      <c r="R3819" s="5">
        <v>4</v>
      </c>
      <c r="S3819" s="5">
        <v>1</v>
      </c>
      <c r="T3819" s="28">
        <v>15</v>
      </c>
    </row>
    <row r="3820" spans="3:20" x14ac:dyDescent="0.25">
      <c r="C3820" s="106"/>
      <c r="D3820" s="101"/>
      <c r="E3820" s="11" t="s">
        <v>53</v>
      </c>
      <c r="F3820" s="8"/>
      <c r="G3820" s="14">
        <v>19</v>
      </c>
      <c r="H3820" s="27">
        <v>7</v>
      </c>
      <c r="I3820" s="5">
        <v>4</v>
      </c>
      <c r="J3820" s="5">
        <v>15</v>
      </c>
      <c r="K3820" s="5">
        <v>8</v>
      </c>
      <c r="L3820" s="5">
        <v>3</v>
      </c>
      <c r="M3820" s="5">
        <v>15</v>
      </c>
      <c r="N3820" s="5">
        <v>6</v>
      </c>
      <c r="O3820" s="5">
        <v>9</v>
      </c>
      <c r="P3820" s="5">
        <v>1</v>
      </c>
      <c r="Q3820" s="5">
        <v>1</v>
      </c>
      <c r="R3820" s="5">
        <v>3</v>
      </c>
      <c r="S3820" s="5">
        <v>0</v>
      </c>
      <c r="T3820" s="28">
        <v>16</v>
      </c>
    </row>
    <row r="3821" spans="3:20" x14ac:dyDescent="0.25">
      <c r="C3821" s="106"/>
      <c r="D3821" s="101"/>
      <c r="E3821" s="11" t="s">
        <v>38</v>
      </c>
      <c r="F3821" s="8"/>
      <c r="G3821" s="14">
        <v>32</v>
      </c>
      <c r="H3821" s="27">
        <v>20</v>
      </c>
      <c r="I3821" s="5">
        <v>9</v>
      </c>
      <c r="J3821" s="5">
        <v>25</v>
      </c>
      <c r="K3821" s="5">
        <v>16</v>
      </c>
      <c r="L3821" s="5">
        <v>12</v>
      </c>
      <c r="M3821" s="5">
        <v>18</v>
      </c>
      <c r="N3821" s="5">
        <v>1</v>
      </c>
      <c r="O3821" s="5">
        <v>9</v>
      </c>
      <c r="P3821" s="5">
        <v>2</v>
      </c>
      <c r="Q3821" s="5">
        <v>0</v>
      </c>
      <c r="R3821" s="5">
        <v>0</v>
      </c>
      <c r="S3821" s="5">
        <v>5</v>
      </c>
      <c r="T3821" s="28">
        <v>27</v>
      </c>
    </row>
    <row r="3822" spans="3:20" x14ac:dyDescent="0.25">
      <c r="C3822" s="106"/>
      <c r="D3822" s="101"/>
      <c r="E3822" s="11" t="s">
        <v>54</v>
      </c>
      <c r="F3822" s="8"/>
      <c r="G3822" s="7">
        <v>1276</v>
      </c>
      <c r="H3822" s="15">
        <v>929</v>
      </c>
      <c r="I3822" s="1">
        <v>433</v>
      </c>
      <c r="J3822" s="1">
        <v>1139</v>
      </c>
      <c r="K3822" s="1">
        <v>689</v>
      </c>
      <c r="L3822" s="1">
        <v>600</v>
      </c>
      <c r="M3822" s="1">
        <v>904</v>
      </c>
      <c r="N3822" s="1">
        <v>272</v>
      </c>
      <c r="O3822" s="1">
        <v>621</v>
      </c>
      <c r="P3822" s="1">
        <v>136</v>
      </c>
      <c r="Q3822" s="1">
        <v>14</v>
      </c>
      <c r="R3822" s="1">
        <v>7</v>
      </c>
      <c r="S3822" s="1">
        <v>38</v>
      </c>
      <c r="T3822" s="18">
        <v>1231</v>
      </c>
    </row>
    <row r="3823" spans="3:20" x14ac:dyDescent="0.25">
      <c r="C3823" s="106"/>
      <c r="D3823" s="101"/>
      <c r="E3823" s="11" t="s">
        <v>55</v>
      </c>
      <c r="F3823" s="8"/>
      <c r="G3823" s="7">
        <v>177</v>
      </c>
      <c r="H3823" s="15">
        <v>69</v>
      </c>
      <c r="I3823" s="1">
        <v>26</v>
      </c>
      <c r="J3823" s="1">
        <v>142</v>
      </c>
      <c r="K3823" s="1">
        <v>64</v>
      </c>
      <c r="L3823" s="1">
        <v>82</v>
      </c>
      <c r="M3823" s="1">
        <v>117</v>
      </c>
      <c r="N3823" s="1">
        <v>32</v>
      </c>
      <c r="O3823" s="1">
        <v>65</v>
      </c>
      <c r="P3823" s="1">
        <v>19</v>
      </c>
      <c r="Q3823" s="1">
        <v>1</v>
      </c>
      <c r="R3823" s="1">
        <v>2</v>
      </c>
      <c r="S3823" s="1">
        <v>5</v>
      </c>
      <c r="T3823" s="18">
        <v>170</v>
      </c>
    </row>
    <row r="3824" spans="3:20" ht="25.2" x14ac:dyDescent="0.25">
      <c r="C3824" s="102" t="s">
        <v>56</v>
      </c>
      <c r="D3824" s="100" t="s">
        <v>21</v>
      </c>
      <c r="E3824" s="10" t="s">
        <v>57</v>
      </c>
      <c r="F3824" s="9"/>
      <c r="G3824" s="13">
        <v>393</v>
      </c>
      <c r="H3824" s="22">
        <v>245</v>
      </c>
      <c r="I3824" s="3">
        <v>129</v>
      </c>
      <c r="J3824" s="3">
        <v>349</v>
      </c>
      <c r="K3824" s="3">
        <v>209</v>
      </c>
      <c r="L3824" s="3">
        <v>174</v>
      </c>
      <c r="M3824" s="3">
        <v>291</v>
      </c>
      <c r="N3824" s="3">
        <v>102</v>
      </c>
      <c r="O3824" s="3">
        <v>198</v>
      </c>
      <c r="P3824" s="3">
        <v>50</v>
      </c>
      <c r="Q3824" s="3">
        <v>5</v>
      </c>
      <c r="R3824" s="3">
        <v>3</v>
      </c>
      <c r="S3824" s="3">
        <v>13</v>
      </c>
      <c r="T3824" s="24">
        <v>377</v>
      </c>
    </row>
    <row r="3825" spans="2:20" ht="25.2" x14ac:dyDescent="0.25">
      <c r="C3825" s="106"/>
      <c r="D3825" s="101"/>
      <c r="E3825" s="11" t="s">
        <v>58</v>
      </c>
      <c r="F3825" s="8"/>
      <c r="G3825" s="7">
        <v>615</v>
      </c>
      <c r="H3825" s="15">
        <v>417</v>
      </c>
      <c r="I3825" s="1">
        <v>180</v>
      </c>
      <c r="J3825" s="1">
        <v>546</v>
      </c>
      <c r="K3825" s="1">
        <v>308</v>
      </c>
      <c r="L3825" s="1">
        <v>284</v>
      </c>
      <c r="M3825" s="1">
        <v>425</v>
      </c>
      <c r="N3825" s="1">
        <v>121</v>
      </c>
      <c r="O3825" s="1">
        <v>276</v>
      </c>
      <c r="P3825" s="1">
        <v>55</v>
      </c>
      <c r="Q3825" s="1">
        <v>8</v>
      </c>
      <c r="R3825" s="1">
        <v>5</v>
      </c>
      <c r="S3825" s="1">
        <v>21</v>
      </c>
      <c r="T3825" s="18">
        <v>589</v>
      </c>
    </row>
    <row r="3826" spans="2:20" ht="25.2" x14ac:dyDescent="0.25">
      <c r="C3826" s="106"/>
      <c r="D3826" s="101"/>
      <c r="E3826" s="11" t="s">
        <v>59</v>
      </c>
      <c r="F3826" s="8"/>
      <c r="G3826" s="7">
        <v>364</v>
      </c>
      <c r="H3826" s="15">
        <v>259</v>
      </c>
      <c r="I3826" s="1">
        <v>113</v>
      </c>
      <c r="J3826" s="1">
        <v>305</v>
      </c>
      <c r="K3826" s="1">
        <v>184</v>
      </c>
      <c r="L3826" s="1">
        <v>181</v>
      </c>
      <c r="M3826" s="1">
        <v>241</v>
      </c>
      <c r="N3826" s="1">
        <v>58</v>
      </c>
      <c r="O3826" s="1">
        <v>159</v>
      </c>
      <c r="P3826" s="1">
        <v>37</v>
      </c>
      <c r="Q3826" s="1">
        <v>2</v>
      </c>
      <c r="R3826" s="1">
        <v>7</v>
      </c>
      <c r="S3826" s="1">
        <v>11</v>
      </c>
      <c r="T3826" s="18">
        <v>346</v>
      </c>
    </row>
    <row r="3827" spans="2:20" x14ac:dyDescent="0.25">
      <c r="C3827" s="106"/>
      <c r="D3827" s="101"/>
      <c r="E3827" s="11" t="s">
        <v>60</v>
      </c>
      <c r="F3827" s="8"/>
      <c r="G3827" s="7">
        <v>152</v>
      </c>
      <c r="H3827" s="15">
        <v>108</v>
      </c>
      <c r="I3827" s="1">
        <v>53</v>
      </c>
      <c r="J3827" s="1">
        <v>134</v>
      </c>
      <c r="K3827" s="1">
        <v>80</v>
      </c>
      <c r="L3827" s="1">
        <v>68</v>
      </c>
      <c r="M3827" s="1">
        <v>103</v>
      </c>
      <c r="N3827" s="1">
        <v>32</v>
      </c>
      <c r="O3827" s="1">
        <v>73</v>
      </c>
      <c r="P3827" s="1">
        <v>17</v>
      </c>
      <c r="Q3827" s="1">
        <v>1</v>
      </c>
      <c r="R3827" s="1">
        <v>1</v>
      </c>
      <c r="S3827" s="1">
        <v>4</v>
      </c>
      <c r="T3827" s="18">
        <v>147</v>
      </c>
    </row>
    <row r="3828" spans="2:20" x14ac:dyDescent="0.25">
      <c r="C3828" s="102" t="s">
        <v>61</v>
      </c>
      <c r="D3828" s="100" t="s">
        <v>21</v>
      </c>
      <c r="E3828" s="10" t="s">
        <v>62</v>
      </c>
      <c r="F3828" s="9"/>
      <c r="G3828" s="13">
        <v>197</v>
      </c>
      <c r="H3828" s="22">
        <v>139</v>
      </c>
      <c r="I3828" s="3">
        <v>66</v>
      </c>
      <c r="J3828" s="3">
        <v>174</v>
      </c>
      <c r="K3828" s="3">
        <v>120</v>
      </c>
      <c r="L3828" s="3">
        <v>93</v>
      </c>
      <c r="M3828" s="3">
        <v>127</v>
      </c>
      <c r="N3828" s="3">
        <v>39</v>
      </c>
      <c r="O3828" s="3">
        <v>89</v>
      </c>
      <c r="P3828" s="3">
        <v>20</v>
      </c>
      <c r="Q3828" s="3">
        <v>2</v>
      </c>
      <c r="R3828" s="3">
        <v>1</v>
      </c>
      <c r="S3828" s="3">
        <v>3</v>
      </c>
      <c r="T3828" s="24">
        <v>193</v>
      </c>
    </row>
    <row r="3829" spans="2:20" x14ac:dyDescent="0.25">
      <c r="C3829" s="103"/>
      <c r="D3829" s="101"/>
      <c r="E3829" s="11" t="s">
        <v>63</v>
      </c>
      <c r="F3829" s="8"/>
      <c r="G3829" s="7">
        <v>460</v>
      </c>
      <c r="H3829" s="15">
        <v>277</v>
      </c>
      <c r="I3829" s="1">
        <v>140</v>
      </c>
      <c r="J3829" s="1">
        <v>404</v>
      </c>
      <c r="K3829" s="1">
        <v>251</v>
      </c>
      <c r="L3829" s="1">
        <v>191</v>
      </c>
      <c r="M3829" s="1">
        <v>355</v>
      </c>
      <c r="N3829" s="1">
        <v>117</v>
      </c>
      <c r="O3829" s="1">
        <v>235</v>
      </c>
      <c r="P3829" s="1">
        <v>40</v>
      </c>
      <c r="Q3829" s="1">
        <v>5</v>
      </c>
      <c r="R3829" s="1">
        <v>3</v>
      </c>
      <c r="S3829" s="1">
        <v>19</v>
      </c>
      <c r="T3829" s="18">
        <v>438</v>
      </c>
    </row>
    <row r="3830" spans="2:20" ht="25.2" x14ac:dyDescent="0.25">
      <c r="C3830" s="103"/>
      <c r="D3830" s="101"/>
      <c r="E3830" s="11" t="s">
        <v>64</v>
      </c>
      <c r="F3830" s="8"/>
      <c r="G3830" s="7">
        <v>286</v>
      </c>
      <c r="H3830" s="15">
        <v>219</v>
      </c>
      <c r="I3830" s="1">
        <v>95</v>
      </c>
      <c r="J3830" s="1">
        <v>258</v>
      </c>
      <c r="K3830" s="1">
        <v>138</v>
      </c>
      <c r="L3830" s="1">
        <v>139</v>
      </c>
      <c r="M3830" s="1">
        <v>190</v>
      </c>
      <c r="N3830" s="1">
        <v>49</v>
      </c>
      <c r="O3830" s="1">
        <v>131</v>
      </c>
      <c r="P3830" s="1">
        <v>39</v>
      </c>
      <c r="Q3830" s="1">
        <v>5</v>
      </c>
      <c r="R3830" s="1">
        <v>3</v>
      </c>
      <c r="S3830" s="1">
        <v>7</v>
      </c>
      <c r="T3830" s="18">
        <v>276</v>
      </c>
    </row>
    <row r="3831" spans="2:20" x14ac:dyDescent="0.25">
      <c r="C3831" s="103"/>
      <c r="D3831" s="101"/>
      <c r="E3831" s="11" t="s">
        <v>65</v>
      </c>
      <c r="F3831" s="8"/>
      <c r="G3831" s="7">
        <v>249</v>
      </c>
      <c r="H3831" s="15">
        <v>178</v>
      </c>
      <c r="I3831" s="1">
        <v>77</v>
      </c>
      <c r="J3831" s="1">
        <v>210</v>
      </c>
      <c r="K3831" s="1">
        <v>118</v>
      </c>
      <c r="L3831" s="1">
        <v>125</v>
      </c>
      <c r="M3831" s="1">
        <v>164</v>
      </c>
      <c r="N3831" s="1">
        <v>46</v>
      </c>
      <c r="O3831" s="1">
        <v>114</v>
      </c>
      <c r="P3831" s="1">
        <v>21</v>
      </c>
      <c r="Q3831" s="1">
        <v>1</v>
      </c>
      <c r="R3831" s="1">
        <v>6</v>
      </c>
      <c r="S3831" s="1">
        <v>11</v>
      </c>
      <c r="T3831" s="18">
        <v>232</v>
      </c>
    </row>
    <row r="3832" spans="2:20" x14ac:dyDescent="0.25">
      <c r="C3832" s="103"/>
      <c r="D3832" s="101"/>
      <c r="E3832" s="11" t="s">
        <v>66</v>
      </c>
      <c r="F3832" s="8"/>
      <c r="G3832" s="7">
        <v>145</v>
      </c>
      <c r="H3832" s="15">
        <v>98</v>
      </c>
      <c r="I3832" s="1">
        <v>48</v>
      </c>
      <c r="J3832" s="1">
        <v>129</v>
      </c>
      <c r="K3832" s="1">
        <v>70</v>
      </c>
      <c r="L3832" s="1">
        <v>59</v>
      </c>
      <c r="M3832" s="1">
        <v>104</v>
      </c>
      <c r="N3832" s="1">
        <v>21</v>
      </c>
      <c r="O3832" s="1">
        <v>67</v>
      </c>
      <c r="P3832" s="1">
        <v>16</v>
      </c>
      <c r="Q3832" s="1">
        <v>2</v>
      </c>
      <c r="R3832" s="1">
        <v>1</v>
      </c>
      <c r="S3832" s="1">
        <v>1</v>
      </c>
      <c r="T3832" s="18">
        <v>143</v>
      </c>
    </row>
    <row r="3833" spans="2:20" x14ac:dyDescent="0.25">
      <c r="C3833" s="107"/>
      <c r="D3833" s="104"/>
      <c r="E3833" s="44" t="s">
        <v>67</v>
      </c>
      <c r="F3833" s="45"/>
      <c r="G3833" s="56">
        <v>187</v>
      </c>
      <c r="H3833" s="64">
        <v>118</v>
      </c>
      <c r="I3833" s="34">
        <v>49</v>
      </c>
      <c r="J3833" s="34">
        <v>159</v>
      </c>
      <c r="K3833" s="34">
        <v>84</v>
      </c>
      <c r="L3833" s="34">
        <v>100</v>
      </c>
      <c r="M3833" s="34">
        <v>120</v>
      </c>
      <c r="N3833" s="34">
        <v>41</v>
      </c>
      <c r="O3833" s="34">
        <v>70</v>
      </c>
      <c r="P3833" s="34">
        <v>23</v>
      </c>
      <c r="Q3833" s="34">
        <v>1</v>
      </c>
      <c r="R3833" s="34">
        <v>2</v>
      </c>
      <c r="S3833" s="34">
        <v>8</v>
      </c>
      <c r="T3833" s="69">
        <v>177</v>
      </c>
    </row>
    <row r="3835" spans="2:20" x14ac:dyDescent="0.25">
      <c r="B3835" s="42" t="str">
        <f xml:space="preserve"> HYPERLINK("#'目次'!B51", "[45]")</f>
        <v>[45]</v>
      </c>
      <c r="C3835" s="37" t="s">
        <v>563</v>
      </c>
    </row>
    <row r="3838" spans="2:20" x14ac:dyDescent="0.25">
      <c r="C3838" s="37" t="s">
        <v>14</v>
      </c>
    </row>
    <row r="3839" spans="2:20" ht="50.4" x14ac:dyDescent="0.25">
      <c r="C3839" s="96"/>
      <c r="D3839" s="97"/>
      <c r="E3839" s="97"/>
      <c r="F3839" s="97"/>
      <c r="G3839" s="52" t="s">
        <v>15</v>
      </c>
      <c r="H3839" s="48" t="s">
        <v>550</v>
      </c>
      <c r="I3839" s="20" t="s">
        <v>551</v>
      </c>
      <c r="J3839" s="20" t="s">
        <v>552</v>
      </c>
      <c r="K3839" s="20" t="s">
        <v>553</v>
      </c>
      <c r="L3839" s="20" t="s">
        <v>554</v>
      </c>
      <c r="M3839" s="20" t="s">
        <v>555</v>
      </c>
      <c r="N3839" s="20" t="s">
        <v>556</v>
      </c>
      <c r="O3839" s="20" t="s">
        <v>557</v>
      </c>
      <c r="P3839" s="20" t="s">
        <v>558</v>
      </c>
      <c r="Q3839" s="20" t="s">
        <v>53</v>
      </c>
      <c r="R3839" s="20" t="s">
        <v>564</v>
      </c>
      <c r="S3839" s="20" t="s">
        <v>38</v>
      </c>
      <c r="T3839" s="51" t="s">
        <v>565</v>
      </c>
    </row>
    <row r="3840" spans="2:20" x14ac:dyDescent="0.25">
      <c r="C3840" s="98"/>
      <c r="D3840" s="99"/>
      <c r="E3840" s="99"/>
      <c r="F3840" s="99"/>
      <c r="G3840" s="47"/>
      <c r="H3840" s="55"/>
      <c r="I3840" s="21"/>
      <c r="J3840" s="21"/>
      <c r="K3840" s="21"/>
      <c r="L3840" s="21"/>
      <c r="M3840" s="21"/>
      <c r="N3840" s="21"/>
      <c r="O3840" s="21"/>
      <c r="P3840" s="21"/>
      <c r="Q3840" s="21"/>
      <c r="R3840" s="21"/>
      <c r="S3840" s="21"/>
      <c r="T3840" s="54"/>
    </row>
    <row r="3841" spans="3:20" x14ac:dyDescent="0.25">
      <c r="C3841" s="43"/>
      <c r="D3841" s="49"/>
      <c r="E3841" s="53" t="s">
        <v>15</v>
      </c>
      <c r="F3841" s="46"/>
      <c r="G3841" s="50">
        <v>1524</v>
      </c>
      <c r="H3841" s="30">
        <v>704</v>
      </c>
      <c r="I3841" s="30">
        <v>255</v>
      </c>
      <c r="J3841" s="30">
        <v>1221</v>
      </c>
      <c r="K3841" s="30">
        <v>517</v>
      </c>
      <c r="L3841" s="30">
        <v>572</v>
      </c>
      <c r="M3841" s="30">
        <v>1051</v>
      </c>
      <c r="N3841" s="30">
        <v>241</v>
      </c>
      <c r="O3841" s="30">
        <v>546</v>
      </c>
      <c r="P3841" s="30">
        <v>95</v>
      </c>
      <c r="Q3841" s="30">
        <v>26</v>
      </c>
      <c r="R3841" s="30">
        <v>22</v>
      </c>
      <c r="S3841" s="30">
        <v>53</v>
      </c>
      <c r="T3841" s="68">
        <v>1449</v>
      </c>
    </row>
    <row r="3842" spans="3:20" x14ac:dyDescent="0.25">
      <c r="C3842" s="105" t="s">
        <v>20</v>
      </c>
      <c r="D3842" s="100" t="s">
        <v>21</v>
      </c>
      <c r="E3842" s="10" t="s">
        <v>22</v>
      </c>
      <c r="F3842" s="9"/>
      <c r="G3842" s="13">
        <v>780</v>
      </c>
      <c r="H3842" s="22">
        <v>337</v>
      </c>
      <c r="I3842" s="3">
        <v>123</v>
      </c>
      <c r="J3842" s="3">
        <v>607</v>
      </c>
      <c r="K3842" s="3">
        <v>279</v>
      </c>
      <c r="L3842" s="3">
        <v>285</v>
      </c>
      <c r="M3842" s="3">
        <v>574</v>
      </c>
      <c r="N3842" s="3">
        <v>117</v>
      </c>
      <c r="O3842" s="3">
        <v>333</v>
      </c>
      <c r="P3842" s="3">
        <v>45</v>
      </c>
      <c r="Q3842" s="3">
        <v>10</v>
      </c>
      <c r="R3842" s="3">
        <v>8</v>
      </c>
      <c r="S3842" s="3">
        <v>25</v>
      </c>
      <c r="T3842" s="24">
        <v>747</v>
      </c>
    </row>
    <row r="3843" spans="3:20" x14ac:dyDescent="0.25">
      <c r="C3843" s="106"/>
      <c r="D3843" s="101"/>
      <c r="E3843" s="11" t="s">
        <v>23</v>
      </c>
      <c r="F3843" s="8"/>
      <c r="G3843" s="7">
        <v>744</v>
      </c>
      <c r="H3843" s="15">
        <v>367</v>
      </c>
      <c r="I3843" s="1">
        <v>132</v>
      </c>
      <c r="J3843" s="1">
        <v>614</v>
      </c>
      <c r="K3843" s="1">
        <v>238</v>
      </c>
      <c r="L3843" s="1">
        <v>287</v>
      </c>
      <c r="M3843" s="1">
        <v>477</v>
      </c>
      <c r="N3843" s="1">
        <v>124</v>
      </c>
      <c r="O3843" s="1">
        <v>213</v>
      </c>
      <c r="P3843" s="1">
        <v>50</v>
      </c>
      <c r="Q3843" s="1">
        <v>16</v>
      </c>
      <c r="R3843" s="1">
        <v>14</v>
      </c>
      <c r="S3843" s="1">
        <v>28</v>
      </c>
      <c r="T3843" s="18">
        <v>702</v>
      </c>
    </row>
    <row r="3844" spans="3:20" x14ac:dyDescent="0.25">
      <c r="C3844" s="102" t="s">
        <v>24</v>
      </c>
      <c r="D3844" s="102" t="s">
        <v>25</v>
      </c>
      <c r="E3844" s="10" t="s">
        <v>26</v>
      </c>
      <c r="F3844" s="9"/>
      <c r="G3844" s="13">
        <v>257</v>
      </c>
      <c r="H3844" s="22">
        <v>76</v>
      </c>
      <c r="I3844" s="3">
        <v>31</v>
      </c>
      <c r="J3844" s="3">
        <v>211</v>
      </c>
      <c r="K3844" s="3">
        <v>75</v>
      </c>
      <c r="L3844" s="3">
        <v>63</v>
      </c>
      <c r="M3844" s="3">
        <v>227</v>
      </c>
      <c r="N3844" s="3">
        <v>60</v>
      </c>
      <c r="O3844" s="3">
        <v>120</v>
      </c>
      <c r="P3844" s="3">
        <v>21</v>
      </c>
      <c r="Q3844" s="3">
        <v>3</v>
      </c>
      <c r="R3844" s="3">
        <v>0</v>
      </c>
      <c r="S3844" s="3">
        <v>2</v>
      </c>
      <c r="T3844" s="24">
        <v>255</v>
      </c>
    </row>
    <row r="3845" spans="3:20" x14ac:dyDescent="0.25">
      <c r="C3845" s="106"/>
      <c r="D3845" s="103"/>
      <c r="E3845" s="11" t="s">
        <v>27</v>
      </c>
      <c r="F3845" s="8"/>
      <c r="G3845" s="7">
        <v>297</v>
      </c>
      <c r="H3845" s="15">
        <v>100</v>
      </c>
      <c r="I3845" s="1">
        <v>41</v>
      </c>
      <c r="J3845" s="1">
        <v>246</v>
      </c>
      <c r="K3845" s="1">
        <v>87</v>
      </c>
      <c r="L3845" s="1">
        <v>83</v>
      </c>
      <c r="M3845" s="1">
        <v>256</v>
      </c>
      <c r="N3845" s="1">
        <v>59</v>
      </c>
      <c r="O3845" s="1">
        <v>138</v>
      </c>
      <c r="P3845" s="1">
        <v>16</v>
      </c>
      <c r="Q3845" s="1">
        <v>1</v>
      </c>
      <c r="R3845" s="1">
        <v>1</v>
      </c>
      <c r="S3845" s="1">
        <v>5</v>
      </c>
      <c r="T3845" s="18">
        <v>291</v>
      </c>
    </row>
    <row r="3846" spans="3:20" x14ac:dyDescent="0.25">
      <c r="C3846" s="106"/>
      <c r="D3846" s="103"/>
      <c r="E3846" s="11" t="s">
        <v>28</v>
      </c>
      <c r="F3846" s="8"/>
      <c r="G3846" s="7">
        <v>316</v>
      </c>
      <c r="H3846" s="15">
        <v>154</v>
      </c>
      <c r="I3846" s="1">
        <v>66</v>
      </c>
      <c r="J3846" s="1">
        <v>261</v>
      </c>
      <c r="K3846" s="1">
        <v>123</v>
      </c>
      <c r="L3846" s="1">
        <v>117</v>
      </c>
      <c r="M3846" s="1">
        <v>236</v>
      </c>
      <c r="N3846" s="1">
        <v>53</v>
      </c>
      <c r="O3846" s="1">
        <v>133</v>
      </c>
      <c r="P3846" s="1">
        <v>29</v>
      </c>
      <c r="Q3846" s="1">
        <v>7</v>
      </c>
      <c r="R3846" s="1">
        <v>5</v>
      </c>
      <c r="S3846" s="1">
        <v>13</v>
      </c>
      <c r="T3846" s="18">
        <v>298</v>
      </c>
    </row>
    <row r="3847" spans="3:20" x14ac:dyDescent="0.25">
      <c r="C3847" s="106"/>
      <c r="D3847" s="103"/>
      <c r="E3847" s="11" t="s">
        <v>29</v>
      </c>
      <c r="F3847" s="8"/>
      <c r="G3847" s="7">
        <v>335</v>
      </c>
      <c r="H3847" s="15">
        <v>185</v>
      </c>
      <c r="I3847" s="1">
        <v>69</v>
      </c>
      <c r="J3847" s="1">
        <v>270</v>
      </c>
      <c r="K3847" s="1">
        <v>130</v>
      </c>
      <c r="L3847" s="1">
        <v>157</v>
      </c>
      <c r="M3847" s="1">
        <v>219</v>
      </c>
      <c r="N3847" s="1">
        <v>49</v>
      </c>
      <c r="O3847" s="1">
        <v>108</v>
      </c>
      <c r="P3847" s="1">
        <v>23</v>
      </c>
      <c r="Q3847" s="1">
        <v>3</v>
      </c>
      <c r="R3847" s="1">
        <v>3</v>
      </c>
      <c r="S3847" s="1">
        <v>11</v>
      </c>
      <c r="T3847" s="18">
        <v>321</v>
      </c>
    </row>
    <row r="3848" spans="3:20" x14ac:dyDescent="0.25">
      <c r="C3848" s="106"/>
      <c r="D3848" s="103"/>
      <c r="E3848" s="11" t="s">
        <v>30</v>
      </c>
      <c r="F3848" s="8"/>
      <c r="G3848" s="7">
        <v>319</v>
      </c>
      <c r="H3848" s="15">
        <v>189</v>
      </c>
      <c r="I3848" s="1">
        <v>48</v>
      </c>
      <c r="J3848" s="1">
        <v>233</v>
      </c>
      <c r="K3848" s="1">
        <v>102</v>
      </c>
      <c r="L3848" s="1">
        <v>152</v>
      </c>
      <c r="M3848" s="1">
        <v>113</v>
      </c>
      <c r="N3848" s="1">
        <v>20</v>
      </c>
      <c r="O3848" s="1">
        <v>47</v>
      </c>
      <c r="P3848" s="1">
        <v>6</v>
      </c>
      <c r="Q3848" s="1">
        <v>12</v>
      </c>
      <c r="R3848" s="1">
        <v>13</v>
      </c>
      <c r="S3848" s="1">
        <v>22</v>
      </c>
      <c r="T3848" s="18">
        <v>284</v>
      </c>
    </row>
    <row r="3849" spans="3:20" x14ac:dyDescent="0.25">
      <c r="C3849" s="106"/>
      <c r="D3849" s="103"/>
      <c r="E3849" s="11" t="s">
        <v>31</v>
      </c>
      <c r="F3849" s="8"/>
      <c r="G3849" s="7">
        <v>1267</v>
      </c>
      <c r="H3849" s="15">
        <v>628</v>
      </c>
      <c r="I3849" s="1">
        <v>224</v>
      </c>
      <c r="J3849" s="1">
        <v>1010</v>
      </c>
      <c r="K3849" s="1">
        <v>442</v>
      </c>
      <c r="L3849" s="1">
        <v>509</v>
      </c>
      <c r="M3849" s="1">
        <v>824</v>
      </c>
      <c r="N3849" s="1">
        <v>181</v>
      </c>
      <c r="O3849" s="1">
        <v>426</v>
      </c>
      <c r="P3849" s="1">
        <v>74</v>
      </c>
      <c r="Q3849" s="1">
        <v>23</v>
      </c>
      <c r="R3849" s="1">
        <v>22</v>
      </c>
      <c r="S3849" s="1">
        <v>51</v>
      </c>
      <c r="T3849" s="18">
        <v>1194</v>
      </c>
    </row>
    <row r="3850" spans="3:20" x14ac:dyDescent="0.25">
      <c r="C3850" s="106"/>
      <c r="D3850" s="103"/>
      <c r="E3850" s="11" t="s">
        <v>32</v>
      </c>
      <c r="F3850" s="8"/>
      <c r="G3850" s="7">
        <v>654</v>
      </c>
      <c r="H3850" s="15">
        <v>374</v>
      </c>
      <c r="I3850" s="1">
        <v>117</v>
      </c>
      <c r="J3850" s="1">
        <v>503</v>
      </c>
      <c r="K3850" s="1">
        <v>232</v>
      </c>
      <c r="L3850" s="1">
        <v>309</v>
      </c>
      <c r="M3850" s="1">
        <v>332</v>
      </c>
      <c r="N3850" s="1">
        <v>69</v>
      </c>
      <c r="O3850" s="1">
        <v>155</v>
      </c>
      <c r="P3850" s="1">
        <v>29</v>
      </c>
      <c r="Q3850" s="1">
        <v>15</v>
      </c>
      <c r="R3850" s="1">
        <v>16</v>
      </c>
      <c r="S3850" s="1">
        <v>33</v>
      </c>
      <c r="T3850" s="18">
        <v>605</v>
      </c>
    </row>
    <row r="3851" spans="3:20" x14ac:dyDescent="0.25">
      <c r="C3851" s="106"/>
      <c r="D3851" s="102" t="s">
        <v>22</v>
      </c>
      <c r="E3851" s="10" t="s">
        <v>26</v>
      </c>
      <c r="F3851" s="9"/>
      <c r="G3851" s="13">
        <v>137</v>
      </c>
      <c r="H3851" s="22">
        <v>36</v>
      </c>
      <c r="I3851" s="3">
        <v>12</v>
      </c>
      <c r="J3851" s="3">
        <v>104</v>
      </c>
      <c r="K3851" s="3">
        <v>43</v>
      </c>
      <c r="L3851" s="3">
        <v>37</v>
      </c>
      <c r="M3851" s="3">
        <v>117</v>
      </c>
      <c r="N3851" s="3">
        <v>28</v>
      </c>
      <c r="O3851" s="3">
        <v>75</v>
      </c>
      <c r="P3851" s="3">
        <v>8</v>
      </c>
      <c r="Q3851" s="3">
        <v>2</v>
      </c>
      <c r="R3851" s="3">
        <v>0</v>
      </c>
      <c r="S3851" s="3">
        <v>2</v>
      </c>
      <c r="T3851" s="24">
        <v>135</v>
      </c>
    </row>
    <row r="3852" spans="3:20" x14ac:dyDescent="0.25">
      <c r="C3852" s="106"/>
      <c r="D3852" s="103"/>
      <c r="E3852" s="11" t="s">
        <v>27</v>
      </c>
      <c r="F3852" s="8"/>
      <c r="G3852" s="7">
        <v>157</v>
      </c>
      <c r="H3852" s="15">
        <v>43</v>
      </c>
      <c r="I3852" s="1">
        <v>18</v>
      </c>
      <c r="J3852" s="1">
        <v>123</v>
      </c>
      <c r="K3852" s="1">
        <v>49</v>
      </c>
      <c r="L3852" s="1">
        <v>42</v>
      </c>
      <c r="M3852" s="1">
        <v>139</v>
      </c>
      <c r="N3852" s="1">
        <v>29</v>
      </c>
      <c r="O3852" s="1">
        <v>80</v>
      </c>
      <c r="P3852" s="1">
        <v>5</v>
      </c>
      <c r="Q3852" s="1">
        <v>0</v>
      </c>
      <c r="R3852" s="1">
        <v>0</v>
      </c>
      <c r="S3852" s="1">
        <v>4</v>
      </c>
      <c r="T3852" s="18">
        <v>153</v>
      </c>
    </row>
    <row r="3853" spans="3:20" x14ac:dyDescent="0.25">
      <c r="C3853" s="106"/>
      <c r="D3853" s="103"/>
      <c r="E3853" s="11" t="s">
        <v>28</v>
      </c>
      <c r="F3853" s="8"/>
      <c r="G3853" s="7">
        <v>162</v>
      </c>
      <c r="H3853" s="15">
        <v>70</v>
      </c>
      <c r="I3853" s="1">
        <v>32</v>
      </c>
      <c r="J3853" s="1">
        <v>134</v>
      </c>
      <c r="K3853" s="1">
        <v>62</v>
      </c>
      <c r="L3853" s="1">
        <v>56</v>
      </c>
      <c r="M3853" s="1">
        <v>127</v>
      </c>
      <c r="N3853" s="1">
        <v>31</v>
      </c>
      <c r="O3853" s="1">
        <v>77</v>
      </c>
      <c r="P3853" s="1">
        <v>12</v>
      </c>
      <c r="Q3853" s="1">
        <v>2</v>
      </c>
      <c r="R3853" s="1">
        <v>3</v>
      </c>
      <c r="S3853" s="1">
        <v>5</v>
      </c>
      <c r="T3853" s="18">
        <v>154</v>
      </c>
    </row>
    <row r="3854" spans="3:20" x14ac:dyDescent="0.25">
      <c r="C3854" s="106"/>
      <c r="D3854" s="103"/>
      <c r="E3854" s="11" t="s">
        <v>29</v>
      </c>
      <c r="F3854" s="8"/>
      <c r="G3854" s="7">
        <v>175</v>
      </c>
      <c r="H3854" s="15">
        <v>96</v>
      </c>
      <c r="I3854" s="1">
        <v>40</v>
      </c>
      <c r="J3854" s="1">
        <v>137</v>
      </c>
      <c r="K3854" s="1">
        <v>69</v>
      </c>
      <c r="L3854" s="1">
        <v>80</v>
      </c>
      <c r="M3854" s="1">
        <v>126</v>
      </c>
      <c r="N3854" s="1">
        <v>20</v>
      </c>
      <c r="O3854" s="1">
        <v>68</v>
      </c>
      <c r="P3854" s="1">
        <v>15</v>
      </c>
      <c r="Q3854" s="1">
        <v>0</v>
      </c>
      <c r="R3854" s="1">
        <v>1</v>
      </c>
      <c r="S3854" s="1">
        <v>4</v>
      </c>
      <c r="T3854" s="18">
        <v>170</v>
      </c>
    </row>
    <row r="3855" spans="3:20" x14ac:dyDescent="0.25">
      <c r="C3855" s="106"/>
      <c r="D3855" s="103"/>
      <c r="E3855" s="11" t="s">
        <v>30</v>
      </c>
      <c r="F3855" s="8"/>
      <c r="G3855" s="7">
        <v>149</v>
      </c>
      <c r="H3855" s="15">
        <v>92</v>
      </c>
      <c r="I3855" s="1">
        <v>21</v>
      </c>
      <c r="J3855" s="1">
        <v>109</v>
      </c>
      <c r="K3855" s="1">
        <v>56</v>
      </c>
      <c r="L3855" s="1">
        <v>70</v>
      </c>
      <c r="M3855" s="1">
        <v>65</v>
      </c>
      <c r="N3855" s="1">
        <v>9</v>
      </c>
      <c r="O3855" s="1">
        <v>33</v>
      </c>
      <c r="P3855" s="1">
        <v>5</v>
      </c>
      <c r="Q3855" s="1">
        <v>6</v>
      </c>
      <c r="R3855" s="1">
        <v>4</v>
      </c>
      <c r="S3855" s="1">
        <v>10</v>
      </c>
      <c r="T3855" s="18">
        <v>135</v>
      </c>
    </row>
    <row r="3856" spans="3:20" x14ac:dyDescent="0.25">
      <c r="C3856" s="106"/>
      <c r="D3856" s="103"/>
      <c r="E3856" s="11" t="s">
        <v>31</v>
      </c>
      <c r="F3856" s="8"/>
      <c r="G3856" s="7">
        <v>643</v>
      </c>
      <c r="H3856" s="15">
        <v>301</v>
      </c>
      <c r="I3856" s="1">
        <v>111</v>
      </c>
      <c r="J3856" s="1">
        <v>503</v>
      </c>
      <c r="K3856" s="1">
        <v>236</v>
      </c>
      <c r="L3856" s="1">
        <v>248</v>
      </c>
      <c r="M3856" s="1">
        <v>457</v>
      </c>
      <c r="N3856" s="1">
        <v>89</v>
      </c>
      <c r="O3856" s="1">
        <v>258</v>
      </c>
      <c r="P3856" s="1">
        <v>37</v>
      </c>
      <c r="Q3856" s="1">
        <v>8</v>
      </c>
      <c r="R3856" s="1">
        <v>8</v>
      </c>
      <c r="S3856" s="1">
        <v>23</v>
      </c>
      <c r="T3856" s="18">
        <v>612</v>
      </c>
    </row>
    <row r="3857" spans="3:20" x14ac:dyDescent="0.25">
      <c r="C3857" s="106"/>
      <c r="D3857" s="103"/>
      <c r="E3857" s="11" t="s">
        <v>32</v>
      </c>
      <c r="F3857" s="8"/>
      <c r="G3857" s="7">
        <v>324</v>
      </c>
      <c r="H3857" s="15">
        <v>188</v>
      </c>
      <c r="I3857" s="1">
        <v>61</v>
      </c>
      <c r="J3857" s="1">
        <v>246</v>
      </c>
      <c r="K3857" s="1">
        <v>125</v>
      </c>
      <c r="L3857" s="1">
        <v>150</v>
      </c>
      <c r="M3857" s="1">
        <v>191</v>
      </c>
      <c r="N3857" s="1">
        <v>29</v>
      </c>
      <c r="O3857" s="1">
        <v>101</v>
      </c>
      <c r="P3857" s="1">
        <v>20</v>
      </c>
      <c r="Q3857" s="1">
        <v>6</v>
      </c>
      <c r="R3857" s="1">
        <v>5</v>
      </c>
      <c r="S3857" s="1">
        <v>14</v>
      </c>
      <c r="T3857" s="18">
        <v>305</v>
      </c>
    </row>
    <row r="3858" spans="3:20" x14ac:dyDescent="0.25">
      <c r="C3858" s="106"/>
      <c r="D3858" s="102" t="s">
        <v>23</v>
      </c>
      <c r="E3858" s="10" t="s">
        <v>26</v>
      </c>
      <c r="F3858" s="9"/>
      <c r="G3858" s="13">
        <v>120</v>
      </c>
      <c r="H3858" s="22">
        <v>40</v>
      </c>
      <c r="I3858" s="3">
        <v>19</v>
      </c>
      <c r="J3858" s="3">
        <v>107</v>
      </c>
      <c r="K3858" s="3">
        <v>32</v>
      </c>
      <c r="L3858" s="3">
        <v>26</v>
      </c>
      <c r="M3858" s="3">
        <v>110</v>
      </c>
      <c r="N3858" s="3">
        <v>32</v>
      </c>
      <c r="O3858" s="3">
        <v>45</v>
      </c>
      <c r="P3858" s="3">
        <v>13</v>
      </c>
      <c r="Q3858" s="3">
        <v>1</v>
      </c>
      <c r="R3858" s="3">
        <v>0</v>
      </c>
      <c r="S3858" s="3">
        <v>0</v>
      </c>
      <c r="T3858" s="24">
        <v>120</v>
      </c>
    </row>
    <row r="3859" spans="3:20" x14ac:dyDescent="0.25">
      <c r="C3859" s="106"/>
      <c r="D3859" s="103"/>
      <c r="E3859" s="11" t="s">
        <v>27</v>
      </c>
      <c r="F3859" s="8"/>
      <c r="G3859" s="7">
        <v>140</v>
      </c>
      <c r="H3859" s="15">
        <v>57</v>
      </c>
      <c r="I3859" s="1">
        <v>23</v>
      </c>
      <c r="J3859" s="1">
        <v>123</v>
      </c>
      <c r="K3859" s="1">
        <v>38</v>
      </c>
      <c r="L3859" s="1">
        <v>41</v>
      </c>
      <c r="M3859" s="1">
        <v>117</v>
      </c>
      <c r="N3859" s="1">
        <v>30</v>
      </c>
      <c r="O3859" s="1">
        <v>58</v>
      </c>
      <c r="P3859" s="1">
        <v>11</v>
      </c>
      <c r="Q3859" s="1">
        <v>1</v>
      </c>
      <c r="R3859" s="1">
        <v>1</v>
      </c>
      <c r="S3859" s="1">
        <v>1</v>
      </c>
      <c r="T3859" s="18">
        <v>138</v>
      </c>
    </row>
    <row r="3860" spans="3:20" x14ac:dyDescent="0.25">
      <c r="C3860" s="106"/>
      <c r="D3860" s="103"/>
      <c r="E3860" s="11" t="s">
        <v>28</v>
      </c>
      <c r="F3860" s="8"/>
      <c r="G3860" s="7">
        <v>154</v>
      </c>
      <c r="H3860" s="15">
        <v>84</v>
      </c>
      <c r="I3860" s="1">
        <v>34</v>
      </c>
      <c r="J3860" s="1">
        <v>127</v>
      </c>
      <c r="K3860" s="1">
        <v>61</v>
      </c>
      <c r="L3860" s="1">
        <v>61</v>
      </c>
      <c r="M3860" s="1">
        <v>109</v>
      </c>
      <c r="N3860" s="1">
        <v>22</v>
      </c>
      <c r="O3860" s="1">
        <v>56</v>
      </c>
      <c r="P3860" s="1">
        <v>17</v>
      </c>
      <c r="Q3860" s="1">
        <v>5</v>
      </c>
      <c r="R3860" s="1">
        <v>2</v>
      </c>
      <c r="S3860" s="1">
        <v>8</v>
      </c>
      <c r="T3860" s="18">
        <v>144</v>
      </c>
    </row>
    <row r="3861" spans="3:20" x14ac:dyDescent="0.25">
      <c r="C3861" s="106"/>
      <c r="D3861" s="103"/>
      <c r="E3861" s="11" t="s">
        <v>29</v>
      </c>
      <c r="F3861" s="8"/>
      <c r="G3861" s="7">
        <v>160</v>
      </c>
      <c r="H3861" s="15">
        <v>89</v>
      </c>
      <c r="I3861" s="1">
        <v>29</v>
      </c>
      <c r="J3861" s="1">
        <v>133</v>
      </c>
      <c r="K3861" s="1">
        <v>61</v>
      </c>
      <c r="L3861" s="1">
        <v>77</v>
      </c>
      <c r="M3861" s="1">
        <v>93</v>
      </c>
      <c r="N3861" s="1">
        <v>29</v>
      </c>
      <c r="O3861" s="1">
        <v>40</v>
      </c>
      <c r="P3861" s="1">
        <v>8</v>
      </c>
      <c r="Q3861" s="1">
        <v>3</v>
      </c>
      <c r="R3861" s="1">
        <v>2</v>
      </c>
      <c r="S3861" s="1">
        <v>7</v>
      </c>
      <c r="T3861" s="18">
        <v>151</v>
      </c>
    </row>
    <row r="3862" spans="3:20" x14ac:dyDescent="0.25">
      <c r="C3862" s="106"/>
      <c r="D3862" s="103"/>
      <c r="E3862" s="11" t="s">
        <v>30</v>
      </c>
      <c r="F3862" s="8"/>
      <c r="G3862" s="7">
        <v>170</v>
      </c>
      <c r="H3862" s="15">
        <v>97</v>
      </c>
      <c r="I3862" s="1">
        <v>27</v>
      </c>
      <c r="J3862" s="1">
        <v>124</v>
      </c>
      <c r="K3862" s="1">
        <v>46</v>
      </c>
      <c r="L3862" s="1">
        <v>82</v>
      </c>
      <c r="M3862" s="1">
        <v>48</v>
      </c>
      <c r="N3862" s="1">
        <v>11</v>
      </c>
      <c r="O3862" s="1">
        <v>14</v>
      </c>
      <c r="P3862" s="1">
        <v>1</v>
      </c>
      <c r="Q3862" s="1">
        <v>6</v>
      </c>
      <c r="R3862" s="1">
        <v>9</v>
      </c>
      <c r="S3862" s="1">
        <v>12</v>
      </c>
      <c r="T3862" s="18">
        <v>149</v>
      </c>
    </row>
    <row r="3863" spans="3:20" x14ac:dyDescent="0.25">
      <c r="C3863" s="106"/>
      <c r="D3863" s="103"/>
      <c r="E3863" s="11" t="s">
        <v>31</v>
      </c>
      <c r="F3863" s="8"/>
      <c r="G3863" s="7">
        <v>624</v>
      </c>
      <c r="H3863" s="15">
        <v>327</v>
      </c>
      <c r="I3863" s="1">
        <v>113</v>
      </c>
      <c r="J3863" s="1">
        <v>507</v>
      </c>
      <c r="K3863" s="1">
        <v>206</v>
      </c>
      <c r="L3863" s="1">
        <v>261</v>
      </c>
      <c r="M3863" s="1">
        <v>367</v>
      </c>
      <c r="N3863" s="1">
        <v>92</v>
      </c>
      <c r="O3863" s="1">
        <v>168</v>
      </c>
      <c r="P3863" s="1">
        <v>37</v>
      </c>
      <c r="Q3863" s="1">
        <v>15</v>
      </c>
      <c r="R3863" s="1">
        <v>14</v>
      </c>
      <c r="S3863" s="1">
        <v>28</v>
      </c>
      <c r="T3863" s="18">
        <v>582</v>
      </c>
    </row>
    <row r="3864" spans="3:20" x14ac:dyDescent="0.25">
      <c r="C3864" s="106"/>
      <c r="D3864" s="103"/>
      <c r="E3864" s="11" t="s">
        <v>32</v>
      </c>
      <c r="F3864" s="8"/>
      <c r="G3864" s="7">
        <v>330</v>
      </c>
      <c r="H3864" s="15">
        <v>186</v>
      </c>
      <c r="I3864" s="1">
        <v>56</v>
      </c>
      <c r="J3864" s="1">
        <v>257</v>
      </c>
      <c r="K3864" s="1">
        <v>107</v>
      </c>
      <c r="L3864" s="1">
        <v>159</v>
      </c>
      <c r="M3864" s="1">
        <v>141</v>
      </c>
      <c r="N3864" s="1">
        <v>40</v>
      </c>
      <c r="O3864" s="1">
        <v>54</v>
      </c>
      <c r="P3864" s="1">
        <v>9</v>
      </c>
      <c r="Q3864" s="1">
        <v>9</v>
      </c>
      <c r="R3864" s="1">
        <v>11</v>
      </c>
      <c r="S3864" s="1">
        <v>19</v>
      </c>
      <c r="T3864" s="18">
        <v>300</v>
      </c>
    </row>
    <row r="3865" spans="3:20" ht="25.2" x14ac:dyDescent="0.25">
      <c r="C3865" s="102" t="s">
        <v>33</v>
      </c>
      <c r="D3865" s="102" t="s">
        <v>25</v>
      </c>
      <c r="E3865" s="10" t="s">
        <v>34</v>
      </c>
      <c r="F3865" s="9"/>
      <c r="G3865" s="13">
        <v>75</v>
      </c>
      <c r="H3865" s="22">
        <v>23</v>
      </c>
      <c r="I3865" s="3">
        <v>9</v>
      </c>
      <c r="J3865" s="3">
        <v>48</v>
      </c>
      <c r="K3865" s="3">
        <v>26</v>
      </c>
      <c r="L3865" s="3">
        <v>20</v>
      </c>
      <c r="M3865" s="3">
        <v>57</v>
      </c>
      <c r="N3865" s="3">
        <v>6</v>
      </c>
      <c r="O3865" s="3">
        <v>21</v>
      </c>
      <c r="P3865" s="3">
        <v>1</v>
      </c>
      <c r="Q3865" s="3">
        <v>1</v>
      </c>
      <c r="R3865" s="3">
        <v>1</v>
      </c>
      <c r="S3865" s="3">
        <v>3</v>
      </c>
      <c r="T3865" s="24">
        <v>71</v>
      </c>
    </row>
    <row r="3866" spans="3:20" ht="25.2" x14ac:dyDescent="0.25">
      <c r="C3866" s="106"/>
      <c r="D3866" s="103"/>
      <c r="E3866" s="11" t="s">
        <v>35</v>
      </c>
      <c r="F3866" s="8"/>
      <c r="G3866" s="7">
        <v>1042</v>
      </c>
      <c r="H3866" s="15">
        <v>531</v>
      </c>
      <c r="I3866" s="1">
        <v>197</v>
      </c>
      <c r="J3866" s="1">
        <v>873</v>
      </c>
      <c r="K3866" s="1">
        <v>370</v>
      </c>
      <c r="L3866" s="1">
        <v>393</v>
      </c>
      <c r="M3866" s="1">
        <v>783</v>
      </c>
      <c r="N3866" s="1">
        <v>192</v>
      </c>
      <c r="O3866" s="1">
        <v>440</v>
      </c>
      <c r="P3866" s="1">
        <v>77</v>
      </c>
      <c r="Q3866" s="1">
        <v>15</v>
      </c>
      <c r="R3866" s="1">
        <v>8</v>
      </c>
      <c r="S3866" s="1">
        <v>24</v>
      </c>
      <c r="T3866" s="18">
        <v>1010</v>
      </c>
    </row>
    <row r="3867" spans="3:20" ht="25.2" x14ac:dyDescent="0.25">
      <c r="C3867" s="106"/>
      <c r="D3867" s="103"/>
      <c r="E3867" s="11" t="s">
        <v>36</v>
      </c>
      <c r="F3867" s="8"/>
      <c r="G3867" s="7">
        <v>122</v>
      </c>
      <c r="H3867" s="15">
        <v>28</v>
      </c>
      <c r="I3867" s="1">
        <v>6</v>
      </c>
      <c r="J3867" s="1">
        <v>95</v>
      </c>
      <c r="K3867" s="1">
        <v>33</v>
      </c>
      <c r="L3867" s="1">
        <v>45</v>
      </c>
      <c r="M3867" s="1">
        <v>86</v>
      </c>
      <c r="N3867" s="1">
        <v>16</v>
      </c>
      <c r="O3867" s="1">
        <v>37</v>
      </c>
      <c r="P3867" s="1">
        <v>4</v>
      </c>
      <c r="Q3867" s="1">
        <v>4</v>
      </c>
      <c r="R3867" s="1">
        <v>1</v>
      </c>
      <c r="S3867" s="1">
        <v>1</v>
      </c>
      <c r="T3867" s="18">
        <v>120</v>
      </c>
    </row>
    <row r="3868" spans="3:20" ht="25.2" x14ac:dyDescent="0.25">
      <c r="C3868" s="106"/>
      <c r="D3868" s="103"/>
      <c r="E3868" s="11" t="s">
        <v>37</v>
      </c>
      <c r="F3868" s="8"/>
      <c r="G3868" s="7">
        <v>251</v>
      </c>
      <c r="H3868" s="15">
        <v>106</v>
      </c>
      <c r="I3868" s="1">
        <v>36</v>
      </c>
      <c r="J3868" s="1">
        <v>181</v>
      </c>
      <c r="K3868" s="1">
        <v>77</v>
      </c>
      <c r="L3868" s="1">
        <v>100</v>
      </c>
      <c r="M3868" s="1">
        <v>106</v>
      </c>
      <c r="N3868" s="1">
        <v>25</v>
      </c>
      <c r="O3868" s="1">
        <v>38</v>
      </c>
      <c r="P3868" s="1">
        <v>10</v>
      </c>
      <c r="Q3868" s="1">
        <v>6</v>
      </c>
      <c r="R3868" s="1">
        <v>12</v>
      </c>
      <c r="S3868" s="1">
        <v>18</v>
      </c>
      <c r="T3868" s="18">
        <v>221</v>
      </c>
    </row>
    <row r="3869" spans="3:20" x14ac:dyDescent="0.25">
      <c r="C3869" s="106"/>
      <c r="D3869" s="103"/>
      <c r="E3869" s="11" t="s">
        <v>38</v>
      </c>
      <c r="F3869" s="8"/>
      <c r="G3869" s="14">
        <v>34</v>
      </c>
      <c r="H3869" s="27">
        <v>16</v>
      </c>
      <c r="I3869" s="5">
        <v>7</v>
      </c>
      <c r="J3869" s="5">
        <v>24</v>
      </c>
      <c r="K3869" s="5">
        <v>11</v>
      </c>
      <c r="L3869" s="5">
        <v>14</v>
      </c>
      <c r="M3869" s="5">
        <v>19</v>
      </c>
      <c r="N3869" s="5">
        <v>2</v>
      </c>
      <c r="O3869" s="5">
        <v>10</v>
      </c>
      <c r="P3869" s="5">
        <v>3</v>
      </c>
      <c r="Q3869" s="5">
        <v>0</v>
      </c>
      <c r="R3869" s="5">
        <v>0</v>
      </c>
      <c r="S3869" s="5">
        <v>7</v>
      </c>
      <c r="T3869" s="28">
        <v>27</v>
      </c>
    </row>
    <row r="3870" spans="3:20" ht="25.2" x14ac:dyDescent="0.25">
      <c r="C3870" s="106"/>
      <c r="D3870" s="102" t="s">
        <v>22</v>
      </c>
      <c r="E3870" s="10" t="s">
        <v>34</v>
      </c>
      <c r="F3870" s="9"/>
      <c r="G3870" s="13">
        <v>53</v>
      </c>
      <c r="H3870" s="22">
        <v>17</v>
      </c>
      <c r="I3870" s="3">
        <v>6</v>
      </c>
      <c r="J3870" s="3">
        <v>33</v>
      </c>
      <c r="K3870" s="3">
        <v>21</v>
      </c>
      <c r="L3870" s="3">
        <v>12</v>
      </c>
      <c r="M3870" s="3">
        <v>39</v>
      </c>
      <c r="N3870" s="3">
        <v>4</v>
      </c>
      <c r="O3870" s="3">
        <v>15</v>
      </c>
      <c r="P3870" s="3">
        <v>0</v>
      </c>
      <c r="Q3870" s="3">
        <v>1</v>
      </c>
      <c r="R3870" s="3">
        <v>1</v>
      </c>
      <c r="S3870" s="3">
        <v>2</v>
      </c>
      <c r="T3870" s="24">
        <v>50</v>
      </c>
    </row>
    <row r="3871" spans="3:20" ht="25.2" x14ac:dyDescent="0.25">
      <c r="C3871" s="106"/>
      <c r="D3871" s="103"/>
      <c r="E3871" s="11" t="s">
        <v>35</v>
      </c>
      <c r="F3871" s="8"/>
      <c r="G3871" s="7">
        <v>595</v>
      </c>
      <c r="H3871" s="15">
        <v>284</v>
      </c>
      <c r="I3871" s="1">
        <v>101</v>
      </c>
      <c r="J3871" s="1">
        <v>479</v>
      </c>
      <c r="K3871" s="1">
        <v>213</v>
      </c>
      <c r="L3871" s="1">
        <v>231</v>
      </c>
      <c r="M3871" s="1">
        <v>444</v>
      </c>
      <c r="N3871" s="1">
        <v>101</v>
      </c>
      <c r="O3871" s="1">
        <v>275</v>
      </c>
      <c r="P3871" s="1">
        <v>36</v>
      </c>
      <c r="Q3871" s="1">
        <v>5</v>
      </c>
      <c r="R3871" s="1">
        <v>5</v>
      </c>
      <c r="S3871" s="1">
        <v>15</v>
      </c>
      <c r="T3871" s="18">
        <v>575</v>
      </c>
    </row>
    <row r="3872" spans="3:20" ht="25.2" x14ac:dyDescent="0.25">
      <c r="C3872" s="106"/>
      <c r="D3872" s="103"/>
      <c r="E3872" s="11" t="s">
        <v>36</v>
      </c>
      <c r="F3872" s="8"/>
      <c r="G3872" s="7">
        <v>56</v>
      </c>
      <c r="H3872" s="15">
        <v>8</v>
      </c>
      <c r="I3872" s="1">
        <v>3</v>
      </c>
      <c r="J3872" s="1">
        <v>40</v>
      </c>
      <c r="K3872" s="1">
        <v>15</v>
      </c>
      <c r="L3872" s="1">
        <v>18</v>
      </c>
      <c r="M3872" s="1">
        <v>45</v>
      </c>
      <c r="N3872" s="1">
        <v>7</v>
      </c>
      <c r="O3872" s="1">
        <v>19</v>
      </c>
      <c r="P3872" s="1">
        <v>3</v>
      </c>
      <c r="Q3872" s="1">
        <v>2</v>
      </c>
      <c r="R3872" s="1">
        <v>0</v>
      </c>
      <c r="S3872" s="1">
        <v>1</v>
      </c>
      <c r="T3872" s="18">
        <v>55</v>
      </c>
    </row>
    <row r="3873" spans="3:20" ht="25.2" x14ac:dyDescent="0.25">
      <c r="C3873" s="106"/>
      <c r="D3873" s="103"/>
      <c r="E3873" s="11" t="s">
        <v>37</v>
      </c>
      <c r="F3873" s="8"/>
      <c r="G3873" s="7">
        <v>54</v>
      </c>
      <c r="H3873" s="15">
        <v>18</v>
      </c>
      <c r="I3873" s="1">
        <v>8</v>
      </c>
      <c r="J3873" s="1">
        <v>38</v>
      </c>
      <c r="K3873" s="1">
        <v>20</v>
      </c>
      <c r="L3873" s="1">
        <v>13</v>
      </c>
      <c r="M3873" s="1">
        <v>31</v>
      </c>
      <c r="N3873" s="1">
        <v>3</v>
      </c>
      <c r="O3873" s="1">
        <v>15</v>
      </c>
      <c r="P3873" s="1">
        <v>4</v>
      </c>
      <c r="Q3873" s="1">
        <v>2</v>
      </c>
      <c r="R3873" s="1">
        <v>2</v>
      </c>
      <c r="S3873" s="1">
        <v>4</v>
      </c>
      <c r="T3873" s="18">
        <v>48</v>
      </c>
    </row>
    <row r="3874" spans="3:20" x14ac:dyDescent="0.25">
      <c r="C3874" s="106"/>
      <c r="D3874" s="103"/>
      <c r="E3874" s="11" t="s">
        <v>38</v>
      </c>
      <c r="F3874" s="8"/>
      <c r="G3874" s="14">
        <v>22</v>
      </c>
      <c r="H3874" s="27">
        <v>10</v>
      </c>
      <c r="I3874" s="5">
        <v>5</v>
      </c>
      <c r="J3874" s="5">
        <v>17</v>
      </c>
      <c r="K3874" s="5">
        <v>10</v>
      </c>
      <c r="L3874" s="5">
        <v>11</v>
      </c>
      <c r="M3874" s="5">
        <v>15</v>
      </c>
      <c r="N3874" s="5">
        <v>2</v>
      </c>
      <c r="O3874" s="5">
        <v>9</v>
      </c>
      <c r="P3874" s="5">
        <v>2</v>
      </c>
      <c r="Q3874" s="5">
        <v>0</v>
      </c>
      <c r="R3874" s="5">
        <v>0</v>
      </c>
      <c r="S3874" s="5">
        <v>3</v>
      </c>
      <c r="T3874" s="28">
        <v>19</v>
      </c>
    </row>
    <row r="3875" spans="3:20" ht="25.2" x14ac:dyDescent="0.25">
      <c r="C3875" s="106"/>
      <c r="D3875" s="102" t="s">
        <v>23</v>
      </c>
      <c r="E3875" s="10" t="s">
        <v>34</v>
      </c>
      <c r="F3875" s="9"/>
      <c r="G3875" s="41">
        <v>22</v>
      </c>
      <c r="H3875" s="58">
        <v>6</v>
      </c>
      <c r="I3875" s="26">
        <v>3</v>
      </c>
      <c r="J3875" s="26">
        <v>15</v>
      </c>
      <c r="K3875" s="26">
        <v>5</v>
      </c>
      <c r="L3875" s="26">
        <v>8</v>
      </c>
      <c r="M3875" s="26">
        <v>18</v>
      </c>
      <c r="N3875" s="26">
        <v>2</v>
      </c>
      <c r="O3875" s="26">
        <v>6</v>
      </c>
      <c r="P3875" s="26">
        <v>1</v>
      </c>
      <c r="Q3875" s="26">
        <v>0</v>
      </c>
      <c r="R3875" s="26">
        <v>0</v>
      </c>
      <c r="S3875" s="26">
        <v>1</v>
      </c>
      <c r="T3875" s="60">
        <v>21</v>
      </c>
    </row>
    <row r="3876" spans="3:20" ht="25.2" x14ac:dyDescent="0.25">
      <c r="C3876" s="106"/>
      <c r="D3876" s="103"/>
      <c r="E3876" s="11" t="s">
        <v>35</v>
      </c>
      <c r="F3876" s="8"/>
      <c r="G3876" s="7">
        <v>447</v>
      </c>
      <c r="H3876" s="15">
        <v>247</v>
      </c>
      <c r="I3876" s="1">
        <v>96</v>
      </c>
      <c r="J3876" s="1">
        <v>394</v>
      </c>
      <c r="K3876" s="1">
        <v>157</v>
      </c>
      <c r="L3876" s="1">
        <v>162</v>
      </c>
      <c r="M3876" s="1">
        <v>339</v>
      </c>
      <c r="N3876" s="1">
        <v>91</v>
      </c>
      <c r="O3876" s="1">
        <v>165</v>
      </c>
      <c r="P3876" s="1">
        <v>41</v>
      </c>
      <c r="Q3876" s="1">
        <v>10</v>
      </c>
      <c r="R3876" s="1">
        <v>3</v>
      </c>
      <c r="S3876" s="1">
        <v>9</v>
      </c>
      <c r="T3876" s="18">
        <v>435</v>
      </c>
    </row>
    <row r="3877" spans="3:20" ht="25.2" x14ac:dyDescent="0.25">
      <c r="C3877" s="106"/>
      <c r="D3877" s="103"/>
      <c r="E3877" s="11" t="s">
        <v>36</v>
      </c>
      <c r="F3877" s="8"/>
      <c r="G3877" s="7">
        <v>66</v>
      </c>
      <c r="H3877" s="15">
        <v>20</v>
      </c>
      <c r="I3877" s="1">
        <v>3</v>
      </c>
      <c r="J3877" s="1">
        <v>55</v>
      </c>
      <c r="K3877" s="1">
        <v>18</v>
      </c>
      <c r="L3877" s="1">
        <v>27</v>
      </c>
      <c r="M3877" s="1">
        <v>41</v>
      </c>
      <c r="N3877" s="1">
        <v>9</v>
      </c>
      <c r="O3877" s="1">
        <v>18</v>
      </c>
      <c r="P3877" s="1">
        <v>1</v>
      </c>
      <c r="Q3877" s="1">
        <v>2</v>
      </c>
      <c r="R3877" s="1">
        <v>1</v>
      </c>
      <c r="S3877" s="1">
        <v>0</v>
      </c>
      <c r="T3877" s="18">
        <v>65</v>
      </c>
    </row>
    <row r="3878" spans="3:20" ht="25.2" x14ac:dyDescent="0.25">
      <c r="C3878" s="106"/>
      <c r="D3878" s="103"/>
      <c r="E3878" s="11" t="s">
        <v>37</v>
      </c>
      <c r="F3878" s="8"/>
      <c r="G3878" s="7">
        <v>197</v>
      </c>
      <c r="H3878" s="15">
        <v>88</v>
      </c>
      <c r="I3878" s="1">
        <v>28</v>
      </c>
      <c r="J3878" s="1">
        <v>143</v>
      </c>
      <c r="K3878" s="1">
        <v>57</v>
      </c>
      <c r="L3878" s="1">
        <v>87</v>
      </c>
      <c r="M3878" s="1">
        <v>75</v>
      </c>
      <c r="N3878" s="1">
        <v>22</v>
      </c>
      <c r="O3878" s="1">
        <v>23</v>
      </c>
      <c r="P3878" s="1">
        <v>6</v>
      </c>
      <c r="Q3878" s="1">
        <v>4</v>
      </c>
      <c r="R3878" s="1">
        <v>10</v>
      </c>
      <c r="S3878" s="1">
        <v>14</v>
      </c>
      <c r="T3878" s="18">
        <v>173</v>
      </c>
    </row>
    <row r="3879" spans="3:20" x14ac:dyDescent="0.25">
      <c r="C3879" s="106"/>
      <c r="D3879" s="103"/>
      <c r="E3879" s="11" t="s">
        <v>38</v>
      </c>
      <c r="F3879" s="8"/>
      <c r="G3879" s="14">
        <v>12</v>
      </c>
      <c r="H3879" s="27">
        <v>6</v>
      </c>
      <c r="I3879" s="5">
        <v>2</v>
      </c>
      <c r="J3879" s="5">
        <v>7</v>
      </c>
      <c r="K3879" s="5">
        <v>1</v>
      </c>
      <c r="L3879" s="5">
        <v>3</v>
      </c>
      <c r="M3879" s="5">
        <v>4</v>
      </c>
      <c r="N3879" s="5">
        <v>0</v>
      </c>
      <c r="O3879" s="5">
        <v>1</v>
      </c>
      <c r="P3879" s="5">
        <v>1</v>
      </c>
      <c r="Q3879" s="5">
        <v>0</v>
      </c>
      <c r="R3879" s="5">
        <v>0</v>
      </c>
      <c r="S3879" s="5">
        <v>4</v>
      </c>
      <c r="T3879" s="28">
        <v>8</v>
      </c>
    </row>
    <row r="3880" spans="3:20" ht="25.2" x14ac:dyDescent="0.25">
      <c r="C3880" s="102" t="s">
        <v>39</v>
      </c>
      <c r="D3880" s="102" t="s">
        <v>25</v>
      </c>
      <c r="E3880" s="10" t="s">
        <v>40</v>
      </c>
      <c r="F3880" s="9"/>
      <c r="G3880" s="13">
        <v>263</v>
      </c>
      <c r="H3880" s="22">
        <v>87</v>
      </c>
      <c r="I3880" s="3">
        <v>29</v>
      </c>
      <c r="J3880" s="3">
        <v>185</v>
      </c>
      <c r="K3880" s="3">
        <v>73</v>
      </c>
      <c r="L3880" s="3">
        <v>93</v>
      </c>
      <c r="M3880" s="3">
        <v>163</v>
      </c>
      <c r="N3880" s="3">
        <v>25</v>
      </c>
      <c r="O3880" s="3">
        <v>60</v>
      </c>
      <c r="P3880" s="3">
        <v>12</v>
      </c>
      <c r="Q3880" s="3">
        <v>6</v>
      </c>
      <c r="R3880" s="3">
        <v>5</v>
      </c>
      <c r="S3880" s="3">
        <v>12</v>
      </c>
      <c r="T3880" s="24">
        <v>246</v>
      </c>
    </row>
    <row r="3881" spans="3:20" ht="25.2" x14ac:dyDescent="0.25">
      <c r="C3881" s="106"/>
      <c r="D3881" s="103"/>
      <c r="E3881" s="11" t="s">
        <v>41</v>
      </c>
      <c r="F3881" s="8"/>
      <c r="G3881" s="7">
        <v>906</v>
      </c>
      <c r="H3881" s="15">
        <v>471</v>
      </c>
      <c r="I3881" s="1">
        <v>182</v>
      </c>
      <c r="J3881" s="1">
        <v>772</v>
      </c>
      <c r="K3881" s="1">
        <v>331</v>
      </c>
      <c r="L3881" s="1">
        <v>339</v>
      </c>
      <c r="M3881" s="1">
        <v>702</v>
      </c>
      <c r="N3881" s="1">
        <v>169</v>
      </c>
      <c r="O3881" s="1">
        <v>404</v>
      </c>
      <c r="P3881" s="1">
        <v>69</v>
      </c>
      <c r="Q3881" s="1">
        <v>12</v>
      </c>
      <c r="R3881" s="1">
        <v>3</v>
      </c>
      <c r="S3881" s="1">
        <v>21</v>
      </c>
      <c r="T3881" s="18">
        <v>882</v>
      </c>
    </row>
    <row r="3882" spans="3:20" x14ac:dyDescent="0.25">
      <c r="C3882" s="106"/>
      <c r="D3882" s="103"/>
      <c r="E3882" s="11" t="s">
        <v>42</v>
      </c>
      <c r="F3882" s="8"/>
      <c r="G3882" s="7">
        <v>61</v>
      </c>
      <c r="H3882" s="15">
        <v>27</v>
      </c>
      <c r="I3882" s="1">
        <v>10</v>
      </c>
      <c r="J3882" s="1">
        <v>51</v>
      </c>
      <c r="K3882" s="1">
        <v>23</v>
      </c>
      <c r="L3882" s="1">
        <v>20</v>
      </c>
      <c r="M3882" s="1">
        <v>48</v>
      </c>
      <c r="N3882" s="1">
        <v>13</v>
      </c>
      <c r="O3882" s="1">
        <v>29</v>
      </c>
      <c r="P3882" s="1">
        <v>4</v>
      </c>
      <c r="Q3882" s="1">
        <v>1</v>
      </c>
      <c r="R3882" s="1">
        <v>0</v>
      </c>
      <c r="S3882" s="1">
        <v>0</v>
      </c>
      <c r="T3882" s="18">
        <v>61</v>
      </c>
    </row>
    <row r="3883" spans="3:20" x14ac:dyDescent="0.25">
      <c r="C3883" s="106"/>
      <c r="D3883" s="103"/>
      <c r="E3883" s="11" t="s">
        <v>43</v>
      </c>
      <c r="F3883" s="8"/>
      <c r="G3883" s="7">
        <v>450</v>
      </c>
      <c r="H3883" s="15">
        <v>216</v>
      </c>
      <c r="I3883" s="1">
        <v>65</v>
      </c>
      <c r="J3883" s="1">
        <v>366</v>
      </c>
      <c r="K3883" s="1">
        <v>163</v>
      </c>
      <c r="L3883" s="1">
        <v>169</v>
      </c>
      <c r="M3883" s="1">
        <v>294</v>
      </c>
      <c r="N3883" s="1">
        <v>76</v>
      </c>
      <c r="O3883" s="1">
        <v>157</v>
      </c>
      <c r="P3883" s="1">
        <v>27</v>
      </c>
      <c r="Q3883" s="1">
        <v>6</v>
      </c>
      <c r="R3883" s="1">
        <v>8</v>
      </c>
      <c r="S3883" s="1">
        <v>10</v>
      </c>
      <c r="T3883" s="18">
        <v>432</v>
      </c>
    </row>
    <row r="3884" spans="3:20" x14ac:dyDescent="0.25">
      <c r="C3884" s="106"/>
      <c r="D3884" s="103"/>
      <c r="E3884" s="11" t="s">
        <v>44</v>
      </c>
      <c r="F3884" s="8"/>
      <c r="G3884" s="7">
        <v>93</v>
      </c>
      <c r="H3884" s="15">
        <v>52</v>
      </c>
      <c r="I3884" s="1">
        <v>16</v>
      </c>
      <c r="J3884" s="1">
        <v>80</v>
      </c>
      <c r="K3884" s="1">
        <v>33</v>
      </c>
      <c r="L3884" s="1">
        <v>38</v>
      </c>
      <c r="M3884" s="1">
        <v>54</v>
      </c>
      <c r="N3884" s="1">
        <v>17</v>
      </c>
      <c r="O3884" s="1">
        <v>29</v>
      </c>
      <c r="P3884" s="1">
        <v>6</v>
      </c>
      <c r="Q3884" s="1">
        <v>1</v>
      </c>
      <c r="R3884" s="1">
        <v>0</v>
      </c>
      <c r="S3884" s="1">
        <v>3</v>
      </c>
      <c r="T3884" s="18">
        <v>90</v>
      </c>
    </row>
    <row r="3885" spans="3:20" ht="25.2" x14ac:dyDescent="0.25">
      <c r="C3885" s="106"/>
      <c r="D3885" s="103"/>
      <c r="E3885" s="11" t="s">
        <v>45</v>
      </c>
      <c r="F3885" s="8"/>
      <c r="G3885" s="14">
        <v>41</v>
      </c>
      <c r="H3885" s="27">
        <v>13</v>
      </c>
      <c r="I3885" s="5">
        <v>3</v>
      </c>
      <c r="J3885" s="5">
        <v>27</v>
      </c>
      <c r="K3885" s="5">
        <v>9</v>
      </c>
      <c r="L3885" s="5">
        <v>10</v>
      </c>
      <c r="M3885" s="5">
        <v>27</v>
      </c>
      <c r="N3885" s="5">
        <v>4</v>
      </c>
      <c r="O3885" s="5">
        <v>7</v>
      </c>
      <c r="P3885" s="5">
        <v>1</v>
      </c>
      <c r="Q3885" s="5">
        <v>0</v>
      </c>
      <c r="R3885" s="5">
        <v>3</v>
      </c>
      <c r="S3885" s="5">
        <v>1</v>
      </c>
      <c r="T3885" s="28">
        <v>37</v>
      </c>
    </row>
    <row r="3886" spans="3:20" x14ac:dyDescent="0.25">
      <c r="C3886" s="106"/>
      <c r="D3886" s="103"/>
      <c r="E3886" s="11" t="s">
        <v>38</v>
      </c>
      <c r="F3886" s="8"/>
      <c r="G3886" s="7">
        <v>141</v>
      </c>
      <c r="H3886" s="15">
        <v>62</v>
      </c>
      <c r="I3886" s="1">
        <v>21</v>
      </c>
      <c r="J3886" s="1">
        <v>101</v>
      </c>
      <c r="K3886" s="1">
        <v>45</v>
      </c>
      <c r="L3886" s="1">
        <v>57</v>
      </c>
      <c r="M3886" s="1">
        <v>75</v>
      </c>
      <c r="N3886" s="1">
        <v>17</v>
      </c>
      <c r="O3886" s="1">
        <v>38</v>
      </c>
      <c r="P3886" s="1">
        <v>8</v>
      </c>
      <c r="Q3886" s="1">
        <v>3</v>
      </c>
      <c r="R3886" s="1">
        <v>5</v>
      </c>
      <c r="S3886" s="1">
        <v>13</v>
      </c>
      <c r="T3886" s="18">
        <v>123</v>
      </c>
    </row>
    <row r="3887" spans="3:20" ht="25.2" x14ac:dyDescent="0.25">
      <c r="C3887" s="106"/>
      <c r="D3887" s="102" t="s">
        <v>22</v>
      </c>
      <c r="E3887" s="10" t="s">
        <v>40</v>
      </c>
      <c r="F3887" s="9"/>
      <c r="G3887" s="13">
        <v>123</v>
      </c>
      <c r="H3887" s="22">
        <v>30</v>
      </c>
      <c r="I3887" s="3">
        <v>14</v>
      </c>
      <c r="J3887" s="3">
        <v>85</v>
      </c>
      <c r="K3887" s="3">
        <v>37</v>
      </c>
      <c r="L3887" s="3">
        <v>34</v>
      </c>
      <c r="M3887" s="3">
        <v>92</v>
      </c>
      <c r="N3887" s="3">
        <v>11</v>
      </c>
      <c r="O3887" s="3">
        <v>36</v>
      </c>
      <c r="P3887" s="3">
        <v>7</v>
      </c>
      <c r="Q3887" s="3">
        <v>4</v>
      </c>
      <c r="R3887" s="3">
        <v>2</v>
      </c>
      <c r="S3887" s="3">
        <v>2</v>
      </c>
      <c r="T3887" s="24">
        <v>119</v>
      </c>
    </row>
    <row r="3888" spans="3:20" ht="25.2" x14ac:dyDescent="0.25">
      <c r="C3888" s="106"/>
      <c r="D3888" s="103"/>
      <c r="E3888" s="11" t="s">
        <v>41</v>
      </c>
      <c r="F3888" s="8"/>
      <c r="G3888" s="7">
        <v>511</v>
      </c>
      <c r="H3888" s="15">
        <v>249</v>
      </c>
      <c r="I3888" s="1">
        <v>92</v>
      </c>
      <c r="J3888" s="1">
        <v>419</v>
      </c>
      <c r="K3888" s="1">
        <v>189</v>
      </c>
      <c r="L3888" s="1">
        <v>193</v>
      </c>
      <c r="M3888" s="1">
        <v>392</v>
      </c>
      <c r="N3888" s="1">
        <v>87</v>
      </c>
      <c r="O3888" s="1">
        <v>252</v>
      </c>
      <c r="P3888" s="1">
        <v>30</v>
      </c>
      <c r="Q3888" s="1">
        <v>4</v>
      </c>
      <c r="R3888" s="1">
        <v>2</v>
      </c>
      <c r="S3888" s="1">
        <v>13</v>
      </c>
      <c r="T3888" s="18">
        <v>496</v>
      </c>
    </row>
    <row r="3889" spans="3:20" x14ac:dyDescent="0.25">
      <c r="C3889" s="106"/>
      <c r="D3889" s="103"/>
      <c r="E3889" s="11" t="s">
        <v>42</v>
      </c>
      <c r="F3889" s="8"/>
      <c r="G3889" s="14">
        <v>36</v>
      </c>
      <c r="H3889" s="27">
        <v>20</v>
      </c>
      <c r="I3889" s="5">
        <v>7</v>
      </c>
      <c r="J3889" s="5">
        <v>28</v>
      </c>
      <c r="K3889" s="5">
        <v>14</v>
      </c>
      <c r="L3889" s="5">
        <v>14</v>
      </c>
      <c r="M3889" s="5">
        <v>27</v>
      </c>
      <c r="N3889" s="5">
        <v>9</v>
      </c>
      <c r="O3889" s="5">
        <v>20</v>
      </c>
      <c r="P3889" s="5">
        <v>2</v>
      </c>
      <c r="Q3889" s="5">
        <v>0</v>
      </c>
      <c r="R3889" s="5">
        <v>0</v>
      </c>
      <c r="S3889" s="5">
        <v>0</v>
      </c>
      <c r="T3889" s="28">
        <v>36</v>
      </c>
    </row>
    <row r="3890" spans="3:20" x14ac:dyDescent="0.25">
      <c r="C3890" s="106"/>
      <c r="D3890" s="103"/>
      <c r="E3890" s="11" t="s">
        <v>43</v>
      </c>
      <c r="F3890" s="8"/>
      <c r="G3890" s="7">
        <v>224</v>
      </c>
      <c r="H3890" s="15">
        <v>108</v>
      </c>
      <c r="I3890" s="1">
        <v>33</v>
      </c>
      <c r="J3890" s="1">
        <v>174</v>
      </c>
      <c r="K3890" s="1">
        <v>87</v>
      </c>
      <c r="L3890" s="1">
        <v>79</v>
      </c>
      <c r="M3890" s="1">
        <v>161</v>
      </c>
      <c r="N3890" s="1">
        <v>39</v>
      </c>
      <c r="O3890" s="1">
        <v>93</v>
      </c>
      <c r="P3890" s="1">
        <v>13</v>
      </c>
      <c r="Q3890" s="1">
        <v>2</v>
      </c>
      <c r="R3890" s="1">
        <v>2</v>
      </c>
      <c r="S3890" s="1">
        <v>6</v>
      </c>
      <c r="T3890" s="18">
        <v>216</v>
      </c>
    </row>
    <row r="3891" spans="3:20" x14ac:dyDescent="0.25">
      <c r="C3891" s="106"/>
      <c r="D3891" s="103"/>
      <c r="E3891" s="11" t="s">
        <v>44</v>
      </c>
      <c r="F3891" s="8"/>
      <c r="G3891" s="14">
        <v>46</v>
      </c>
      <c r="H3891" s="27">
        <v>30</v>
      </c>
      <c r="I3891" s="5">
        <v>11</v>
      </c>
      <c r="J3891" s="5">
        <v>40</v>
      </c>
      <c r="K3891" s="5">
        <v>20</v>
      </c>
      <c r="L3891" s="5">
        <v>19</v>
      </c>
      <c r="M3891" s="5">
        <v>30</v>
      </c>
      <c r="N3891" s="5">
        <v>9</v>
      </c>
      <c r="O3891" s="5">
        <v>16</v>
      </c>
      <c r="P3891" s="5">
        <v>3</v>
      </c>
      <c r="Q3891" s="5">
        <v>0</v>
      </c>
      <c r="R3891" s="5">
        <v>0</v>
      </c>
      <c r="S3891" s="5">
        <v>0</v>
      </c>
      <c r="T3891" s="28">
        <v>46</v>
      </c>
    </row>
    <row r="3892" spans="3:20" ht="25.2" x14ac:dyDescent="0.25">
      <c r="C3892" s="106"/>
      <c r="D3892" s="103"/>
      <c r="E3892" s="11" t="s">
        <v>45</v>
      </c>
      <c r="F3892" s="8"/>
      <c r="G3892" s="14">
        <v>18</v>
      </c>
      <c r="H3892" s="27">
        <v>4</v>
      </c>
      <c r="I3892" s="5">
        <v>2</v>
      </c>
      <c r="J3892" s="5">
        <v>10</v>
      </c>
      <c r="K3892" s="5">
        <v>5</v>
      </c>
      <c r="L3892" s="5">
        <v>4</v>
      </c>
      <c r="M3892" s="5">
        <v>14</v>
      </c>
      <c r="N3892" s="5">
        <v>1</v>
      </c>
      <c r="O3892" s="5">
        <v>4</v>
      </c>
      <c r="P3892" s="5">
        <v>0</v>
      </c>
      <c r="Q3892" s="5">
        <v>0</v>
      </c>
      <c r="R3892" s="5">
        <v>0</v>
      </c>
      <c r="S3892" s="5">
        <v>1</v>
      </c>
      <c r="T3892" s="28">
        <v>17</v>
      </c>
    </row>
    <row r="3893" spans="3:20" x14ac:dyDescent="0.25">
      <c r="C3893" s="106"/>
      <c r="D3893" s="103"/>
      <c r="E3893" s="11" t="s">
        <v>38</v>
      </c>
      <c r="F3893" s="8"/>
      <c r="G3893" s="7">
        <v>80</v>
      </c>
      <c r="H3893" s="15">
        <v>31</v>
      </c>
      <c r="I3893" s="1">
        <v>10</v>
      </c>
      <c r="J3893" s="1">
        <v>56</v>
      </c>
      <c r="K3893" s="1">
        <v>28</v>
      </c>
      <c r="L3893" s="1">
        <v>37</v>
      </c>
      <c r="M3893" s="1">
        <v>46</v>
      </c>
      <c r="N3893" s="1">
        <v>9</v>
      </c>
      <c r="O3893" s="1">
        <v>27</v>
      </c>
      <c r="P3893" s="1">
        <v>6</v>
      </c>
      <c r="Q3893" s="1">
        <v>1</v>
      </c>
      <c r="R3893" s="1">
        <v>4</v>
      </c>
      <c r="S3893" s="1">
        <v>6</v>
      </c>
      <c r="T3893" s="18">
        <v>70</v>
      </c>
    </row>
    <row r="3894" spans="3:20" ht="25.2" x14ac:dyDescent="0.25">
      <c r="C3894" s="106"/>
      <c r="D3894" s="102" t="s">
        <v>23</v>
      </c>
      <c r="E3894" s="10" t="s">
        <v>40</v>
      </c>
      <c r="F3894" s="9"/>
      <c r="G3894" s="13">
        <v>140</v>
      </c>
      <c r="H3894" s="22">
        <v>57</v>
      </c>
      <c r="I3894" s="3">
        <v>15</v>
      </c>
      <c r="J3894" s="3">
        <v>100</v>
      </c>
      <c r="K3894" s="3">
        <v>36</v>
      </c>
      <c r="L3894" s="3">
        <v>59</v>
      </c>
      <c r="M3894" s="3">
        <v>71</v>
      </c>
      <c r="N3894" s="3">
        <v>14</v>
      </c>
      <c r="O3894" s="3">
        <v>24</v>
      </c>
      <c r="P3894" s="3">
        <v>5</v>
      </c>
      <c r="Q3894" s="3">
        <v>2</v>
      </c>
      <c r="R3894" s="3">
        <v>3</v>
      </c>
      <c r="S3894" s="3">
        <v>10</v>
      </c>
      <c r="T3894" s="24">
        <v>127</v>
      </c>
    </row>
    <row r="3895" spans="3:20" ht="25.2" x14ac:dyDescent="0.25">
      <c r="C3895" s="106"/>
      <c r="D3895" s="103"/>
      <c r="E3895" s="11" t="s">
        <v>41</v>
      </c>
      <c r="F3895" s="8"/>
      <c r="G3895" s="7">
        <v>395</v>
      </c>
      <c r="H3895" s="15">
        <v>222</v>
      </c>
      <c r="I3895" s="1">
        <v>90</v>
      </c>
      <c r="J3895" s="1">
        <v>353</v>
      </c>
      <c r="K3895" s="1">
        <v>142</v>
      </c>
      <c r="L3895" s="1">
        <v>146</v>
      </c>
      <c r="M3895" s="1">
        <v>310</v>
      </c>
      <c r="N3895" s="1">
        <v>82</v>
      </c>
      <c r="O3895" s="1">
        <v>152</v>
      </c>
      <c r="P3895" s="1">
        <v>39</v>
      </c>
      <c r="Q3895" s="1">
        <v>8</v>
      </c>
      <c r="R3895" s="1">
        <v>1</v>
      </c>
      <c r="S3895" s="1">
        <v>8</v>
      </c>
      <c r="T3895" s="18">
        <v>386</v>
      </c>
    </row>
    <row r="3896" spans="3:20" x14ac:dyDescent="0.25">
      <c r="C3896" s="106"/>
      <c r="D3896" s="103"/>
      <c r="E3896" s="11" t="s">
        <v>42</v>
      </c>
      <c r="F3896" s="8"/>
      <c r="G3896" s="14">
        <v>25</v>
      </c>
      <c r="H3896" s="27">
        <v>7</v>
      </c>
      <c r="I3896" s="5">
        <v>3</v>
      </c>
      <c r="J3896" s="5">
        <v>23</v>
      </c>
      <c r="K3896" s="5">
        <v>9</v>
      </c>
      <c r="L3896" s="5">
        <v>6</v>
      </c>
      <c r="M3896" s="5">
        <v>21</v>
      </c>
      <c r="N3896" s="5">
        <v>4</v>
      </c>
      <c r="O3896" s="5">
        <v>9</v>
      </c>
      <c r="P3896" s="5">
        <v>2</v>
      </c>
      <c r="Q3896" s="5">
        <v>1</v>
      </c>
      <c r="R3896" s="5">
        <v>0</v>
      </c>
      <c r="S3896" s="5">
        <v>0</v>
      </c>
      <c r="T3896" s="28">
        <v>25</v>
      </c>
    </row>
    <row r="3897" spans="3:20" x14ac:dyDescent="0.25">
      <c r="C3897" s="106"/>
      <c r="D3897" s="103"/>
      <c r="E3897" s="11" t="s">
        <v>43</v>
      </c>
      <c r="F3897" s="8"/>
      <c r="G3897" s="7">
        <v>226</v>
      </c>
      <c r="H3897" s="15">
        <v>108</v>
      </c>
      <c r="I3897" s="1">
        <v>32</v>
      </c>
      <c r="J3897" s="1">
        <v>192</v>
      </c>
      <c r="K3897" s="1">
        <v>76</v>
      </c>
      <c r="L3897" s="1">
        <v>90</v>
      </c>
      <c r="M3897" s="1">
        <v>133</v>
      </c>
      <c r="N3897" s="1">
        <v>37</v>
      </c>
      <c r="O3897" s="1">
        <v>64</v>
      </c>
      <c r="P3897" s="1">
        <v>14</v>
      </c>
      <c r="Q3897" s="1">
        <v>4</v>
      </c>
      <c r="R3897" s="1">
        <v>6</v>
      </c>
      <c r="S3897" s="1">
        <v>4</v>
      </c>
      <c r="T3897" s="18">
        <v>216</v>
      </c>
    </row>
    <row r="3898" spans="3:20" x14ac:dyDescent="0.25">
      <c r="C3898" s="106"/>
      <c r="D3898" s="103"/>
      <c r="E3898" s="11" t="s">
        <v>44</v>
      </c>
      <c r="F3898" s="8"/>
      <c r="G3898" s="14">
        <v>47</v>
      </c>
      <c r="H3898" s="27">
        <v>22</v>
      </c>
      <c r="I3898" s="5">
        <v>5</v>
      </c>
      <c r="J3898" s="5">
        <v>40</v>
      </c>
      <c r="K3898" s="5">
        <v>13</v>
      </c>
      <c r="L3898" s="5">
        <v>19</v>
      </c>
      <c r="M3898" s="5">
        <v>24</v>
      </c>
      <c r="N3898" s="5">
        <v>8</v>
      </c>
      <c r="O3898" s="5">
        <v>13</v>
      </c>
      <c r="P3898" s="5">
        <v>3</v>
      </c>
      <c r="Q3898" s="5">
        <v>1</v>
      </c>
      <c r="R3898" s="5">
        <v>0</v>
      </c>
      <c r="S3898" s="5">
        <v>3</v>
      </c>
      <c r="T3898" s="28">
        <v>44</v>
      </c>
    </row>
    <row r="3899" spans="3:20" ht="25.2" x14ac:dyDescent="0.25">
      <c r="C3899" s="106"/>
      <c r="D3899" s="103"/>
      <c r="E3899" s="11" t="s">
        <v>45</v>
      </c>
      <c r="F3899" s="8"/>
      <c r="G3899" s="14">
        <v>23</v>
      </c>
      <c r="H3899" s="27">
        <v>9</v>
      </c>
      <c r="I3899" s="5">
        <v>1</v>
      </c>
      <c r="J3899" s="5">
        <v>17</v>
      </c>
      <c r="K3899" s="5">
        <v>4</v>
      </c>
      <c r="L3899" s="5">
        <v>6</v>
      </c>
      <c r="M3899" s="5">
        <v>13</v>
      </c>
      <c r="N3899" s="5">
        <v>3</v>
      </c>
      <c r="O3899" s="5">
        <v>3</v>
      </c>
      <c r="P3899" s="5">
        <v>1</v>
      </c>
      <c r="Q3899" s="5">
        <v>0</v>
      </c>
      <c r="R3899" s="5">
        <v>3</v>
      </c>
      <c r="S3899" s="5">
        <v>0</v>
      </c>
      <c r="T3899" s="28">
        <v>20</v>
      </c>
    </row>
    <row r="3900" spans="3:20" x14ac:dyDescent="0.25">
      <c r="C3900" s="106"/>
      <c r="D3900" s="103"/>
      <c r="E3900" s="11" t="s">
        <v>38</v>
      </c>
      <c r="F3900" s="8"/>
      <c r="G3900" s="7">
        <v>61</v>
      </c>
      <c r="H3900" s="15">
        <v>31</v>
      </c>
      <c r="I3900" s="1">
        <v>11</v>
      </c>
      <c r="J3900" s="1">
        <v>45</v>
      </c>
      <c r="K3900" s="1">
        <v>17</v>
      </c>
      <c r="L3900" s="1">
        <v>20</v>
      </c>
      <c r="M3900" s="1">
        <v>29</v>
      </c>
      <c r="N3900" s="1">
        <v>8</v>
      </c>
      <c r="O3900" s="1">
        <v>11</v>
      </c>
      <c r="P3900" s="1">
        <v>2</v>
      </c>
      <c r="Q3900" s="1">
        <v>2</v>
      </c>
      <c r="R3900" s="1">
        <v>1</v>
      </c>
      <c r="S3900" s="1">
        <v>7</v>
      </c>
      <c r="T3900" s="18">
        <v>53</v>
      </c>
    </row>
    <row r="3901" spans="3:20" x14ac:dyDescent="0.25">
      <c r="C3901" s="102" t="s">
        <v>46</v>
      </c>
      <c r="D3901" s="100" t="s">
        <v>21</v>
      </c>
      <c r="E3901" s="10" t="s">
        <v>47</v>
      </c>
      <c r="F3901" s="9"/>
      <c r="G3901" s="13">
        <v>1103</v>
      </c>
      <c r="H3901" s="22">
        <v>571</v>
      </c>
      <c r="I3901" s="3">
        <v>210</v>
      </c>
      <c r="J3901" s="3">
        <v>903</v>
      </c>
      <c r="K3901" s="3">
        <v>404</v>
      </c>
      <c r="L3901" s="3">
        <v>441</v>
      </c>
      <c r="M3901" s="3">
        <v>758</v>
      </c>
      <c r="N3901" s="3">
        <v>173</v>
      </c>
      <c r="O3901" s="3">
        <v>403</v>
      </c>
      <c r="P3901" s="3">
        <v>72</v>
      </c>
      <c r="Q3901" s="3">
        <v>18</v>
      </c>
      <c r="R3901" s="3">
        <v>9</v>
      </c>
      <c r="S3901" s="3">
        <v>33</v>
      </c>
      <c r="T3901" s="24">
        <v>1061</v>
      </c>
    </row>
    <row r="3902" spans="3:20" ht="25.2" x14ac:dyDescent="0.25">
      <c r="C3902" s="106"/>
      <c r="D3902" s="101"/>
      <c r="E3902" s="11" t="s">
        <v>48</v>
      </c>
      <c r="F3902" s="8"/>
      <c r="G3902" s="7">
        <v>173</v>
      </c>
      <c r="H3902" s="15">
        <v>66</v>
      </c>
      <c r="I3902" s="1">
        <v>23</v>
      </c>
      <c r="J3902" s="1">
        <v>145</v>
      </c>
      <c r="K3902" s="1">
        <v>46</v>
      </c>
      <c r="L3902" s="1">
        <v>49</v>
      </c>
      <c r="M3902" s="1">
        <v>137</v>
      </c>
      <c r="N3902" s="1">
        <v>35</v>
      </c>
      <c r="O3902" s="1">
        <v>72</v>
      </c>
      <c r="P3902" s="1">
        <v>9</v>
      </c>
      <c r="Q3902" s="1">
        <v>0</v>
      </c>
      <c r="R3902" s="1">
        <v>1</v>
      </c>
      <c r="S3902" s="1">
        <v>4</v>
      </c>
      <c r="T3902" s="18">
        <v>168</v>
      </c>
    </row>
    <row r="3903" spans="3:20" x14ac:dyDescent="0.25">
      <c r="C3903" s="106"/>
      <c r="D3903" s="101"/>
      <c r="E3903" s="11" t="s">
        <v>49</v>
      </c>
      <c r="F3903" s="8"/>
      <c r="G3903" s="14">
        <v>29</v>
      </c>
      <c r="H3903" s="27">
        <v>16</v>
      </c>
      <c r="I3903" s="5">
        <v>5</v>
      </c>
      <c r="J3903" s="5">
        <v>20</v>
      </c>
      <c r="K3903" s="5">
        <v>10</v>
      </c>
      <c r="L3903" s="5">
        <v>11</v>
      </c>
      <c r="M3903" s="5">
        <v>20</v>
      </c>
      <c r="N3903" s="5">
        <v>6</v>
      </c>
      <c r="O3903" s="5">
        <v>13</v>
      </c>
      <c r="P3903" s="5">
        <v>0</v>
      </c>
      <c r="Q3903" s="5">
        <v>1</v>
      </c>
      <c r="R3903" s="5">
        <v>1</v>
      </c>
      <c r="S3903" s="5">
        <v>2</v>
      </c>
      <c r="T3903" s="28">
        <v>26</v>
      </c>
    </row>
    <row r="3904" spans="3:20" ht="25.2" x14ac:dyDescent="0.25">
      <c r="C3904" s="106"/>
      <c r="D3904" s="101"/>
      <c r="E3904" s="11" t="s">
        <v>50</v>
      </c>
      <c r="F3904" s="8"/>
      <c r="G3904" s="7">
        <v>102</v>
      </c>
      <c r="H3904" s="15">
        <v>14</v>
      </c>
      <c r="I3904" s="1">
        <v>6</v>
      </c>
      <c r="J3904" s="1">
        <v>69</v>
      </c>
      <c r="K3904" s="1">
        <v>22</v>
      </c>
      <c r="L3904" s="1">
        <v>40</v>
      </c>
      <c r="M3904" s="1">
        <v>70</v>
      </c>
      <c r="N3904" s="1">
        <v>15</v>
      </c>
      <c r="O3904" s="1">
        <v>32</v>
      </c>
      <c r="P3904" s="1">
        <v>7</v>
      </c>
      <c r="Q3904" s="1">
        <v>3</v>
      </c>
      <c r="R3904" s="1">
        <v>2</v>
      </c>
      <c r="S3904" s="1">
        <v>4</v>
      </c>
      <c r="T3904" s="18">
        <v>96</v>
      </c>
    </row>
    <row r="3905" spans="3:20" ht="25.2" x14ac:dyDescent="0.25">
      <c r="C3905" s="106"/>
      <c r="D3905" s="101"/>
      <c r="E3905" s="11" t="s">
        <v>51</v>
      </c>
      <c r="F3905" s="8"/>
      <c r="G3905" s="14">
        <v>46</v>
      </c>
      <c r="H3905" s="27">
        <v>13</v>
      </c>
      <c r="I3905" s="5">
        <v>3</v>
      </c>
      <c r="J3905" s="5">
        <v>33</v>
      </c>
      <c r="K3905" s="5">
        <v>16</v>
      </c>
      <c r="L3905" s="5">
        <v>12</v>
      </c>
      <c r="M3905" s="5">
        <v>29</v>
      </c>
      <c r="N3905" s="5">
        <v>6</v>
      </c>
      <c r="O3905" s="5">
        <v>7</v>
      </c>
      <c r="P3905" s="5">
        <v>4</v>
      </c>
      <c r="Q3905" s="5">
        <v>1</v>
      </c>
      <c r="R3905" s="5">
        <v>4</v>
      </c>
      <c r="S3905" s="5">
        <v>2</v>
      </c>
      <c r="T3905" s="28">
        <v>40</v>
      </c>
    </row>
    <row r="3906" spans="3:20" x14ac:dyDescent="0.25">
      <c r="C3906" s="106"/>
      <c r="D3906" s="101"/>
      <c r="E3906" s="11" t="s">
        <v>52</v>
      </c>
      <c r="F3906" s="8"/>
      <c r="G3906" s="14">
        <v>20</v>
      </c>
      <c r="H3906" s="27">
        <v>3</v>
      </c>
      <c r="I3906" s="5">
        <v>2</v>
      </c>
      <c r="J3906" s="5">
        <v>13</v>
      </c>
      <c r="K3906" s="5">
        <v>5</v>
      </c>
      <c r="L3906" s="5">
        <v>7</v>
      </c>
      <c r="M3906" s="5">
        <v>7</v>
      </c>
      <c r="N3906" s="5">
        <v>2</v>
      </c>
      <c r="O3906" s="5">
        <v>2</v>
      </c>
      <c r="P3906" s="5">
        <v>1</v>
      </c>
      <c r="Q3906" s="5">
        <v>0</v>
      </c>
      <c r="R3906" s="5">
        <v>3</v>
      </c>
      <c r="S3906" s="5">
        <v>2</v>
      </c>
      <c r="T3906" s="28">
        <v>15</v>
      </c>
    </row>
    <row r="3907" spans="3:20" x14ac:dyDescent="0.25">
      <c r="C3907" s="106"/>
      <c r="D3907" s="101"/>
      <c r="E3907" s="11" t="s">
        <v>53</v>
      </c>
      <c r="F3907" s="8"/>
      <c r="G3907" s="14">
        <v>19</v>
      </c>
      <c r="H3907" s="27">
        <v>5</v>
      </c>
      <c r="I3907" s="5">
        <v>2</v>
      </c>
      <c r="J3907" s="5">
        <v>15</v>
      </c>
      <c r="K3907" s="5">
        <v>4</v>
      </c>
      <c r="L3907" s="5">
        <v>1</v>
      </c>
      <c r="M3907" s="5">
        <v>13</v>
      </c>
      <c r="N3907" s="5">
        <v>3</v>
      </c>
      <c r="O3907" s="5">
        <v>7</v>
      </c>
      <c r="P3907" s="5">
        <v>1</v>
      </c>
      <c r="Q3907" s="5">
        <v>3</v>
      </c>
      <c r="R3907" s="5">
        <v>2</v>
      </c>
      <c r="S3907" s="5">
        <v>0</v>
      </c>
      <c r="T3907" s="28">
        <v>17</v>
      </c>
    </row>
    <row r="3908" spans="3:20" x14ac:dyDescent="0.25">
      <c r="C3908" s="106"/>
      <c r="D3908" s="101"/>
      <c r="E3908" s="11" t="s">
        <v>38</v>
      </c>
      <c r="F3908" s="8"/>
      <c r="G3908" s="14">
        <v>32</v>
      </c>
      <c r="H3908" s="27">
        <v>16</v>
      </c>
      <c r="I3908" s="5">
        <v>4</v>
      </c>
      <c r="J3908" s="5">
        <v>23</v>
      </c>
      <c r="K3908" s="5">
        <v>10</v>
      </c>
      <c r="L3908" s="5">
        <v>11</v>
      </c>
      <c r="M3908" s="5">
        <v>17</v>
      </c>
      <c r="N3908" s="5">
        <v>1</v>
      </c>
      <c r="O3908" s="5">
        <v>10</v>
      </c>
      <c r="P3908" s="5">
        <v>1</v>
      </c>
      <c r="Q3908" s="5">
        <v>0</v>
      </c>
      <c r="R3908" s="5">
        <v>0</v>
      </c>
      <c r="S3908" s="5">
        <v>6</v>
      </c>
      <c r="T3908" s="28">
        <v>26</v>
      </c>
    </row>
    <row r="3909" spans="3:20" x14ac:dyDescent="0.25">
      <c r="C3909" s="106"/>
      <c r="D3909" s="101"/>
      <c r="E3909" s="11" t="s">
        <v>54</v>
      </c>
      <c r="F3909" s="8"/>
      <c r="G3909" s="7">
        <v>1276</v>
      </c>
      <c r="H3909" s="15">
        <v>637</v>
      </c>
      <c r="I3909" s="1">
        <v>233</v>
      </c>
      <c r="J3909" s="1">
        <v>1048</v>
      </c>
      <c r="K3909" s="1">
        <v>450</v>
      </c>
      <c r="L3909" s="1">
        <v>490</v>
      </c>
      <c r="M3909" s="1">
        <v>895</v>
      </c>
      <c r="N3909" s="1">
        <v>208</v>
      </c>
      <c r="O3909" s="1">
        <v>475</v>
      </c>
      <c r="P3909" s="1">
        <v>81</v>
      </c>
      <c r="Q3909" s="1">
        <v>18</v>
      </c>
      <c r="R3909" s="1">
        <v>10</v>
      </c>
      <c r="S3909" s="1">
        <v>37</v>
      </c>
      <c r="T3909" s="18">
        <v>1229</v>
      </c>
    </row>
    <row r="3910" spans="3:20" x14ac:dyDescent="0.25">
      <c r="C3910" s="106"/>
      <c r="D3910" s="101"/>
      <c r="E3910" s="11" t="s">
        <v>55</v>
      </c>
      <c r="F3910" s="8"/>
      <c r="G3910" s="7">
        <v>177</v>
      </c>
      <c r="H3910" s="15">
        <v>43</v>
      </c>
      <c r="I3910" s="1">
        <v>14</v>
      </c>
      <c r="J3910" s="1">
        <v>122</v>
      </c>
      <c r="K3910" s="1">
        <v>48</v>
      </c>
      <c r="L3910" s="1">
        <v>63</v>
      </c>
      <c r="M3910" s="1">
        <v>119</v>
      </c>
      <c r="N3910" s="1">
        <v>27</v>
      </c>
      <c r="O3910" s="1">
        <v>52</v>
      </c>
      <c r="P3910" s="1">
        <v>11</v>
      </c>
      <c r="Q3910" s="1">
        <v>5</v>
      </c>
      <c r="R3910" s="1">
        <v>7</v>
      </c>
      <c r="S3910" s="1">
        <v>8</v>
      </c>
      <c r="T3910" s="18">
        <v>162</v>
      </c>
    </row>
    <row r="3911" spans="3:20" ht="25.2" x14ac:dyDescent="0.25">
      <c r="C3911" s="102" t="s">
        <v>56</v>
      </c>
      <c r="D3911" s="100" t="s">
        <v>21</v>
      </c>
      <c r="E3911" s="10" t="s">
        <v>57</v>
      </c>
      <c r="F3911" s="9"/>
      <c r="G3911" s="13">
        <v>393</v>
      </c>
      <c r="H3911" s="22">
        <v>164</v>
      </c>
      <c r="I3911" s="3">
        <v>68</v>
      </c>
      <c r="J3911" s="3">
        <v>320</v>
      </c>
      <c r="K3911" s="3">
        <v>129</v>
      </c>
      <c r="L3911" s="3">
        <v>143</v>
      </c>
      <c r="M3911" s="3">
        <v>292</v>
      </c>
      <c r="N3911" s="3">
        <v>75</v>
      </c>
      <c r="O3911" s="3">
        <v>153</v>
      </c>
      <c r="P3911" s="3">
        <v>32</v>
      </c>
      <c r="Q3911" s="3">
        <v>5</v>
      </c>
      <c r="R3911" s="3">
        <v>6</v>
      </c>
      <c r="S3911" s="3">
        <v>12</v>
      </c>
      <c r="T3911" s="24">
        <v>375</v>
      </c>
    </row>
    <row r="3912" spans="3:20" ht="25.2" x14ac:dyDescent="0.25">
      <c r="C3912" s="106"/>
      <c r="D3912" s="101"/>
      <c r="E3912" s="11" t="s">
        <v>58</v>
      </c>
      <c r="F3912" s="8"/>
      <c r="G3912" s="7">
        <v>615</v>
      </c>
      <c r="H3912" s="15">
        <v>280</v>
      </c>
      <c r="I3912" s="1">
        <v>91</v>
      </c>
      <c r="J3912" s="1">
        <v>493</v>
      </c>
      <c r="K3912" s="1">
        <v>200</v>
      </c>
      <c r="L3912" s="1">
        <v>222</v>
      </c>
      <c r="M3912" s="1">
        <v>414</v>
      </c>
      <c r="N3912" s="1">
        <v>99</v>
      </c>
      <c r="O3912" s="1">
        <v>212</v>
      </c>
      <c r="P3912" s="1">
        <v>30</v>
      </c>
      <c r="Q3912" s="1">
        <v>11</v>
      </c>
      <c r="R3912" s="1">
        <v>9</v>
      </c>
      <c r="S3912" s="1">
        <v>23</v>
      </c>
      <c r="T3912" s="18">
        <v>583</v>
      </c>
    </row>
    <row r="3913" spans="3:20" ht="25.2" x14ac:dyDescent="0.25">
      <c r="C3913" s="106"/>
      <c r="D3913" s="101"/>
      <c r="E3913" s="11" t="s">
        <v>59</v>
      </c>
      <c r="F3913" s="8"/>
      <c r="G3913" s="7">
        <v>364</v>
      </c>
      <c r="H3913" s="15">
        <v>194</v>
      </c>
      <c r="I3913" s="1">
        <v>71</v>
      </c>
      <c r="J3913" s="1">
        <v>285</v>
      </c>
      <c r="K3913" s="1">
        <v>131</v>
      </c>
      <c r="L3913" s="1">
        <v>151</v>
      </c>
      <c r="M3913" s="1">
        <v>241</v>
      </c>
      <c r="N3913" s="1">
        <v>42</v>
      </c>
      <c r="O3913" s="1">
        <v>131</v>
      </c>
      <c r="P3913" s="1">
        <v>25</v>
      </c>
      <c r="Q3913" s="1">
        <v>7</v>
      </c>
      <c r="R3913" s="1">
        <v>6</v>
      </c>
      <c r="S3913" s="1">
        <v>14</v>
      </c>
      <c r="T3913" s="18">
        <v>344</v>
      </c>
    </row>
    <row r="3914" spans="3:20" x14ac:dyDescent="0.25">
      <c r="C3914" s="106"/>
      <c r="D3914" s="101"/>
      <c r="E3914" s="11" t="s">
        <v>60</v>
      </c>
      <c r="F3914" s="8"/>
      <c r="G3914" s="7">
        <v>152</v>
      </c>
      <c r="H3914" s="15">
        <v>66</v>
      </c>
      <c r="I3914" s="1">
        <v>25</v>
      </c>
      <c r="J3914" s="1">
        <v>123</v>
      </c>
      <c r="K3914" s="1">
        <v>57</v>
      </c>
      <c r="L3914" s="1">
        <v>56</v>
      </c>
      <c r="M3914" s="1">
        <v>104</v>
      </c>
      <c r="N3914" s="1">
        <v>25</v>
      </c>
      <c r="O3914" s="1">
        <v>50</v>
      </c>
      <c r="P3914" s="1">
        <v>8</v>
      </c>
      <c r="Q3914" s="1">
        <v>3</v>
      </c>
      <c r="R3914" s="1">
        <v>1</v>
      </c>
      <c r="S3914" s="1">
        <v>4</v>
      </c>
      <c r="T3914" s="18">
        <v>147</v>
      </c>
    </row>
    <row r="3915" spans="3:20" x14ac:dyDescent="0.25">
      <c r="C3915" s="102" t="s">
        <v>61</v>
      </c>
      <c r="D3915" s="100" t="s">
        <v>21</v>
      </c>
      <c r="E3915" s="10" t="s">
        <v>62</v>
      </c>
      <c r="F3915" s="9"/>
      <c r="G3915" s="13">
        <v>197</v>
      </c>
      <c r="H3915" s="22">
        <v>100</v>
      </c>
      <c r="I3915" s="3">
        <v>37</v>
      </c>
      <c r="J3915" s="3">
        <v>161</v>
      </c>
      <c r="K3915" s="3">
        <v>82</v>
      </c>
      <c r="L3915" s="3">
        <v>82</v>
      </c>
      <c r="M3915" s="3">
        <v>127</v>
      </c>
      <c r="N3915" s="3">
        <v>26</v>
      </c>
      <c r="O3915" s="3">
        <v>69</v>
      </c>
      <c r="P3915" s="3">
        <v>13</v>
      </c>
      <c r="Q3915" s="3">
        <v>6</v>
      </c>
      <c r="R3915" s="3">
        <v>1</v>
      </c>
      <c r="S3915" s="3">
        <v>4</v>
      </c>
      <c r="T3915" s="24">
        <v>192</v>
      </c>
    </row>
    <row r="3916" spans="3:20" x14ac:dyDescent="0.25">
      <c r="C3916" s="103"/>
      <c r="D3916" s="101"/>
      <c r="E3916" s="11" t="s">
        <v>63</v>
      </c>
      <c r="F3916" s="8"/>
      <c r="G3916" s="7">
        <v>460</v>
      </c>
      <c r="H3916" s="15">
        <v>187</v>
      </c>
      <c r="I3916" s="1">
        <v>76</v>
      </c>
      <c r="J3916" s="1">
        <v>375</v>
      </c>
      <c r="K3916" s="1">
        <v>165</v>
      </c>
      <c r="L3916" s="1">
        <v>150</v>
      </c>
      <c r="M3916" s="1">
        <v>349</v>
      </c>
      <c r="N3916" s="1">
        <v>93</v>
      </c>
      <c r="O3916" s="1">
        <v>190</v>
      </c>
      <c r="P3916" s="1">
        <v>23</v>
      </c>
      <c r="Q3916" s="1">
        <v>8</v>
      </c>
      <c r="R3916" s="1">
        <v>2</v>
      </c>
      <c r="S3916" s="1">
        <v>18</v>
      </c>
      <c r="T3916" s="18">
        <v>440</v>
      </c>
    </row>
    <row r="3917" spans="3:20" ht="25.2" x14ac:dyDescent="0.25">
      <c r="C3917" s="103"/>
      <c r="D3917" s="101"/>
      <c r="E3917" s="11" t="s">
        <v>64</v>
      </c>
      <c r="F3917" s="8"/>
      <c r="G3917" s="7">
        <v>286</v>
      </c>
      <c r="H3917" s="15">
        <v>155</v>
      </c>
      <c r="I3917" s="1">
        <v>50</v>
      </c>
      <c r="J3917" s="1">
        <v>237</v>
      </c>
      <c r="K3917" s="1">
        <v>95</v>
      </c>
      <c r="L3917" s="1">
        <v>109</v>
      </c>
      <c r="M3917" s="1">
        <v>186</v>
      </c>
      <c r="N3917" s="1">
        <v>33</v>
      </c>
      <c r="O3917" s="1">
        <v>93</v>
      </c>
      <c r="P3917" s="1">
        <v>23</v>
      </c>
      <c r="Q3917" s="1">
        <v>6</v>
      </c>
      <c r="R3917" s="1">
        <v>6</v>
      </c>
      <c r="S3917" s="1">
        <v>7</v>
      </c>
      <c r="T3917" s="18">
        <v>273</v>
      </c>
    </row>
    <row r="3918" spans="3:20" x14ac:dyDescent="0.25">
      <c r="C3918" s="103"/>
      <c r="D3918" s="101"/>
      <c r="E3918" s="11" t="s">
        <v>65</v>
      </c>
      <c r="F3918" s="8"/>
      <c r="G3918" s="7">
        <v>249</v>
      </c>
      <c r="H3918" s="15">
        <v>116</v>
      </c>
      <c r="I3918" s="1">
        <v>40</v>
      </c>
      <c r="J3918" s="1">
        <v>182</v>
      </c>
      <c r="K3918" s="1">
        <v>80</v>
      </c>
      <c r="L3918" s="1">
        <v>100</v>
      </c>
      <c r="M3918" s="1">
        <v>165</v>
      </c>
      <c r="N3918" s="1">
        <v>41</v>
      </c>
      <c r="O3918" s="1">
        <v>88</v>
      </c>
      <c r="P3918" s="1">
        <v>14</v>
      </c>
      <c r="Q3918" s="1">
        <v>1</v>
      </c>
      <c r="R3918" s="1">
        <v>8</v>
      </c>
      <c r="S3918" s="1">
        <v>13</v>
      </c>
      <c r="T3918" s="18">
        <v>228</v>
      </c>
    </row>
    <row r="3919" spans="3:20" x14ac:dyDescent="0.25">
      <c r="C3919" s="103"/>
      <c r="D3919" s="101"/>
      <c r="E3919" s="11" t="s">
        <v>66</v>
      </c>
      <c r="F3919" s="8"/>
      <c r="G3919" s="7">
        <v>145</v>
      </c>
      <c r="H3919" s="15">
        <v>64</v>
      </c>
      <c r="I3919" s="1">
        <v>26</v>
      </c>
      <c r="J3919" s="1">
        <v>117</v>
      </c>
      <c r="K3919" s="1">
        <v>40</v>
      </c>
      <c r="L3919" s="1">
        <v>48</v>
      </c>
      <c r="M3919" s="1">
        <v>104</v>
      </c>
      <c r="N3919" s="1">
        <v>17</v>
      </c>
      <c r="O3919" s="1">
        <v>50</v>
      </c>
      <c r="P3919" s="1">
        <v>10</v>
      </c>
      <c r="Q3919" s="1">
        <v>3</v>
      </c>
      <c r="R3919" s="1">
        <v>0</v>
      </c>
      <c r="S3919" s="1">
        <v>2</v>
      </c>
      <c r="T3919" s="18">
        <v>143</v>
      </c>
    </row>
    <row r="3920" spans="3:20" x14ac:dyDescent="0.25">
      <c r="C3920" s="107"/>
      <c r="D3920" s="104"/>
      <c r="E3920" s="44" t="s">
        <v>67</v>
      </c>
      <c r="F3920" s="45"/>
      <c r="G3920" s="56">
        <v>187</v>
      </c>
      <c r="H3920" s="64">
        <v>82</v>
      </c>
      <c r="I3920" s="34">
        <v>26</v>
      </c>
      <c r="J3920" s="34">
        <v>149</v>
      </c>
      <c r="K3920" s="34">
        <v>55</v>
      </c>
      <c r="L3920" s="34">
        <v>83</v>
      </c>
      <c r="M3920" s="34">
        <v>120</v>
      </c>
      <c r="N3920" s="34">
        <v>31</v>
      </c>
      <c r="O3920" s="34">
        <v>56</v>
      </c>
      <c r="P3920" s="34">
        <v>12</v>
      </c>
      <c r="Q3920" s="34">
        <v>2</v>
      </c>
      <c r="R3920" s="34">
        <v>5</v>
      </c>
      <c r="S3920" s="34">
        <v>9</v>
      </c>
      <c r="T3920" s="69">
        <v>173</v>
      </c>
    </row>
    <row r="3922" spans="2:19" x14ac:dyDescent="0.25">
      <c r="B3922" s="42" t="str">
        <f xml:space="preserve"> HYPERLINK("#'目次'!B52", "[46]")</f>
        <v>[46]</v>
      </c>
      <c r="C3922" s="37" t="s">
        <v>568</v>
      </c>
    </row>
    <row r="3925" spans="2:19" x14ac:dyDescent="0.25">
      <c r="C3925" s="37" t="s">
        <v>14</v>
      </c>
    </row>
    <row r="3926" spans="2:19" ht="88.2" x14ac:dyDescent="0.25">
      <c r="C3926" s="96"/>
      <c r="D3926" s="97"/>
      <c r="E3926" s="97"/>
      <c r="F3926" s="97"/>
      <c r="G3926" s="52" t="s">
        <v>15</v>
      </c>
      <c r="H3926" s="48" t="s">
        <v>569</v>
      </c>
      <c r="I3926" s="20" t="s">
        <v>570</v>
      </c>
      <c r="J3926" s="20" t="s">
        <v>571</v>
      </c>
      <c r="K3926" s="20" t="s">
        <v>572</v>
      </c>
      <c r="L3926" s="20" t="s">
        <v>573</v>
      </c>
      <c r="M3926" s="20" t="s">
        <v>574</v>
      </c>
      <c r="N3926" s="20" t="s">
        <v>575</v>
      </c>
      <c r="O3926" s="20" t="s">
        <v>576</v>
      </c>
      <c r="P3926" s="20" t="s">
        <v>577</v>
      </c>
      <c r="Q3926" s="20" t="s">
        <v>578</v>
      </c>
      <c r="R3926" s="20" t="s">
        <v>579</v>
      </c>
      <c r="S3926" s="51" t="s">
        <v>38</v>
      </c>
    </row>
    <row r="3927" spans="2:19" x14ac:dyDescent="0.25">
      <c r="C3927" s="98"/>
      <c r="D3927" s="99"/>
      <c r="E3927" s="99"/>
      <c r="F3927" s="99"/>
      <c r="G3927" s="47"/>
      <c r="H3927" s="55"/>
      <c r="I3927" s="21"/>
      <c r="J3927" s="21"/>
      <c r="K3927" s="21"/>
      <c r="L3927" s="21"/>
      <c r="M3927" s="21"/>
      <c r="N3927" s="21"/>
      <c r="O3927" s="21"/>
      <c r="P3927" s="21"/>
      <c r="Q3927" s="21"/>
      <c r="R3927" s="21"/>
      <c r="S3927" s="54"/>
    </row>
    <row r="3928" spans="2:19" x14ac:dyDescent="0.25">
      <c r="C3928" s="43"/>
      <c r="D3928" s="49"/>
      <c r="E3928" s="53" t="s">
        <v>15</v>
      </c>
      <c r="F3928" s="46"/>
      <c r="G3928" s="50">
        <v>1524</v>
      </c>
      <c r="H3928" s="30">
        <v>77</v>
      </c>
      <c r="I3928" s="30">
        <v>172</v>
      </c>
      <c r="J3928" s="30">
        <v>1301</v>
      </c>
      <c r="K3928" s="30">
        <v>664</v>
      </c>
      <c r="L3928" s="30">
        <v>316</v>
      </c>
      <c r="M3928" s="30">
        <v>27</v>
      </c>
      <c r="N3928" s="30">
        <v>209</v>
      </c>
      <c r="O3928" s="30">
        <v>186</v>
      </c>
      <c r="P3928" s="30">
        <v>7</v>
      </c>
      <c r="Q3928" s="30">
        <v>162</v>
      </c>
      <c r="R3928" s="30">
        <v>119</v>
      </c>
      <c r="S3928" s="68">
        <v>55</v>
      </c>
    </row>
    <row r="3929" spans="2:19" x14ac:dyDescent="0.25">
      <c r="C3929" s="105" t="s">
        <v>20</v>
      </c>
      <c r="D3929" s="100" t="s">
        <v>21</v>
      </c>
      <c r="E3929" s="10" t="s">
        <v>22</v>
      </c>
      <c r="F3929" s="9"/>
      <c r="G3929" s="13">
        <v>780</v>
      </c>
      <c r="H3929" s="22">
        <v>41</v>
      </c>
      <c r="I3929" s="3">
        <v>124</v>
      </c>
      <c r="J3929" s="3">
        <v>661</v>
      </c>
      <c r="K3929" s="3">
        <v>380</v>
      </c>
      <c r="L3929" s="3">
        <v>155</v>
      </c>
      <c r="M3929" s="3">
        <v>15</v>
      </c>
      <c r="N3929" s="3">
        <v>142</v>
      </c>
      <c r="O3929" s="3">
        <v>122</v>
      </c>
      <c r="P3929" s="3">
        <v>4</v>
      </c>
      <c r="Q3929" s="3">
        <v>71</v>
      </c>
      <c r="R3929" s="3">
        <v>52</v>
      </c>
      <c r="S3929" s="24">
        <v>26</v>
      </c>
    </row>
    <row r="3930" spans="2:19" x14ac:dyDescent="0.25">
      <c r="C3930" s="106"/>
      <c r="D3930" s="101"/>
      <c r="E3930" s="11" t="s">
        <v>23</v>
      </c>
      <c r="F3930" s="8"/>
      <c r="G3930" s="7">
        <v>744</v>
      </c>
      <c r="H3930" s="15">
        <v>36</v>
      </c>
      <c r="I3930" s="1">
        <v>48</v>
      </c>
      <c r="J3930" s="1">
        <v>640</v>
      </c>
      <c r="K3930" s="1">
        <v>284</v>
      </c>
      <c r="L3930" s="1">
        <v>161</v>
      </c>
      <c r="M3930" s="1">
        <v>12</v>
      </c>
      <c r="N3930" s="1">
        <v>67</v>
      </c>
      <c r="O3930" s="1">
        <v>64</v>
      </c>
      <c r="P3930" s="1">
        <v>3</v>
      </c>
      <c r="Q3930" s="1">
        <v>91</v>
      </c>
      <c r="R3930" s="1">
        <v>67</v>
      </c>
      <c r="S3930" s="18">
        <v>29</v>
      </c>
    </row>
    <row r="3931" spans="2:19" x14ac:dyDescent="0.25">
      <c r="C3931" s="102" t="s">
        <v>24</v>
      </c>
      <c r="D3931" s="102" t="s">
        <v>25</v>
      </c>
      <c r="E3931" s="10" t="s">
        <v>26</v>
      </c>
      <c r="F3931" s="9"/>
      <c r="G3931" s="13">
        <v>257</v>
      </c>
      <c r="H3931" s="22">
        <v>5</v>
      </c>
      <c r="I3931" s="3">
        <v>28</v>
      </c>
      <c r="J3931" s="3">
        <v>235</v>
      </c>
      <c r="K3931" s="3">
        <v>189</v>
      </c>
      <c r="L3931" s="3">
        <v>102</v>
      </c>
      <c r="M3931" s="3">
        <v>10</v>
      </c>
      <c r="N3931" s="3">
        <v>82</v>
      </c>
      <c r="O3931" s="3">
        <v>70</v>
      </c>
      <c r="P3931" s="3">
        <v>3</v>
      </c>
      <c r="Q3931" s="3">
        <v>51</v>
      </c>
      <c r="R3931" s="3">
        <v>7</v>
      </c>
      <c r="S3931" s="24">
        <v>2</v>
      </c>
    </row>
    <row r="3932" spans="2:19" x14ac:dyDescent="0.25">
      <c r="C3932" s="106"/>
      <c r="D3932" s="103"/>
      <c r="E3932" s="11" t="s">
        <v>27</v>
      </c>
      <c r="F3932" s="8"/>
      <c r="G3932" s="7">
        <v>297</v>
      </c>
      <c r="H3932" s="15">
        <v>12</v>
      </c>
      <c r="I3932" s="1">
        <v>34</v>
      </c>
      <c r="J3932" s="1">
        <v>273</v>
      </c>
      <c r="K3932" s="1">
        <v>182</v>
      </c>
      <c r="L3932" s="1">
        <v>88</v>
      </c>
      <c r="M3932" s="1">
        <v>5</v>
      </c>
      <c r="N3932" s="1">
        <v>58</v>
      </c>
      <c r="O3932" s="1">
        <v>58</v>
      </c>
      <c r="P3932" s="1">
        <v>2</v>
      </c>
      <c r="Q3932" s="1">
        <v>39</v>
      </c>
      <c r="R3932" s="1">
        <v>6</v>
      </c>
      <c r="S3932" s="18">
        <v>7</v>
      </c>
    </row>
    <row r="3933" spans="2:19" x14ac:dyDescent="0.25">
      <c r="C3933" s="106"/>
      <c r="D3933" s="103"/>
      <c r="E3933" s="11" t="s">
        <v>28</v>
      </c>
      <c r="F3933" s="8"/>
      <c r="G3933" s="7">
        <v>316</v>
      </c>
      <c r="H3933" s="15">
        <v>15</v>
      </c>
      <c r="I3933" s="1">
        <v>42</v>
      </c>
      <c r="J3933" s="1">
        <v>291</v>
      </c>
      <c r="K3933" s="1">
        <v>155</v>
      </c>
      <c r="L3933" s="1">
        <v>57</v>
      </c>
      <c r="M3933" s="1">
        <v>5</v>
      </c>
      <c r="N3933" s="1">
        <v>38</v>
      </c>
      <c r="O3933" s="1">
        <v>31</v>
      </c>
      <c r="P3933" s="1">
        <v>1</v>
      </c>
      <c r="Q3933" s="1">
        <v>29</v>
      </c>
      <c r="R3933" s="1">
        <v>10</v>
      </c>
      <c r="S3933" s="18">
        <v>8</v>
      </c>
    </row>
    <row r="3934" spans="2:19" x14ac:dyDescent="0.25">
      <c r="C3934" s="106"/>
      <c r="D3934" s="103"/>
      <c r="E3934" s="11" t="s">
        <v>29</v>
      </c>
      <c r="F3934" s="8"/>
      <c r="G3934" s="7">
        <v>335</v>
      </c>
      <c r="H3934" s="15">
        <v>20</v>
      </c>
      <c r="I3934" s="1">
        <v>42</v>
      </c>
      <c r="J3934" s="1">
        <v>285</v>
      </c>
      <c r="K3934" s="1">
        <v>100</v>
      </c>
      <c r="L3934" s="1">
        <v>44</v>
      </c>
      <c r="M3934" s="1">
        <v>1</v>
      </c>
      <c r="N3934" s="1">
        <v>21</v>
      </c>
      <c r="O3934" s="1">
        <v>20</v>
      </c>
      <c r="P3934" s="1">
        <v>1</v>
      </c>
      <c r="Q3934" s="1">
        <v>26</v>
      </c>
      <c r="R3934" s="1">
        <v>23</v>
      </c>
      <c r="S3934" s="18">
        <v>15</v>
      </c>
    </row>
    <row r="3935" spans="2:19" x14ac:dyDescent="0.25">
      <c r="C3935" s="106"/>
      <c r="D3935" s="103"/>
      <c r="E3935" s="11" t="s">
        <v>30</v>
      </c>
      <c r="F3935" s="8"/>
      <c r="G3935" s="7">
        <v>319</v>
      </c>
      <c r="H3935" s="15">
        <v>25</v>
      </c>
      <c r="I3935" s="1">
        <v>26</v>
      </c>
      <c r="J3935" s="1">
        <v>217</v>
      </c>
      <c r="K3935" s="1">
        <v>38</v>
      </c>
      <c r="L3935" s="1">
        <v>25</v>
      </c>
      <c r="M3935" s="1">
        <v>6</v>
      </c>
      <c r="N3935" s="1">
        <v>10</v>
      </c>
      <c r="O3935" s="1">
        <v>7</v>
      </c>
      <c r="P3935" s="1">
        <v>0</v>
      </c>
      <c r="Q3935" s="1">
        <v>17</v>
      </c>
      <c r="R3935" s="1">
        <v>73</v>
      </c>
      <c r="S3935" s="18">
        <v>23</v>
      </c>
    </row>
    <row r="3936" spans="2:19" x14ac:dyDescent="0.25">
      <c r="C3936" s="106"/>
      <c r="D3936" s="103"/>
      <c r="E3936" s="11" t="s">
        <v>31</v>
      </c>
      <c r="F3936" s="8"/>
      <c r="G3936" s="7">
        <v>1267</v>
      </c>
      <c r="H3936" s="15">
        <v>72</v>
      </c>
      <c r="I3936" s="1">
        <v>144</v>
      </c>
      <c r="J3936" s="1">
        <v>1066</v>
      </c>
      <c r="K3936" s="1">
        <v>475</v>
      </c>
      <c r="L3936" s="1">
        <v>214</v>
      </c>
      <c r="M3936" s="1">
        <v>17</v>
      </c>
      <c r="N3936" s="1">
        <v>127</v>
      </c>
      <c r="O3936" s="1">
        <v>116</v>
      </c>
      <c r="P3936" s="1">
        <v>4</v>
      </c>
      <c r="Q3936" s="1">
        <v>111</v>
      </c>
      <c r="R3936" s="1">
        <v>112</v>
      </c>
      <c r="S3936" s="18">
        <v>53</v>
      </c>
    </row>
    <row r="3937" spans="3:19" x14ac:dyDescent="0.25">
      <c r="C3937" s="106"/>
      <c r="D3937" s="103"/>
      <c r="E3937" s="11" t="s">
        <v>32</v>
      </c>
      <c r="F3937" s="8"/>
      <c r="G3937" s="7">
        <v>654</v>
      </c>
      <c r="H3937" s="15">
        <v>45</v>
      </c>
      <c r="I3937" s="1">
        <v>68</v>
      </c>
      <c r="J3937" s="1">
        <v>502</v>
      </c>
      <c r="K3937" s="1">
        <v>138</v>
      </c>
      <c r="L3937" s="1">
        <v>69</v>
      </c>
      <c r="M3937" s="1">
        <v>7</v>
      </c>
      <c r="N3937" s="1">
        <v>31</v>
      </c>
      <c r="O3937" s="1">
        <v>27</v>
      </c>
      <c r="P3937" s="1">
        <v>1</v>
      </c>
      <c r="Q3937" s="1">
        <v>43</v>
      </c>
      <c r="R3937" s="1">
        <v>96</v>
      </c>
      <c r="S3937" s="18">
        <v>38</v>
      </c>
    </row>
    <row r="3938" spans="3:19" x14ac:dyDescent="0.25">
      <c r="C3938" s="106"/>
      <c r="D3938" s="102" t="s">
        <v>22</v>
      </c>
      <c r="E3938" s="10" t="s">
        <v>26</v>
      </c>
      <c r="F3938" s="9"/>
      <c r="G3938" s="13">
        <v>137</v>
      </c>
      <c r="H3938" s="22">
        <v>3</v>
      </c>
      <c r="I3938" s="3">
        <v>24</v>
      </c>
      <c r="J3938" s="3">
        <v>120</v>
      </c>
      <c r="K3938" s="3">
        <v>100</v>
      </c>
      <c r="L3938" s="3">
        <v>45</v>
      </c>
      <c r="M3938" s="3">
        <v>4</v>
      </c>
      <c r="N3938" s="3">
        <v>49</v>
      </c>
      <c r="O3938" s="3">
        <v>42</v>
      </c>
      <c r="P3938" s="3">
        <v>1</v>
      </c>
      <c r="Q3938" s="3">
        <v>22</v>
      </c>
      <c r="R3938" s="3">
        <v>5</v>
      </c>
      <c r="S3938" s="24">
        <v>1</v>
      </c>
    </row>
    <row r="3939" spans="3:19" x14ac:dyDescent="0.25">
      <c r="C3939" s="106"/>
      <c r="D3939" s="103"/>
      <c r="E3939" s="11" t="s">
        <v>27</v>
      </c>
      <c r="F3939" s="8"/>
      <c r="G3939" s="7">
        <v>157</v>
      </c>
      <c r="H3939" s="15">
        <v>7</v>
      </c>
      <c r="I3939" s="1">
        <v>25</v>
      </c>
      <c r="J3939" s="1">
        <v>140</v>
      </c>
      <c r="K3939" s="1">
        <v>98</v>
      </c>
      <c r="L3939" s="1">
        <v>45</v>
      </c>
      <c r="M3939" s="1">
        <v>4</v>
      </c>
      <c r="N3939" s="1">
        <v>41</v>
      </c>
      <c r="O3939" s="1">
        <v>40</v>
      </c>
      <c r="P3939" s="1">
        <v>1</v>
      </c>
      <c r="Q3939" s="1">
        <v>13</v>
      </c>
      <c r="R3939" s="1">
        <v>2</v>
      </c>
      <c r="S3939" s="18">
        <v>5</v>
      </c>
    </row>
    <row r="3940" spans="3:19" x14ac:dyDescent="0.25">
      <c r="C3940" s="106"/>
      <c r="D3940" s="103"/>
      <c r="E3940" s="11" t="s">
        <v>28</v>
      </c>
      <c r="F3940" s="8"/>
      <c r="G3940" s="7">
        <v>162</v>
      </c>
      <c r="H3940" s="15">
        <v>6</v>
      </c>
      <c r="I3940" s="1">
        <v>30</v>
      </c>
      <c r="J3940" s="1">
        <v>144</v>
      </c>
      <c r="K3940" s="1">
        <v>90</v>
      </c>
      <c r="L3940" s="1">
        <v>32</v>
      </c>
      <c r="M3940" s="1">
        <v>2</v>
      </c>
      <c r="N3940" s="1">
        <v>30</v>
      </c>
      <c r="O3940" s="1">
        <v>19</v>
      </c>
      <c r="P3940" s="1">
        <v>1</v>
      </c>
      <c r="Q3940" s="1">
        <v>13</v>
      </c>
      <c r="R3940" s="1">
        <v>6</v>
      </c>
      <c r="S3940" s="18">
        <v>6</v>
      </c>
    </row>
    <row r="3941" spans="3:19" x14ac:dyDescent="0.25">
      <c r="C3941" s="106"/>
      <c r="D3941" s="103"/>
      <c r="E3941" s="11" t="s">
        <v>29</v>
      </c>
      <c r="F3941" s="8"/>
      <c r="G3941" s="7">
        <v>175</v>
      </c>
      <c r="H3941" s="15">
        <v>12</v>
      </c>
      <c r="I3941" s="1">
        <v>27</v>
      </c>
      <c r="J3941" s="1">
        <v>153</v>
      </c>
      <c r="K3941" s="1">
        <v>66</v>
      </c>
      <c r="L3941" s="1">
        <v>25</v>
      </c>
      <c r="M3941" s="1">
        <v>1</v>
      </c>
      <c r="N3941" s="1">
        <v>15</v>
      </c>
      <c r="O3941" s="1">
        <v>16</v>
      </c>
      <c r="P3941" s="1">
        <v>1</v>
      </c>
      <c r="Q3941" s="1">
        <v>13</v>
      </c>
      <c r="R3941" s="1">
        <v>7</v>
      </c>
      <c r="S3941" s="18">
        <v>6</v>
      </c>
    </row>
    <row r="3942" spans="3:19" x14ac:dyDescent="0.25">
      <c r="C3942" s="106"/>
      <c r="D3942" s="103"/>
      <c r="E3942" s="11" t="s">
        <v>30</v>
      </c>
      <c r="F3942" s="8"/>
      <c r="G3942" s="7">
        <v>149</v>
      </c>
      <c r="H3942" s="15">
        <v>13</v>
      </c>
      <c r="I3942" s="1">
        <v>18</v>
      </c>
      <c r="J3942" s="1">
        <v>104</v>
      </c>
      <c r="K3942" s="1">
        <v>26</v>
      </c>
      <c r="L3942" s="1">
        <v>8</v>
      </c>
      <c r="M3942" s="1">
        <v>4</v>
      </c>
      <c r="N3942" s="1">
        <v>7</v>
      </c>
      <c r="O3942" s="1">
        <v>5</v>
      </c>
      <c r="P3942" s="1">
        <v>0</v>
      </c>
      <c r="Q3942" s="1">
        <v>10</v>
      </c>
      <c r="R3942" s="1">
        <v>32</v>
      </c>
      <c r="S3942" s="18">
        <v>8</v>
      </c>
    </row>
    <row r="3943" spans="3:19" x14ac:dyDescent="0.25">
      <c r="C3943" s="106"/>
      <c r="D3943" s="103"/>
      <c r="E3943" s="11" t="s">
        <v>31</v>
      </c>
      <c r="F3943" s="8"/>
      <c r="G3943" s="7">
        <v>643</v>
      </c>
      <c r="H3943" s="15">
        <v>38</v>
      </c>
      <c r="I3943" s="1">
        <v>100</v>
      </c>
      <c r="J3943" s="1">
        <v>541</v>
      </c>
      <c r="K3943" s="1">
        <v>280</v>
      </c>
      <c r="L3943" s="1">
        <v>110</v>
      </c>
      <c r="M3943" s="1">
        <v>11</v>
      </c>
      <c r="N3943" s="1">
        <v>93</v>
      </c>
      <c r="O3943" s="1">
        <v>80</v>
      </c>
      <c r="P3943" s="1">
        <v>3</v>
      </c>
      <c r="Q3943" s="1">
        <v>49</v>
      </c>
      <c r="R3943" s="1">
        <v>47</v>
      </c>
      <c r="S3943" s="18">
        <v>25</v>
      </c>
    </row>
    <row r="3944" spans="3:19" x14ac:dyDescent="0.25">
      <c r="C3944" s="106"/>
      <c r="D3944" s="103"/>
      <c r="E3944" s="11" t="s">
        <v>32</v>
      </c>
      <c r="F3944" s="8"/>
      <c r="G3944" s="7">
        <v>324</v>
      </c>
      <c r="H3944" s="15">
        <v>25</v>
      </c>
      <c r="I3944" s="1">
        <v>45</v>
      </c>
      <c r="J3944" s="1">
        <v>257</v>
      </c>
      <c r="K3944" s="1">
        <v>92</v>
      </c>
      <c r="L3944" s="1">
        <v>33</v>
      </c>
      <c r="M3944" s="1">
        <v>5</v>
      </c>
      <c r="N3944" s="1">
        <v>22</v>
      </c>
      <c r="O3944" s="1">
        <v>21</v>
      </c>
      <c r="P3944" s="1">
        <v>1</v>
      </c>
      <c r="Q3944" s="1">
        <v>23</v>
      </c>
      <c r="R3944" s="1">
        <v>39</v>
      </c>
      <c r="S3944" s="18">
        <v>14</v>
      </c>
    </row>
    <row r="3945" spans="3:19" x14ac:dyDescent="0.25">
      <c r="C3945" s="106"/>
      <c r="D3945" s="102" t="s">
        <v>23</v>
      </c>
      <c r="E3945" s="10" t="s">
        <v>26</v>
      </c>
      <c r="F3945" s="9"/>
      <c r="G3945" s="13">
        <v>120</v>
      </c>
      <c r="H3945" s="22">
        <v>2</v>
      </c>
      <c r="I3945" s="3">
        <v>4</v>
      </c>
      <c r="J3945" s="3">
        <v>115</v>
      </c>
      <c r="K3945" s="3">
        <v>89</v>
      </c>
      <c r="L3945" s="3">
        <v>57</v>
      </c>
      <c r="M3945" s="3">
        <v>6</v>
      </c>
      <c r="N3945" s="3">
        <v>33</v>
      </c>
      <c r="O3945" s="3">
        <v>28</v>
      </c>
      <c r="P3945" s="3">
        <v>2</v>
      </c>
      <c r="Q3945" s="3">
        <v>29</v>
      </c>
      <c r="R3945" s="3">
        <v>2</v>
      </c>
      <c r="S3945" s="24">
        <v>1</v>
      </c>
    </row>
    <row r="3946" spans="3:19" x14ac:dyDescent="0.25">
      <c r="C3946" s="106"/>
      <c r="D3946" s="103"/>
      <c r="E3946" s="11" t="s">
        <v>27</v>
      </c>
      <c r="F3946" s="8"/>
      <c r="G3946" s="7">
        <v>140</v>
      </c>
      <c r="H3946" s="15">
        <v>5</v>
      </c>
      <c r="I3946" s="1">
        <v>9</v>
      </c>
      <c r="J3946" s="1">
        <v>133</v>
      </c>
      <c r="K3946" s="1">
        <v>84</v>
      </c>
      <c r="L3946" s="1">
        <v>43</v>
      </c>
      <c r="M3946" s="1">
        <v>1</v>
      </c>
      <c r="N3946" s="1">
        <v>17</v>
      </c>
      <c r="O3946" s="1">
        <v>18</v>
      </c>
      <c r="P3946" s="1">
        <v>1</v>
      </c>
      <c r="Q3946" s="1">
        <v>26</v>
      </c>
      <c r="R3946" s="1">
        <v>4</v>
      </c>
      <c r="S3946" s="18">
        <v>2</v>
      </c>
    </row>
    <row r="3947" spans="3:19" x14ac:dyDescent="0.25">
      <c r="C3947" s="106"/>
      <c r="D3947" s="103"/>
      <c r="E3947" s="11" t="s">
        <v>28</v>
      </c>
      <c r="F3947" s="8"/>
      <c r="G3947" s="7">
        <v>154</v>
      </c>
      <c r="H3947" s="15">
        <v>9</v>
      </c>
      <c r="I3947" s="1">
        <v>12</v>
      </c>
      <c r="J3947" s="1">
        <v>147</v>
      </c>
      <c r="K3947" s="1">
        <v>65</v>
      </c>
      <c r="L3947" s="1">
        <v>25</v>
      </c>
      <c r="M3947" s="1">
        <v>3</v>
      </c>
      <c r="N3947" s="1">
        <v>8</v>
      </c>
      <c r="O3947" s="1">
        <v>12</v>
      </c>
      <c r="P3947" s="1">
        <v>0</v>
      </c>
      <c r="Q3947" s="1">
        <v>16</v>
      </c>
      <c r="R3947" s="1">
        <v>4</v>
      </c>
      <c r="S3947" s="18">
        <v>2</v>
      </c>
    </row>
    <row r="3948" spans="3:19" x14ac:dyDescent="0.25">
      <c r="C3948" s="106"/>
      <c r="D3948" s="103"/>
      <c r="E3948" s="11" t="s">
        <v>29</v>
      </c>
      <c r="F3948" s="8"/>
      <c r="G3948" s="7">
        <v>160</v>
      </c>
      <c r="H3948" s="15">
        <v>8</v>
      </c>
      <c r="I3948" s="1">
        <v>15</v>
      </c>
      <c r="J3948" s="1">
        <v>132</v>
      </c>
      <c r="K3948" s="1">
        <v>34</v>
      </c>
      <c r="L3948" s="1">
        <v>19</v>
      </c>
      <c r="M3948" s="1">
        <v>0</v>
      </c>
      <c r="N3948" s="1">
        <v>6</v>
      </c>
      <c r="O3948" s="1">
        <v>4</v>
      </c>
      <c r="P3948" s="1">
        <v>0</v>
      </c>
      <c r="Q3948" s="1">
        <v>13</v>
      </c>
      <c r="R3948" s="1">
        <v>16</v>
      </c>
      <c r="S3948" s="18">
        <v>9</v>
      </c>
    </row>
    <row r="3949" spans="3:19" x14ac:dyDescent="0.25">
      <c r="C3949" s="106"/>
      <c r="D3949" s="103"/>
      <c r="E3949" s="11" t="s">
        <v>30</v>
      </c>
      <c r="F3949" s="8"/>
      <c r="G3949" s="7">
        <v>170</v>
      </c>
      <c r="H3949" s="15">
        <v>12</v>
      </c>
      <c r="I3949" s="1">
        <v>8</v>
      </c>
      <c r="J3949" s="1">
        <v>113</v>
      </c>
      <c r="K3949" s="1">
        <v>12</v>
      </c>
      <c r="L3949" s="1">
        <v>17</v>
      </c>
      <c r="M3949" s="1">
        <v>2</v>
      </c>
      <c r="N3949" s="1">
        <v>3</v>
      </c>
      <c r="O3949" s="1">
        <v>2</v>
      </c>
      <c r="P3949" s="1">
        <v>0</v>
      </c>
      <c r="Q3949" s="1">
        <v>7</v>
      </c>
      <c r="R3949" s="1">
        <v>41</v>
      </c>
      <c r="S3949" s="18">
        <v>15</v>
      </c>
    </row>
    <row r="3950" spans="3:19" x14ac:dyDescent="0.25">
      <c r="C3950" s="106"/>
      <c r="D3950" s="103"/>
      <c r="E3950" s="11" t="s">
        <v>31</v>
      </c>
      <c r="F3950" s="8"/>
      <c r="G3950" s="7">
        <v>624</v>
      </c>
      <c r="H3950" s="15">
        <v>34</v>
      </c>
      <c r="I3950" s="1">
        <v>44</v>
      </c>
      <c r="J3950" s="1">
        <v>525</v>
      </c>
      <c r="K3950" s="1">
        <v>195</v>
      </c>
      <c r="L3950" s="1">
        <v>104</v>
      </c>
      <c r="M3950" s="1">
        <v>6</v>
      </c>
      <c r="N3950" s="1">
        <v>34</v>
      </c>
      <c r="O3950" s="1">
        <v>36</v>
      </c>
      <c r="P3950" s="1">
        <v>1</v>
      </c>
      <c r="Q3950" s="1">
        <v>62</v>
      </c>
      <c r="R3950" s="1">
        <v>65</v>
      </c>
      <c r="S3950" s="18">
        <v>28</v>
      </c>
    </row>
    <row r="3951" spans="3:19" x14ac:dyDescent="0.25">
      <c r="C3951" s="106"/>
      <c r="D3951" s="103"/>
      <c r="E3951" s="11" t="s">
        <v>32</v>
      </c>
      <c r="F3951" s="8"/>
      <c r="G3951" s="7">
        <v>330</v>
      </c>
      <c r="H3951" s="15">
        <v>20</v>
      </c>
      <c r="I3951" s="1">
        <v>23</v>
      </c>
      <c r="J3951" s="1">
        <v>245</v>
      </c>
      <c r="K3951" s="1">
        <v>46</v>
      </c>
      <c r="L3951" s="1">
        <v>36</v>
      </c>
      <c r="M3951" s="1">
        <v>2</v>
      </c>
      <c r="N3951" s="1">
        <v>9</v>
      </c>
      <c r="O3951" s="1">
        <v>6</v>
      </c>
      <c r="P3951" s="1">
        <v>0</v>
      </c>
      <c r="Q3951" s="1">
        <v>20</v>
      </c>
      <c r="R3951" s="1">
        <v>57</v>
      </c>
      <c r="S3951" s="18">
        <v>24</v>
      </c>
    </row>
    <row r="3952" spans="3:19" ht="25.2" x14ac:dyDescent="0.25">
      <c r="C3952" s="102" t="s">
        <v>33</v>
      </c>
      <c r="D3952" s="102" t="s">
        <v>25</v>
      </c>
      <c r="E3952" s="10" t="s">
        <v>34</v>
      </c>
      <c r="F3952" s="9"/>
      <c r="G3952" s="13">
        <v>75</v>
      </c>
      <c r="H3952" s="22">
        <v>3</v>
      </c>
      <c r="I3952" s="3">
        <v>2</v>
      </c>
      <c r="J3952" s="3">
        <v>60</v>
      </c>
      <c r="K3952" s="3">
        <v>34</v>
      </c>
      <c r="L3952" s="3">
        <v>8</v>
      </c>
      <c r="M3952" s="3">
        <v>0</v>
      </c>
      <c r="N3952" s="3">
        <v>11</v>
      </c>
      <c r="O3952" s="3">
        <v>10</v>
      </c>
      <c r="P3952" s="3">
        <v>0</v>
      </c>
      <c r="Q3952" s="3">
        <v>2</v>
      </c>
      <c r="R3952" s="3">
        <v>6</v>
      </c>
      <c r="S3952" s="24">
        <v>2</v>
      </c>
    </row>
    <row r="3953" spans="3:19" ht="25.2" x14ac:dyDescent="0.25">
      <c r="C3953" s="106"/>
      <c r="D3953" s="103"/>
      <c r="E3953" s="11" t="s">
        <v>35</v>
      </c>
      <c r="F3953" s="8"/>
      <c r="G3953" s="7">
        <v>1042</v>
      </c>
      <c r="H3953" s="15">
        <v>56</v>
      </c>
      <c r="I3953" s="1">
        <v>140</v>
      </c>
      <c r="J3953" s="1">
        <v>931</v>
      </c>
      <c r="K3953" s="1">
        <v>511</v>
      </c>
      <c r="L3953" s="1">
        <v>241</v>
      </c>
      <c r="M3953" s="1">
        <v>23</v>
      </c>
      <c r="N3953" s="1">
        <v>167</v>
      </c>
      <c r="O3953" s="1">
        <v>156</v>
      </c>
      <c r="P3953" s="1">
        <v>5</v>
      </c>
      <c r="Q3953" s="1">
        <v>118</v>
      </c>
      <c r="R3953" s="1">
        <v>49</v>
      </c>
      <c r="S3953" s="18">
        <v>30</v>
      </c>
    </row>
    <row r="3954" spans="3:19" ht="25.2" x14ac:dyDescent="0.25">
      <c r="C3954" s="106"/>
      <c r="D3954" s="103"/>
      <c r="E3954" s="11" t="s">
        <v>36</v>
      </c>
      <c r="F3954" s="8"/>
      <c r="G3954" s="7">
        <v>122</v>
      </c>
      <c r="H3954" s="15">
        <v>3</v>
      </c>
      <c r="I3954" s="1">
        <v>11</v>
      </c>
      <c r="J3954" s="1">
        <v>105</v>
      </c>
      <c r="K3954" s="1">
        <v>52</v>
      </c>
      <c r="L3954" s="1">
        <v>26</v>
      </c>
      <c r="M3954" s="1">
        <v>4</v>
      </c>
      <c r="N3954" s="1">
        <v>20</v>
      </c>
      <c r="O3954" s="1">
        <v>14</v>
      </c>
      <c r="P3954" s="1">
        <v>2</v>
      </c>
      <c r="Q3954" s="1">
        <v>20</v>
      </c>
      <c r="R3954" s="1">
        <v>10</v>
      </c>
      <c r="S3954" s="18">
        <v>3</v>
      </c>
    </row>
    <row r="3955" spans="3:19" ht="25.2" x14ac:dyDescent="0.25">
      <c r="C3955" s="106"/>
      <c r="D3955" s="103"/>
      <c r="E3955" s="11" t="s">
        <v>37</v>
      </c>
      <c r="F3955" s="8"/>
      <c r="G3955" s="7">
        <v>251</v>
      </c>
      <c r="H3955" s="15">
        <v>14</v>
      </c>
      <c r="I3955" s="1">
        <v>15</v>
      </c>
      <c r="J3955" s="1">
        <v>181</v>
      </c>
      <c r="K3955" s="1">
        <v>57</v>
      </c>
      <c r="L3955" s="1">
        <v>35</v>
      </c>
      <c r="M3955" s="1">
        <v>0</v>
      </c>
      <c r="N3955" s="1">
        <v>9</v>
      </c>
      <c r="O3955" s="1">
        <v>6</v>
      </c>
      <c r="P3955" s="1">
        <v>0</v>
      </c>
      <c r="Q3955" s="1">
        <v>17</v>
      </c>
      <c r="R3955" s="1">
        <v>50</v>
      </c>
      <c r="S3955" s="18">
        <v>14</v>
      </c>
    </row>
    <row r="3956" spans="3:19" x14ac:dyDescent="0.25">
      <c r="C3956" s="106"/>
      <c r="D3956" s="103"/>
      <c r="E3956" s="11" t="s">
        <v>38</v>
      </c>
      <c r="F3956" s="8"/>
      <c r="G3956" s="14">
        <v>34</v>
      </c>
      <c r="H3956" s="27">
        <v>1</v>
      </c>
      <c r="I3956" s="5">
        <v>4</v>
      </c>
      <c r="J3956" s="5">
        <v>24</v>
      </c>
      <c r="K3956" s="5">
        <v>10</v>
      </c>
      <c r="L3956" s="5">
        <v>6</v>
      </c>
      <c r="M3956" s="5">
        <v>0</v>
      </c>
      <c r="N3956" s="5">
        <v>2</v>
      </c>
      <c r="O3956" s="5">
        <v>0</v>
      </c>
      <c r="P3956" s="5">
        <v>0</v>
      </c>
      <c r="Q3956" s="5">
        <v>5</v>
      </c>
      <c r="R3956" s="5">
        <v>4</v>
      </c>
      <c r="S3956" s="28">
        <v>6</v>
      </c>
    </row>
    <row r="3957" spans="3:19" ht="25.2" x14ac:dyDescent="0.25">
      <c r="C3957" s="106"/>
      <c r="D3957" s="102" t="s">
        <v>22</v>
      </c>
      <c r="E3957" s="10" t="s">
        <v>34</v>
      </c>
      <c r="F3957" s="9"/>
      <c r="G3957" s="13">
        <v>53</v>
      </c>
      <c r="H3957" s="22">
        <v>2</v>
      </c>
      <c r="I3957" s="3">
        <v>2</v>
      </c>
      <c r="J3957" s="3">
        <v>40</v>
      </c>
      <c r="K3957" s="3">
        <v>25</v>
      </c>
      <c r="L3957" s="3">
        <v>6</v>
      </c>
      <c r="M3957" s="3">
        <v>0</v>
      </c>
      <c r="N3957" s="3">
        <v>9</v>
      </c>
      <c r="O3957" s="3">
        <v>8</v>
      </c>
      <c r="P3957" s="3">
        <v>0</v>
      </c>
      <c r="Q3957" s="3">
        <v>2</v>
      </c>
      <c r="R3957" s="3">
        <v>5</v>
      </c>
      <c r="S3957" s="24">
        <v>1</v>
      </c>
    </row>
    <row r="3958" spans="3:19" ht="25.2" x14ac:dyDescent="0.25">
      <c r="C3958" s="106"/>
      <c r="D3958" s="103"/>
      <c r="E3958" s="11" t="s">
        <v>35</v>
      </c>
      <c r="F3958" s="8"/>
      <c r="G3958" s="7">
        <v>595</v>
      </c>
      <c r="H3958" s="15">
        <v>33</v>
      </c>
      <c r="I3958" s="1">
        <v>101</v>
      </c>
      <c r="J3958" s="1">
        <v>521</v>
      </c>
      <c r="K3958" s="1">
        <v>312</v>
      </c>
      <c r="L3958" s="1">
        <v>128</v>
      </c>
      <c r="M3958" s="1">
        <v>14</v>
      </c>
      <c r="N3958" s="1">
        <v>120</v>
      </c>
      <c r="O3958" s="1">
        <v>104</v>
      </c>
      <c r="P3958" s="1">
        <v>3</v>
      </c>
      <c r="Q3958" s="1">
        <v>59</v>
      </c>
      <c r="R3958" s="1">
        <v>30</v>
      </c>
      <c r="S3958" s="18">
        <v>16</v>
      </c>
    </row>
    <row r="3959" spans="3:19" ht="25.2" x14ac:dyDescent="0.25">
      <c r="C3959" s="106"/>
      <c r="D3959" s="103"/>
      <c r="E3959" s="11" t="s">
        <v>36</v>
      </c>
      <c r="F3959" s="8"/>
      <c r="G3959" s="7">
        <v>56</v>
      </c>
      <c r="H3959" s="15">
        <v>2</v>
      </c>
      <c r="I3959" s="1">
        <v>9</v>
      </c>
      <c r="J3959" s="1">
        <v>47</v>
      </c>
      <c r="K3959" s="1">
        <v>22</v>
      </c>
      <c r="L3959" s="1">
        <v>12</v>
      </c>
      <c r="M3959" s="1">
        <v>1</v>
      </c>
      <c r="N3959" s="1">
        <v>10</v>
      </c>
      <c r="O3959" s="1">
        <v>7</v>
      </c>
      <c r="P3959" s="1">
        <v>1</v>
      </c>
      <c r="Q3959" s="1">
        <v>6</v>
      </c>
      <c r="R3959" s="1">
        <v>4</v>
      </c>
      <c r="S3959" s="18">
        <v>3</v>
      </c>
    </row>
    <row r="3960" spans="3:19" ht="25.2" x14ac:dyDescent="0.25">
      <c r="C3960" s="106"/>
      <c r="D3960" s="103"/>
      <c r="E3960" s="11" t="s">
        <v>37</v>
      </c>
      <c r="F3960" s="8"/>
      <c r="G3960" s="7">
        <v>54</v>
      </c>
      <c r="H3960" s="15">
        <v>3</v>
      </c>
      <c r="I3960" s="1">
        <v>9</v>
      </c>
      <c r="J3960" s="1">
        <v>38</v>
      </c>
      <c r="K3960" s="1">
        <v>14</v>
      </c>
      <c r="L3960" s="1">
        <v>6</v>
      </c>
      <c r="M3960" s="1">
        <v>0</v>
      </c>
      <c r="N3960" s="1">
        <v>3</v>
      </c>
      <c r="O3960" s="1">
        <v>3</v>
      </c>
      <c r="P3960" s="1">
        <v>0</v>
      </c>
      <c r="Q3960" s="1">
        <v>3</v>
      </c>
      <c r="R3960" s="1">
        <v>10</v>
      </c>
      <c r="S3960" s="18">
        <v>2</v>
      </c>
    </row>
    <row r="3961" spans="3:19" x14ac:dyDescent="0.25">
      <c r="C3961" s="106"/>
      <c r="D3961" s="103"/>
      <c r="E3961" s="11" t="s">
        <v>38</v>
      </c>
      <c r="F3961" s="8"/>
      <c r="G3961" s="14">
        <v>22</v>
      </c>
      <c r="H3961" s="27">
        <v>1</v>
      </c>
      <c r="I3961" s="5">
        <v>3</v>
      </c>
      <c r="J3961" s="5">
        <v>15</v>
      </c>
      <c r="K3961" s="5">
        <v>7</v>
      </c>
      <c r="L3961" s="5">
        <v>3</v>
      </c>
      <c r="M3961" s="5">
        <v>0</v>
      </c>
      <c r="N3961" s="5">
        <v>0</v>
      </c>
      <c r="O3961" s="5">
        <v>0</v>
      </c>
      <c r="P3961" s="5">
        <v>0</v>
      </c>
      <c r="Q3961" s="5">
        <v>1</v>
      </c>
      <c r="R3961" s="5">
        <v>3</v>
      </c>
      <c r="S3961" s="28">
        <v>4</v>
      </c>
    </row>
    <row r="3962" spans="3:19" ht="25.2" x14ac:dyDescent="0.25">
      <c r="C3962" s="106"/>
      <c r="D3962" s="102" t="s">
        <v>23</v>
      </c>
      <c r="E3962" s="10" t="s">
        <v>34</v>
      </c>
      <c r="F3962" s="9"/>
      <c r="G3962" s="41">
        <v>22</v>
      </c>
      <c r="H3962" s="58">
        <v>1</v>
      </c>
      <c r="I3962" s="26">
        <v>0</v>
      </c>
      <c r="J3962" s="26">
        <v>20</v>
      </c>
      <c r="K3962" s="26">
        <v>9</v>
      </c>
      <c r="L3962" s="26">
        <v>2</v>
      </c>
      <c r="M3962" s="26">
        <v>0</v>
      </c>
      <c r="N3962" s="26">
        <v>2</v>
      </c>
      <c r="O3962" s="26">
        <v>2</v>
      </c>
      <c r="P3962" s="26">
        <v>0</v>
      </c>
      <c r="Q3962" s="26">
        <v>0</v>
      </c>
      <c r="R3962" s="26">
        <v>1</v>
      </c>
      <c r="S3962" s="60">
        <v>1</v>
      </c>
    </row>
    <row r="3963" spans="3:19" ht="25.2" x14ac:dyDescent="0.25">
      <c r="C3963" s="106"/>
      <c r="D3963" s="103"/>
      <c r="E3963" s="11" t="s">
        <v>35</v>
      </c>
      <c r="F3963" s="8"/>
      <c r="G3963" s="7">
        <v>447</v>
      </c>
      <c r="H3963" s="15">
        <v>23</v>
      </c>
      <c r="I3963" s="1">
        <v>39</v>
      </c>
      <c r="J3963" s="1">
        <v>410</v>
      </c>
      <c r="K3963" s="1">
        <v>199</v>
      </c>
      <c r="L3963" s="1">
        <v>113</v>
      </c>
      <c r="M3963" s="1">
        <v>9</v>
      </c>
      <c r="N3963" s="1">
        <v>47</v>
      </c>
      <c r="O3963" s="1">
        <v>52</v>
      </c>
      <c r="P3963" s="1">
        <v>2</v>
      </c>
      <c r="Q3963" s="1">
        <v>59</v>
      </c>
      <c r="R3963" s="1">
        <v>19</v>
      </c>
      <c r="S3963" s="18">
        <v>14</v>
      </c>
    </row>
    <row r="3964" spans="3:19" ht="25.2" x14ac:dyDescent="0.25">
      <c r="C3964" s="106"/>
      <c r="D3964" s="103"/>
      <c r="E3964" s="11" t="s">
        <v>36</v>
      </c>
      <c r="F3964" s="8"/>
      <c r="G3964" s="7">
        <v>66</v>
      </c>
      <c r="H3964" s="15">
        <v>1</v>
      </c>
      <c r="I3964" s="1">
        <v>2</v>
      </c>
      <c r="J3964" s="1">
        <v>58</v>
      </c>
      <c r="K3964" s="1">
        <v>30</v>
      </c>
      <c r="L3964" s="1">
        <v>14</v>
      </c>
      <c r="M3964" s="1">
        <v>3</v>
      </c>
      <c r="N3964" s="1">
        <v>10</v>
      </c>
      <c r="O3964" s="1">
        <v>7</v>
      </c>
      <c r="P3964" s="1">
        <v>1</v>
      </c>
      <c r="Q3964" s="1">
        <v>14</v>
      </c>
      <c r="R3964" s="1">
        <v>6</v>
      </c>
      <c r="S3964" s="18">
        <v>0</v>
      </c>
    </row>
    <row r="3965" spans="3:19" ht="25.2" x14ac:dyDescent="0.25">
      <c r="C3965" s="106"/>
      <c r="D3965" s="103"/>
      <c r="E3965" s="11" t="s">
        <v>37</v>
      </c>
      <c r="F3965" s="8"/>
      <c r="G3965" s="7">
        <v>197</v>
      </c>
      <c r="H3965" s="15">
        <v>11</v>
      </c>
      <c r="I3965" s="1">
        <v>6</v>
      </c>
      <c r="J3965" s="1">
        <v>143</v>
      </c>
      <c r="K3965" s="1">
        <v>43</v>
      </c>
      <c r="L3965" s="1">
        <v>29</v>
      </c>
      <c r="M3965" s="1">
        <v>0</v>
      </c>
      <c r="N3965" s="1">
        <v>6</v>
      </c>
      <c r="O3965" s="1">
        <v>3</v>
      </c>
      <c r="P3965" s="1">
        <v>0</v>
      </c>
      <c r="Q3965" s="1">
        <v>14</v>
      </c>
      <c r="R3965" s="1">
        <v>40</v>
      </c>
      <c r="S3965" s="18">
        <v>12</v>
      </c>
    </row>
    <row r="3966" spans="3:19" x14ac:dyDescent="0.25">
      <c r="C3966" s="106"/>
      <c r="D3966" s="103"/>
      <c r="E3966" s="11" t="s">
        <v>38</v>
      </c>
      <c r="F3966" s="8"/>
      <c r="G3966" s="14">
        <v>12</v>
      </c>
      <c r="H3966" s="27">
        <v>0</v>
      </c>
      <c r="I3966" s="5">
        <v>1</v>
      </c>
      <c r="J3966" s="5">
        <v>9</v>
      </c>
      <c r="K3966" s="5">
        <v>3</v>
      </c>
      <c r="L3966" s="5">
        <v>3</v>
      </c>
      <c r="M3966" s="5">
        <v>0</v>
      </c>
      <c r="N3966" s="5">
        <v>2</v>
      </c>
      <c r="O3966" s="5">
        <v>0</v>
      </c>
      <c r="P3966" s="5">
        <v>0</v>
      </c>
      <c r="Q3966" s="5">
        <v>4</v>
      </c>
      <c r="R3966" s="5">
        <v>1</v>
      </c>
      <c r="S3966" s="28">
        <v>2</v>
      </c>
    </row>
    <row r="3967" spans="3:19" ht="25.2" x14ac:dyDescent="0.25">
      <c r="C3967" s="102" t="s">
        <v>39</v>
      </c>
      <c r="D3967" s="102" t="s">
        <v>25</v>
      </c>
      <c r="E3967" s="10" t="s">
        <v>40</v>
      </c>
      <c r="F3967" s="9"/>
      <c r="G3967" s="13">
        <v>263</v>
      </c>
      <c r="H3967" s="22">
        <v>8</v>
      </c>
      <c r="I3967" s="3">
        <v>20</v>
      </c>
      <c r="J3967" s="3">
        <v>217</v>
      </c>
      <c r="K3967" s="3">
        <v>91</v>
      </c>
      <c r="L3967" s="3">
        <v>41</v>
      </c>
      <c r="M3967" s="3">
        <v>3</v>
      </c>
      <c r="N3967" s="3">
        <v>34</v>
      </c>
      <c r="O3967" s="3">
        <v>24</v>
      </c>
      <c r="P3967" s="3">
        <v>2</v>
      </c>
      <c r="Q3967" s="3">
        <v>25</v>
      </c>
      <c r="R3967" s="3">
        <v>29</v>
      </c>
      <c r="S3967" s="24">
        <v>9</v>
      </c>
    </row>
    <row r="3968" spans="3:19" ht="25.2" x14ac:dyDescent="0.25">
      <c r="C3968" s="106"/>
      <c r="D3968" s="103"/>
      <c r="E3968" s="11" t="s">
        <v>41</v>
      </c>
      <c r="F3968" s="8"/>
      <c r="G3968" s="7">
        <v>906</v>
      </c>
      <c r="H3968" s="15">
        <v>45</v>
      </c>
      <c r="I3968" s="1">
        <v>126</v>
      </c>
      <c r="J3968" s="1">
        <v>821</v>
      </c>
      <c r="K3968" s="1">
        <v>473</v>
      </c>
      <c r="L3968" s="1">
        <v>214</v>
      </c>
      <c r="M3968" s="1">
        <v>20</v>
      </c>
      <c r="N3968" s="1">
        <v>145</v>
      </c>
      <c r="O3968" s="1">
        <v>141</v>
      </c>
      <c r="P3968" s="1">
        <v>4</v>
      </c>
      <c r="Q3968" s="1">
        <v>104</v>
      </c>
      <c r="R3968" s="1">
        <v>32</v>
      </c>
      <c r="S3968" s="18">
        <v>23</v>
      </c>
    </row>
    <row r="3969" spans="3:19" x14ac:dyDescent="0.25">
      <c r="C3969" s="106"/>
      <c r="D3969" s="103"/>
      <c r="E3969" s="11" t="s">
        <v>42</v>
      </c>
      <c r="F3969" s="8"/>
      <c r="G3969" s="7">
        <v>61</v>
      </c>
      <c r="H3969" s="15">
        <v>1</v>
      </c>
      <c r="I3969" s="1">
        <v>9</v>
      </c>
      <c r="J3969" s="1">
        <v>54</v>
      </c>
      <c r="K3969" s="1">
        <v>44</v>
      </c>
      <c r="L3969" s="1">
        <v>21</v>
      </c>
      <c r="M3969" s="1">
        <v>1</v>
      </c>
      <c r="N3969" s="1">
        <v>20</v>
      </c>
      <c r="O3969" s="1">
        <v>17</v>
      </c>
      <c r="P3969" s="1">
        <v>1</v>
      </c>
      <c r="Q3969" s="1">
        <v>9</v>
      </c>
      <c r="R3969" s="1">
        <v>0</v>
      </c>
      <c r="S3969" s="18">
        <v>2</v>
      </c>
    </row>
    <row r="3970" spans="3:19" x14ac:dyDescent="0.25">
      <c r="C3970" s="106"/>
      <c r="D3970" s="103"/>
      <c r="E3970" s="11" t="s">
        <v>43</v>
      </c>
      <c r="F3970" s="8"/>
      <c r="G3970" s="7">
        <v>450</v>
      </c>
      <c r="H3970" s="15">
        <v>27</v>
      </c>
      <c r="I3970" s="1">
        <v>42</v>
      </c>
      <c r="J3970" s="1">
        <v>377</v>
      </c>
      <c r="K3970" s="1">
        <v>192</v>
      </c>
      <c r="L3970" s="1">
        <v>79</v>
      </c>
      <c r="M3970" s="1">
        <v>7</v>
      </c>
      <c r="N3970" s="1">
        <v>60</v>
      </c>
      <c r="O3970" s="1">
        <v>51</v>
      </c>
      <c r="P3970" s="1">
        <v>2</v>
      </c>
      <c r="Q3970" s="1">
        <v>58</v>
      </c>
      <c r="R3970" s="1">
        <v>47</v>
      </c>
      <c r="S3970" s="18">
        <v>12</v>
      </c>
    </row>
    <row r="3971" spans="3:19" x14ac:dyDescent="0.25">
      <c r="C3971" s="106"/>
      <c r="D3971" s="103"/>
      <c r="E3971" s="11" t="s">
        <v>44</v>
      </c>
      <c r="F3971" s="8"/>
      <c r="G3971" s="7">
        <v>93</v>
      </c>
      <c r="H3971" s="15">
        <v>9</v>
      </c>
      <c r="I3971" s="1">
        <v>11</v>
      </c>
      <c r="J3971" s="1">
        <v>79</v>
      </c>
      <c r="K3971" s="1">
        <v>32</v>
      </c>
      <c r="L3971" s="1">
        <v>19</v>
      </c>
      <c r="M3971" s="1">
        <v>3</v>
      </c>
      <c r="N3971" s="1">
        <v>5</v>
      </c>
      <c r="O3971" s="1">
        <v>7</v>
      </c>
      <c r="P3971" s="1">
        <v>2</v>
      </c>
      <c r="Q3971" s="1">
        <v>11</v>
      </c>
      <c r="R3971" s="1">
        <v>10</v>
      </c>
      <c r="S3971" s="18">
        <v>2</v>
      </c>
    </row>
    <row r="3972" spans="3:19" ht="25.2" x14ac:dyDescent="0.25">
      <c r="C3972" s="106"/>
      <c r="D3972" s="103"/>
      <c r="E3972" s="11" t="s">
        <v>45</v>
      </c>
      <c r="F3972" s="8"/>
      <c r="G3972" s="14">
        <v>41</v>
      </c>
      <c r="H3972" s="27">
        <v>2</v>
      </c>
      <c r="I3972" s="5">
        <v>2</v>
      </c>
      <c r="J3972" s="5">
        <v>32</v>
      </c>
      <c r="K3972" s="5">
        <v>12</v>
      </c>
      <c r="L3972" s="5">
        <v>8</v>
      </c>
      <c r="M3972" s="5">
        <v>0</v>
      </c>
      <c r="N3972" s="5">
        <v>3</v>
      </c>
      <c r="O3972" s="5">
        <v>3</v>
      </c>
      <c r="P3972" s="5">
        <v>0</v>
      </c>
      <c r="Q3972" s="5">
        <v>0</v>
      </c>
      <c r="R3972" s="5">
        <v>6</v>
      </c>
      <c r="S3972" s="28">
        <v>0</v>
      </c>
    </row>
    <row r="3973" spans="3:19" x14ac:dyDescent="0.25">
      <c r="C3973" s="106"/>
      <c r="D3973" s="103"/>
      <c r="E3973" s="11" t="s">
        <v>38</v>
      </c>
      <c r="F3973" s="8"/>
      <c r="G3973" s="7">
        <v>141</v>
      </c>
      <c r="H3973" s="15">
        <v>11</v>
      </c>
      <c r="I3973" s="1">
        <v>14</v>
      </c>
      <c r="J3973" s="1">
        <v>100</v>
      </c>
      <c r="K3973" s="1">
        <v>34</v>
      </c>
      <c r="L3973" s="1">
        <v>21</v>
      </c>
      <c r="M3973" s="1">
        <v>2</v>
      </c>
      <c r="N3973" s="1">
        <v>14</v>
      </c>
      <c r="O3973" s="1">
        <v>10</v>
      </c>
      <c r="P3973" s="1">
        <v>1</v>
      </c>
      <c r="Q3973" s="1">
        <v>14</v>
      </c>
      <c r="R3973" s="1">
        <v>22</v>
      </c>
      <c r="S3973" s="18">
        <v>16</v>
      </c>
    </row>
    <row r="3974" spans="3:19" ht="25.2" x14ac:dyDescent="0.25">
      <c r="C3974" s="106"/>
      <c r="D3974" s="102" t="s">
        <v>22</v>
      </c>
      <c r="E3974" s="10" t="s">
        <v>40</v>
      </c>
      <c r="F3974" s="9"/>
      <c r="G3974" s="13">
        <v>123</v>
      </c>
      <c r="H3974" s="22">
        <v>5</v>
      </c>
      <c r="I3974" s="3">
        <v>14</v>
      </c>
      <c r="J3974" s="3">
        <v>99</v>
      </c>
      <c r="K3974" s="3">
        <v>49</v>
      </c>
      <c r="L3974" s="3">
        <v>18</v>
      </c>
      <c r="M3974" s="3">
        <v>1</v>
      </c>
      <c r="N3974" s="3">
        <v>21</v>
      </c>
      <c r="O3974" s="3">
        <v>14</v>
      </c>
      <c r="P3974" s="3">
        <v>1</v>
      </c>
      <c r="Q3974" s="3">
        <v>7</v>
      </c>
      <c r="R3974" s="3">
        <v>13</v>
      </c>
      <c r="S3974" s="24">
        <v>4</v>
      </c>
    </row>
    <row r="3975" spans="3:19" ht="25.2" x14ac:dyDescent="0.25">
      <c r="C3975" s="106"/>
      <c r="D3975" s="103"/>
      <c r="E3975" s="11" t="s">
        <v>41</v>
      </c>
      <c r="F3975" s="8"/>
      <c r="G3975" s="7">
        <v>511</v>
      </c>
      <c r="H3975" s="15">
        <v>25</v>
      </c>
      <c r="I3975" s="1">
        <v>90</v>
      </c>
      <c r="J3975" s="1">
        <v>452</v>
      </c>
      <c r="K3975" s="1">
        <v>286</v>
      </c>
      <c r="L3975" s="1">
        <v>111</v>
      </c>
      <c r="M3975" s="1">
        <v>11</v>
      </c>
      <c r="N3975" s="1">
        <v>105</v>
      </c>
      <c r="O3975" s="1">
        <v>95</v>
      </c>
      <c r="P3975" s="1">
        <v>2</v>
      </c>
      <c r="Q3975" s="1">
        <v>52</v>
      </c>
      <c r="R3975" s="1">
        <v>21</v>
      </c>
      <c r="S3975" s="18">
        <v>12</v>
      </c>
    </row>
    <row r="3976" spans="3:19" x14ac:dyDescent="0.25">
      <c r="C3976" s="106"/>
      <c r="D3976" s="103"/>
      <c r="E3976" s="11" t="s">
        <v>42</v>
      </c>
      <c r="F3976" s="8"/>
      <c r="G3976" s="14">
        <v>36</v>
      </c>
      <c r="H3976" s="27">
        <v>1</v>
      </c>
      <c r="I3976" s="5">
        <v>9</v>
      </c>
      <c r="J3976" s="5">
        <v>30</v>
      </c>
      <c r="K3976" s="5">
        <v>25</v>
      </c>
      <c r="L3976" s="5">
        <v>9</v>
      </c>
      <c r="M3976" s="5">
        <v>0</v>
      </c>
      <c r="N3976" s="5">
        <v>12</v>
      </c>
      <c r="O3976" s="5">
        <v>13</v>
      </c>
      <c r="P3976" s="5">
        <v>1</v>
      </c>
      <c r="Q3976" s="5">
        <v>2</v>
      </c>
      <c r="R3976" s="5">
        <v>0</v>
      </c>
      <c r="S3976" s="28">
        <v>1</v>
      </c>
    </row>
    <row r="3977" spans="3:19" x14ac:dyDescent="0.25">
      <c r="C3977" s="106"/>
      <c r="D3977" s="103"/>
      <c r="E3977" s="11" t="s">
        <v>43</v>
      </c>
      <c r="F3977" s="8"/>
      <c r="G3977" s="7">
        <v>224</v>
      </c>
      <c r="H3977" s="15">
        <v>14</v>
      </c>
      <c r="I3977" s="1">
        <v>34</v>
      </c>
      <c r="J3977" s="1">
        <v>192</v>
      </c>
      <c r="K3977" s="1">
        <v>105</v>
      </c>
      <c r="L3977" s="1">
        <v>39</v>
      </c>
      <c r="M3977" s="1">
        <v>3</v>
      </c>
      <c r="N3977" s="1">
        <v>45</v>
      </c>
      <c r="O3977" s="1">
        <v>38</v>
      </c>
      <c r="P3977" s="1">
        <v>0</v>
      </c>
      <c r="Q3977" s="1">
        <v>31</v>
      </c>
      <c r="R3977" s="1">
        <v>18</v>
      </c>
      <c r="S3977" s="18">
        <v>3</v>
      </c>
    </row>
    <row r="3978" spans="3:19" x14ac:dyDescent="0.25">
      <c r="C3978" s="106"/>
      <c r="D3978" s="103"/>
      <c r="E3978" s="11" t="s">
        <v>44</v>
      </c>
      <c r="F3978" s="8"/>
      <c r="G3978" s="14">
        <v>46</v>
      </c>
      <c r="H3978" s="27">
        <v>6</v>
      </c>
      <c r="I3978" s="5">
        <v>7</v>
      </c>
      <c r="J3978" s="5">
        <v>38</v>
      </c>
      <c r="K3978" s="5">
        <v>17</v>
      </c>
      <c r="L3978" s="5">
        <v>10</v>
      </c>
      <c r="M3978" s="5">
        <v>1</v>
      </c>
      <c r="N3978" s="5">
        <v>3</v>
      </c>
      <c r="O3978" s="5">
        <v>5</v>
      </c>
      <c r="P3978" s="5">
        <v>0</v>
      </c>
      <c r="Q3978" s="5">
        <v>5</v>
      </c>
      <c r="R3978" s="5">
        <v>6</v>
      </c>
      <c r="S3978" s="28">
        <v>2</v>
      </c>
    </row>
    <row r="3979" spans="3:19" ht="25.2" x14ac:dyDescent="0.25">
      <c r="C3979" s="106"/>
      <c r="D3979" s="103"/>
      <c r="E3979" s="11" t="s">
        <v>45</v>
      </c>
      <c r="F3979" s="8"/>
      <c r="G3979" s="14">
        <v>18</v>
      </c>
      <c r="H3979" s="27">
        <v>2</v>
      </c>
      <c r="I3979" s="5">
        <v>1</v>
      </c>
      <c r="J3979" s="5">
        <v>15</v>
      </c>
      <c r="K3979" s="5">
        <v>6</v>
      </c>
      <c r="L3979" s="5">
        <v>4</v>
      </c>
      <c r="M3979" s="5">
        <v>0</v>
      </c>
      <c r="N3979" s="5">
        <v>1</v>
      </c>
      <c r="O3979" s="5">
        <v>2</v>
      </c>
      <c r="P3979" s="5">
        <v>0</v>
      </c>
      <c r="Q3979" s="5">
        <v>0</v>
      </c>
      <c r="R3979" s="5">
        <v>1</v>
      </c>
      <c r="S3979" s="28">
        <v>0</v>
      </c>
    </row>
    <row r="3980" spans="3:19" x14ac:dyDescent="0.25">
      <c r="C3980" s="106"/>
      <c r="D3980" s="103"/>
      <c r="E3980" s="11" t="s">
        <v>38</v>
      </c>
      <c r="F3980" s="8"/>
      <c r="G3980" s="7">
        <v>80</v>
      </c>
      <c r="H3980" s="15">
        <v>7</v>
      </c>
      <c r="I3980" s="1">
        <v>11</v>
      </c>
      <c r="J3980" s="1">
        <v>56</v>
      </c>
      <c r="K3980" s="1">
        <v>24</v>
      </c>
      <c r="L3980" s="1">
        <v>13</v>
      </c>
      <c r="M3980" s="1">
        <v>2</v>
      </c>
      <c r="N3980" s="1">
        <v>11</v>
      </c>
      <c r="O3980" s="1">
        <v>8</v>
      </c>
      <c r="P3980" s="1">
        <v>1</v>
      </c>
      <c r="Q3980" s="1">
        <v>6</v>
      </c>
      <c r="R3980" s="1">
        <v>12</v>
      </c>
      <c r="S3980" s="18">
        <v>9</v>
      </c>
    </row>
    <row r="3981" spans="3:19" ht="25.2" x14ac:dyDescent="0.25">
      <c r="C3981" s="106"/>
      <c r="D3981" s="102" t="s">
        <v>23</v>
      </c>
      <c r="E3981" s="10" t="s">
        <v>40</v>
      </c>
      <c r="F3981" s="9"/>
      <c r="G3981" s="13">
        <v>140</v>
      </c>
      <c r="H3981" s="22">
        <v>3</v>
      </c>
      <c r="I3981" s="3">
        <v>6</v>
      </c>
      <c r="J3981" s="3">
        <v>118</v>
      </c>
      <c r="K3981" s="3">
        <v>42</v>
      </c>
      <c r="L3981" s="3">
        <v>23</v>
      </c>
      <c r="M3981" s="3">
        <v>2</v>
      </c>
      <c r="N3981" s="3">
        <v>13</v>
      </c>
      <c r="O3981" s="3">
        <v>10</v>
      </c>
      <c r="P3981" s="3">
        <v>1</v>
      </c>
      <c r="Q3981" s="3">
        <v>18</v>
      </c>
      <c r="R3981" s="3">
        <v>16</v>
      </c>
      <c r="S3981" s="24">
        <v>5</v>
      </c>
    </row>
    <row r="3982" spans="3:19" ht="25.2" x14ac:dyDescent="0.25">
      <c r="C3982" s="106"/>
      <c r="D3982" s="103"/>
      <c r="E3982" s="11" t="s">
        <v>41</v>
      </c>
      <c r="F3982" s="8"/>
      <c r="G3982" s="7">
        <v>395</v>
      </c>
      <c r="H3982" s="15">
        <v>20</v>
      </c>
      <c r="I3982" s="1">
        <v>36</v>
      </c>
      <c r="J3982" s="1">
        <v>369</v>
      </c>
      <c r="K3982" s="1">
        <v>187</v>
      </c>
      <c r="L3982" s="1">
        <v>103</v>
      </c>
      <c r="M3982" s="1">
        <v>9</v>
      </c>
      <c r="N3982" s="1">
        <v>40</v>
      </c>
      <c r="O3982" s="1">
        <v>46</v>
      </c>
      <c r="P3982" s="1">
        <v>2</v>
      </c>
      <c r="Q3982" s="1">
        <v>52</v>
      </c>
      <c r="R3982" s="1">
        <v>11</v>
      </c>
      <c r="S3982" s="18">
        <v>11</v>
      </c>
    </row>
    <row r="3983" spans="3:19" x14ac:dyDescent="0.25">
      <c r="C3983" s="106"/>
      <c r="D3983" s="103"/>
      <c r="E3983" s="11" t="s">
        <v>42</v>
      </c>
      <c r="F3983" s="8"/>
      <c r="G3983" s="14">
        <v>25</v>
      </c>
      <c r="H3983" s="27">
        <v>0</v>
      </c>
      <c r="I3983" s="5">
        <v>0</v>
      </c>
      <c r="J3983" s="5">
        <v>24</v>
      </c>
      <c r="K3983" s="5">
        <v>19</v>
      </c>
      <c r="L3983" s="5">
        <v>12</v>
      </c>
      <c r="M3983" s="5">
        <v>1</v>
      </c>
      <c r="N3983" s="5">
        <v>8</v>
      </c>
      <c r="O3983" s="5">
        <v>4</v>
      </c>
      <c r="P3983" s="5">
        <v>0</v>
      </c>
      <c r="Q3983" s="5">
        <v>7</v>
      </c>
      <c r="R3983" s="5">
        <v>0</v>
      </c>
      <c r="S3983" s="28">
        <v>1</v>
      </c>
    </row>
    <row r="3984" spans="3:19" x14ac:dyDescent="0.25">
      <c r="C3984" s="106"/>
      <c r="D3984" s="103"/>
      <c r="E3984" s="11" t="s">
        <v>43</v>
      </c>
      <c r="F3984" s="8"/>
      <c r="G3984" s="7">
        <v>226</v>
      </c>
      <c r="H3984" s="15">
        <v>13</v>
      </c>
      <c r="I3984" s="1">
        <v>8</v>
      </c>
      <c r="J3984" s="1">
        <v>185</v>
      </c>
      <c r="K3984" s="1">
        <v>87</v>
      </c>
      <c r="L3984" s="1">
        <v>40</v>
      </c>
      <c r="M3984" s="1">
        <v>4</v>
      </c>
      <c r="N3984" s="1">
        <v>15</v>
      </c>
      <c r="O3984" s="1">
        <v>13</v>
      </c>
      <c r="P3984" s="1">
        <v>2</v>
      </c>
      <c r="Q3984" s="1">
        <v>27</v>
      </c>
      <c r="R3984" s="1">
        <v>29</v>
      </c>
      <c r="S3984" s="18">
        <v>9</v>
      </c>
    </row>
    <row r="3985" spans="3:19" x14ac:dyDescent="0.25">
      <c r="C3985" s="106"/>
      <c r="D3985" s="103"/>
      <c r="E3985" s="11" t="s">
        <v>44</v>
      </c>
      <c r="F3985" s="8"/>
      <c r="G3985" s="14">
        <v>47</v>
      </c>
      <c r="H3985" s="27">
        <v>3</v>
      </c>
      <c r="I3985" s="5">
        <v>4</v>
      </c>
      <c r="J3985" s="5">
        <v>41</v>
      </c>
      <c r="K3985" s="5">
        <v>15</v>
      </c>
      <c r="L3985" s="5">
        <v>9</v>
      </c>
      <c r="M3985" s="5">
        <v>2</v>
      </c>
      <c r="N3985" s="5">
        <v>2</v>
      </c>
      <c r="O3985" s="5">
        <v>2</v>
      </c>
      <c r="P3985" s="5">
        <v>2</v>
      </c>
      <c r="Q3985" s="5">
        <v>6</v>
      </c>
      <c r="R3985" s="5">
        <v>4</v>
      </c>
      <c r="S3985" s="28">
        <v>0</v>
      </c>
    </row>
    <row r="3986" spans="3:19" ht="25.2" x14ac:dyDescent="0.25">
      <c r="C3986" s="106"/>
      <c r="D3986" s="103"/>
      <c r="E3986" s="11" t="s">
        <v>45</v>
      </c>
      <c r="F3986" s="8"/>
      <c r="G3986" s="14">
        <v>23</v>
      </c>
      <c r="H3986" s="27">
        <v>0</v>
      </c>
      <c r="I3986" s="5">
        <v>1</v>
      </c>
      <c r="J3986" s="5">
        <v>17</v>
      </c>
      <c r="K3986" s="5">
        <v>6</v>
      </c>
      <c r="L3986" s="5">
        <v>4</v>
      </c>
      <c r="M3986" s="5">
        <v>0</v>
      </c>
      <c r="N3986" s="5">
        <v>2</v>
      </c>
      <c r="O3986" s="5">
        <v>1</v>
      </c>
      <c r="P3986" s="5">
        <v>0</v>
      </c>
      <c r="Q3986" s="5">
        <v>0</v>
      </c>
      <c r="R3986" s="5">
        <v>5</v>
      </c>
      <c r="S3986" s="28">
        <v>0</v>
      </c>
    </row>
    <row r="3987" spans="3:19" x14ac:dyDescent="0.25">
      <c r="C3987" s="106"/>
      <c r="D3987" s="103"/>
      <c r="E3987" s="11" t="s">
        <v>38</v>
      </c>
      <c r="F3987" s="8"/>
      <c r="G3987" s="7">
        <v>61</v>
      </c>
      <c r="H3987" s="15">
        <v>4</v>
      </c>
      <c r="I3987" s="1">
        <v>3</v>
      </c>
      <c r="J3987" s="1">
        <v>44</v>
      </c>
      <c r="K3987" s="1">
        <v>10</v>
      </c>
      <c r="L3987" s="1">
        <v>8</v>
      </c>
      <c r="M3987" s="1">
        <v>0</v>
      </c>
      <c r="N3987" s="1">
        <v>3</v>
      </c>
      <c r="O3987" s="1">
        <v>2</v>
      </c>
      <c r="P3987" s="1">
        <v>0</v>
      </c>
      <c r="Q3987" s="1">
        <v>8</v>
      </c>
      <c r="R3987" s="1">
        <v>10</v>
      </c>
      <c r="S3987" s="18">
        <v>7</v>
      </c>
    </row>
    <row r="3988" spans="3:19" x14ac:dyDescent="0.25">
      <c r="C3988" s="102" t="s">
        <v>46</v>
      </c>
      <c r="D3988" s="100" t="s">
        <v>21</v>
      </c>
      <c r="E3988" s="10" t="s">
        <v>47</v>
      </c>
      <c r="F3988" s="9"/>
      <c r="G3988" s="13">
        <v>1103</v>
      </c>
      <c r="H3988" s="22">
        <v>63</v>
      </c>
      <c r="I3988" s="3">
        <v>130</v>
      </c>
      <c r="J3988" s="3">
        <v>946</v>
      </c>
      <c r="K3988" s="3">
        <v>477</v>
      </c>
      <c r="L3988" s="3">
        <v>217</v>
      </c>
      <c r="M3988" s="3">
        <v>22</v>
      </c>
      <c r="N3988" s="3">
        <v>134</v>
      </c>
      <c r="O3988" s="3">
        <v>117</v>
      </c>
      <c r="P3988" s="3">
        <v>5</v>
      </c>
      <c r="Q3988" s="3">
        <v>107</v>
      </c>
      <c r="R3988" s="3">
        <v>81</v>
      </c>
      <c r="S3988" s="24">
        <v>40</v>
      </c>
    </row>
    <row r="3989" spans="3:19" ht="25.2" x14ac:dyDescent="0.25">
      <c r="C3989" s="106"/>
      <c r="D3989" s="101"/>
      <c r="E3989" s="11" t="s">
        <v>48</v>
      </c>
      <c r="F3989" s="8"/>
      <c r="G3989" s="7">
        <v>173</v>
      </c>
      <c r="H3989" s="15">
        <v>8</v>
      </c>
      <c r="I3989" s="1">
        <v>23</v>
      </c>
      <c r="J3989" s="1">
        <v>152</v>
      </c>
      <c r="K3989" s="1">
        <v>95</v>
      </c>
      <c r="L3989" s="1">
        <v>54</v>
      </c>
      <c r="M3989" s="1">
        <v>2</v>
      </c>
      <c r="N3989" s="1">
        <v>36</v>
      </c>
      <c r="O3989" s="1">
        <v>38</v>
      </c>
      <c r="P3989" s="1">
        <v>0</v>
      </c>
      <c r="Q3989" s="1">
        <v>26</v>
      </c>
      <c r="R3989" s="1">
        <v>7</v>
      </c>
      <c r="S3989" s="18">
        <v>6</v>
      </c>
    </row>
    <row r="3990" spans="3:19" x14ac:dyDescent="0.25">
      <c r="C3990" s="106"/>
      <c r="D3990" s="101"/>
      <c r="E3990" s="11" t="s">
        <v>49</v>
      </c>
      <c r="F3990" s="8"/>
      <c r="G3990" s="14">
        <v>29</v>
      </c>
      <c r="H3990" s="27">
        <v>0</v>
      </c>
      <c r="I3990" s="5">
        <v>3</v>
      </c>
      <c r="J3990" s="5">
        <v>26</v>
      </c>
      <c r="K3990" s="5">
        <v>14</v>
      </c>
      <c r="L3990" s="5">
        <v>7</v>
      </c>
      <c r="M3990" s="5">
        <v>0</v>
      </c>
      <c r="N3990" s="5">
        <v>3</v>
      </c>
      <c r="O3990" s="5">
        <v>3</v>
      </c>
      <c r="P3990" s="5">
        <v>0</v>
      </c>
      <c r="Q3990" s="5">
        <v>2</v>
      </c>
      <c r="R3990" s="5">
        <v>1</v>
      </c>
      <c r="S3990" s="28">
        <v>1</v>
      </c>
    </row>
    <row r="3991" spans="3:19" ht="25.2" x14ac:dyDescent="0.25">
      <c r="C3991" s="106"/>
      <c r="D3991" s="101"/>
      <c r="E3991" s="11" t="s">
        <v>50</v>
      </c>
      <c r="F3991" s="8"/>
      <c r="G3991" s="7">
        <v>102</v>
      </c>
      <c r="H3991" s="15">
        <v>2</v>
      </c>
      <c r="I3991" s="1">
        <v>9</v>
      </c>
      <c r="J3991" s="1">
        <v>90</v>
      </c>
      <c r="K3991" s="1">
        <v>44</v>
      </c>
      <c r="L3991" s="1">
        <v>18</v>
      </c>
      <c r="M3991" s="1">
        <v>1</v>
      </c>
      <c r="N3991" s="1">
        <v>24</v>
      </c>
      <c r="O3991" s="1">
        <v>15</v>
      </c>
      <c r="P3991" s="1">
        <v>0</v>
      </c>
      <c r="Q3991" s="1">
        <v>13</v>
      </c>
      <c r="R3991" s="1">
        <v>7</v>
      </c>
      <c r="S3991" s="18">
        <v>3</v>
      </c>
    </row>
    <row r="3992" spans="3:19" ht="25.2" x14ac:dyDescent="0.25">
      <c r="C3992" s="106"/>
      <c r="D3992" s="101"/>
      <c r="E3992" s="11" t="s">
        <v>51</v>
      </c>
      <c r="F3992" s="8"/>
      <c r="G3992" s="14">
        <v>46</v>
      </c>
      <c r="H3992" s="27">
        <v>1</v>
      </c>
      <c r="I3992" s="5">
        <v>0</v>
      </c>
      <c r="J3992" s="5">
        <v>38</v>
      </c>
      <c r="K3992" s="5">
        <v>10</v>
      </c>
      <c r="L3992" s="5">
        <v>8</v>
      </c>
      <c r="M3992" s="5">
        <v>1</v>
      </c>
      <c r="N3992" s="5">
        <v>4</v>
      </c>
      <c r="O3992" s="5">
        <v>6</v>
      </c>
      <c r="P3992" s="5">
        <v>0</v>
      </c>
      <c r="Q3992" s="5">
        <v>7</v>
      </c>
      <c r="R3992" s="5">
        <v>7</v>
      </c>
      <c r="S3992" s="28">
        <v>1</v>
      </c>
    </row>
    <row r="3993" spans="3:19" x14ac:dyDescent="0.25">
      <c r="C3993" s="106"/>
      <c r="D3993" s="101"/>
      <c r="E3993" s="11" t="s">
        <v>52</v>
      </c>
      <c r="F3993" s="8"/>
      <c r="G3993" s="14">
        <v>20</v>
      </c>
      <c r="H3993" s="27">
        <v>1</v>
      </c>
      <c r="I3993" s="5">
        <v>1</v>
      </c>
      <c r="J3993" s="5">
        <v>11</v>
      </c>
      <c r="K3993" s="5">
        <v>4</v>
      </c>
      <c r="L3993" s="5">
        <v>2</v>
      </c>
      <c r="M3993" s="5">
        <v>0</v>
      </c>
      <c r="N3993" s="5">
        <v>0</v>
      </c>
      <c r="O3993" s="5">
        <v>1</v>
      </c>
      <c r="P3993" s="5">
        <v>0</v>
      </c>
      <c r="Q3993" s="5">
        <v>1</v>
      </c>
      <c r="R3993" s="5">
        <v>8</v>
      </c>
      <c r="S3993" s="28">
        <v>0</v>
      </c>
    </row>
    <row r="3994" spans="3:19" x14ac:dyDescent="0.25">
      <c r="C3994" s="106"/>
      <c r="D3994" s="101"/>
      <c r="E3994" s="11" t="s">
        <v>53</v>
      </c>
      <c r="F3994" s="8"/>
      <c r="G3994" s="14">
        <v>19</v>
      </c>
      <c r="H3994" s="27">
        <v>0</v>
      </c>
      <c r="I3994" s="5">
        <v>1</v>
      </c>
      <c r="J3994" s="5">
        <v>14</v>
      </c>
      <c r="K3994" s="5">
        <v>10</v>
      </c>
      <c r="L3994" s="5">
        <v>6</v>
      </c>
      <c r="M3994" s="5">
        <v>0</v>
      </c>
      <c r="N3994" s="5">
        <v>6</v>
      </c>
      <c r="O3994" s="5">
        <v>4</v>
      </c>
      <c r="P3994" s="5">
        <v>1</v>
      </c>
      <c r="Q3994" s="5">
        <v>2</v>
      </c>
      <c r="R3994" s="5">
        <v>4</v>
      </c>
      <c r="S3994" s="28">
        <v>0</v>
      </c>
    </row>
    <row r="3995" spans="3:19" x14ac:dyDescent="0.25">
      <c r="C3995" s="106"/>
      <c r="D3995" s="101"/>
      <c r="E3995" s="11" t="s">
        <v>38</v>
      </c>
      <c r="F3995" s="8"/>
      <c r="G3995" s="14">
        <v>32</v>
      </c>
      <c r="H3995" s="27">
        <v>2</v>
      </c>
      <c r="I3995" s="5">
        <v>5</v>
      </c>
      <c r="J3995" s="5">
        <v>24</v>
      </c>
      <c r="K3995" s="5">
        <v>10</v>
      </c>
      <c r="L3995" s="5">
        <v>4</v>
      </c>
      <c r="M3995" s="5">
        <v>1</v>
      </c>
      <c r="N3995" s="5">
        <v>2</v>
      </c>
      <c r="O3995" s="5">
        <v>2</v>
      </c>
      <c r="P3995" s="5">
        <v>1</v>
      </c>
      <c r="Q3995" s="5">
        <v>4</v>
      </c>
      <c r="R3995" s="5">
        <v>4</v>
      </c>
      <c r="S3995" s="28">
        <v>4</v>
      </c>
    </row>
    <row r="3996" spans="3:19" x14ac:dyDescent="0.25">
      <c r="C3996" s="106"/>
      <c r="D3996" s="101"/>
      <c r="E3996" s="11" t="s">
        <v>54</v>
      </c>
      <c r="F3996" s="8"/>
      <c r="G3996" s="7">
        <v>1276</v>
      </c>
      <c r="H3996" s="15">
        <v>71</v>
      </c>
      <c r="I3996" s="1">
        <v>153</v>
      </c>
      <c r="J3996" s="1">
        <v>1098</v>
      </c>
      <c r="K3996" s="1">
        <v>572</v>
      </c>
      <c r="L3996" s="1">
        <v>271</v>
      </c>
      <c r="M3996" s="1">
        <v>24</v>
      </c>
      <c r="N3996" s="1">
        <v>170</v>
      </c>
      <c r="O3996" s="1">
        <v>155</v>
      </c>
      <c r="P3996" s="1">
        <v>5</v>
      </c>
      <c r="Q3996" s="1">
        <v>133</v>
      </c>
      <c r="R3996" s="1">
        <v>88</v>
      </c>
      <c r="S3996" s="18">
        <v>46</v>
      </c>
    </row>
    <row r="3997" spans="3:19" x14ac:dyDescent="0.25">
      <c r="C3997" s="106"/>
      <c r="D3997" s="101"/>
      <c r="E3997" s="11" t="s">
        <v>55</v>
      </c>
      <c r="F3997" s="8"/>
      <c r="G3997" s="7">
        <v>177</v>
      </c>
      <c r="H3997" s="15">
        <v>3</v>
      </c>
      <c r="I3997" s="1">
        <v>12</v>
      </c>
      <c r="J3997" s="1">
        <v>154</v>
      </c>
      <c r="K3997" s="1">
        <v>68</v>
      </c>
      <c r="L3997" s="1">
        <v>33</v>
      </c>
      <c r="M3997" s="1">
        <v>2</v>
      </c>
      <c r="N3997" s="1">
        <v>31</v>
      </c>
      <c r="O3997" s="1">
        <v>24</v>
      </c>
      <c r="P3997" s="1">
        <v>0</v>
      </c>
      <c r="Q3997" s="1">
        <v>22</v>
      </c>
      <c r="R3997" s="1">
        <v>15</v>
      </c>
      <c r="S3997" s="18">
        <v>5</v>
      </c>
    </row>
    <row r="3998" spans="3:19" ht="25.2" x14ac:dyDescent="0.25">
      <c r="C3998" s="102" t="s">
        <v>56</v>
      </c>
      <c r="D3998" s="100" t="s">
        <v>21</v>
      </c>
      <c r="E3998" s="10" t="s">
        <v>57</v>
      </c>
      <c r="F3998" s="9"/>
      <c r="G3998" s="13">
        <v>393</v>
      </c>
      <c r="H3998" s="22">
        <v>27</v>
      </c>
      <c r="I3998" s="3">
        <v>52</v>
      </c>
      <c r="J3998" s="3">
        <v>346</v>
      </c>
      <c r="K3998" s="3">
        <v>183</v>
      </c>
      <c r="L3998" s="3">
        <v>103</v>
      </c>
      <c r="M3998" s="3">
        <v>9</v>
      </c>
      <c r="N3998" s="3">
        <v>74</v>
      </c>
      <c r="O3998" s="3">
        <v>66</v>
      </c>
      <c r="P3998" s="3">
        <v>3</v>
      </c>
      <c r="Q3998" s="3">
        <v>44</v>
      </c>
      <c r="R3998" s="3">
        <v>26</v>
      </c>
      <c r="S3998" s="24">
        <v>8</v>
      </c>
    </row>
    <row r="3999" spans="3:19" ht="25.2" x14ac:dyDescent="0.25">
      <c r="C3999" s="106"/>
      <c r="D3999" s="101"/>
      <c r="E3999" s="11" t="s">
        <v>58</v>
      </c>
      <c r="F3999" s="8"/>
      <c r="G3999" s="7">
        <v>615</v>
      </c>
      <c r="H3999" s="15">
        <v>29</v>
      </c>
      <c r="I3999" s="1">
        <v>75</v>
      </c>
      <c r="J3999" s="1">
        <v>515</v>
      </c>
      <c r="K3999" s="1">
        <v>263</v>
      </c>
      <c r="L3999" s="1">
        <v>125</v>
      </c>
      <c r="M3999" s="1">
        <v>12</v>
      </c>
      <c r="N3999" s="1">
        <v>89</v>
      </c>
      <c r="O3999" s="1">
        <v>74</v>
      </c>
      <c r="P3999" s="1">
        <v>3</v>
      </c>
      <c r="Q3999" s="1">
        <v>70</v>
      </c>
      <c r="R3999" s="1">
        <v>54</v>
      </c>
      <c r="S3999" s="18">
        <v>26</v>
      </c>
    </row>
    <row r="4000" spans="3:19" ht="25.2" x14ac:dyDescent="0.25">
      <c r="C4000" s="106"/>
      <c r="D4000" s="101"/>
      <c r="E4000" s="11" t="s">
        <v>59</v>
      </c>
      <c r="F4000" s="8"/>
      <c r="G4000" s="7">
        <v>364</v>
      </c>
      <c r="H4000" s="15">
        <v>14</v>
      </c>
      <c r="I4000" s="1">
        <v>36</v>
      </c>
      <c r="J4000" s="1">
        <v>311</v>
      </c>
      <c r="K4000" s="1">
        <v>146</v>
      </c>
      <c r="L4000" s="1">
        <v>65</v>
      </c>
      <c r="M4000" s="1">
        <v>5</v>
      </c>
      <c r="N4000" s="1">
        <v>33</v>
      </c>
      <c r="O4000" s="1">
        <v>32</v>
      </c>
      <c r="P4000" s="1">
        <v>1</v>
      </c>
      <c r="Q4000" s="1">
        <v>36</v>
      </c>
      <c r="R4000" s="1">
        <v>25</v>
      </c>
      <c r="S4000" s="18">
        <v>15</v>
      </c>
    </row>
    <row r="4001" spans="2:19" x14ac:dyDescent="0.25">
      <c r="C4001" s="106"/>
      <c r="D4001" s="101"/>
      <c r="E4001" s="11" t="s">
        <v>60</v>
      </c>
      <c r="F4001" s="8"/>
      <c r="G4001" s="7">
        <v>152</v>
      </c>
      <c r="H4001" s="15">
        <v>7</v>
      </c>
      <c r="I4001" s="1">
        <v>9</v>
      </c>
      <c r="J4001" s="1">
        <v>129</v>
      </c>
      <c r="K4001" s="1">
        <v>72</v>
      </c>
      <c r="L4001" s="1">
        <v>23</v>
      </c>
      <c r="M4001" s="1">
        <v>1</v>
      </c>
      <c r="N4001" s="1">
        <v>13</v>
      </c>
      <c r="O4001" s="1">
        <v>14</v>
      </c>
      <c r="P4001" s="1">
        <v>0</v>
      </c>
      <c r="Q4001" s="1">
        <v>12</v>
      </c>
      <c r="R4001" s="1">
        <v>14</v>
      </c>
      <c r="S4001" s="18">
        <v>6</v>
      </c>
    </row>
    <row r="4002" spans="2:19" x14ac:dyDescent="0.25">
      <c r="C4002" s="102" t="s">
        <v>61</v>
      </c>
      <c r="D4002" s="100" t="s">
        <v>21</v>
      </c>
      <c r="E4002" s="10" t="s">
        <v>62</v>
      </c>
      <c r="F4002" s="9"/>
      <c r="G4002" s="13">
        <v>197</v>
      </c>
      <c r="H4002" s="22">
        <v>11</v>
      </c>
      <c r="I4002" s="3">
        <v>18</v>
      </c>
      <c r="J4002" s="3">
        <v>168</v>
      </c>
      <c r="K4002" s="3">
        <v>76</v>
      </c>
      <c r="L4002" s="3">
        <v>41</v>
      </c>
      <c r="M4002" s="3">
        <v>6</v>
      </c>
      <c r="N4002" s="3">
        <v>18</v>
      </c>
      <c r="O4002" s="3">
        <v>18</v>
      </c>
      <c r="P4002" s="3">
        <v>2</v>
      </c>
      <c r="Q4002" s="3">
        <v>21</v>
      </c>
      <c r="R4002" s="3">
        <v>17</v>
      </c>
      <c r="S4002" s="24">
        <v>6</v>
      </c>
    </row>
    <row r="4003" spans="2:19" x14ac:dyDescent="0.25">
      <c r="C4003" s="103"/>
      <c r="D4003" s="101"/>
      <c r="E4003" s="11" t="s">
        <v>63</v>
      </c>
      <c r="F4003" s="8"/>
      <c r="G4003" s="7">
        <v>460</v>
      </c>
      <c r="H4003" s="15">
        <v>32</v>
      </c>
      <c r="I4003" s="1">
        <v>68</v>
      </c>
      <c r="J4003" s="1">
        <v>397</v>
      </c>
      <c r="K4003" s="1">
        <v>240</v>
      </c>
      <c r="L4003" s="1">
        <v>128</v>
      </c>
      <c r="M4003" s="1">
        <v>12</v>
      </c>
      <c r="N4003" s="1">
        <v>81</v>
      </c>
      <c r="O4003" s="1">
        <v>77</v>
      </c>
      <c r="P4003" s="1">
        <v>2</v>
      </c>
      <c r="Q4003" s="1">
        <v>55</v>
      </c>
      <c r="R4003" s="1">
        <v>30</v>
      </c>
      <c r="S4003" s="18">
        <v>13</v>
      </c>
    </row>
    <row r="4004" spans="2:19" ht="25.2" x14ac:dyDescent="0.25">
      <c r="C4004" s="103"/>
      <c r="D4004" s="101"/>
      <c r="E4004" s="11" t="s">
        <v>64</v>
      </c>
      <c r="F4004" s="8"/>
      <c r="G4004" s="7">
        <v>286</v>
      </c>
      <c r="H4004" s="15">
        <v>12</v>
      </c>
      <c r="I4004" s="1">
        <v>26</v>
      </c>
      <c r="J4004" s="1">
        <v>242</v>
      </c>
      <c r="K4004" s="1">
        <v>113</v>
      </c>
      <c r="L4004" s="1">
        <v>48</v>
      </c>
      <c r="M4004" s="1">
        <v>2</v>
      </c>
      <c r="N4004" s="1">
        <v>34</v>
      </c>
      <c r="O4004" s="1">
        <v>29</v>
      </c>
      <c r="P4004" s="1">
        <v>3</v>
      </c>
      <c r="Q4004" s="1">
        <v>26</v>
      </c>
      <c r="R4004" s="1">
        <v>24</v>
      </c>
      <c r="S4004" s="18">
        <v>11</v>
      </c>
    </row>
    <row r="4005" spans="2:19" x14ac:dyDescent="0.25">
      <c r="C4005" s="103"/>
      <c r="D4005" s="101"/>
      <c r="E4005" s="11" t="s">
        <v>65</v>
      </c>
      <c r="F4005" s="8"/>
      <c r="G4005" s="7">
        <v>249</v>
      </c>
      <c r="H4005" s="15">
        <v>11</v>
      </c>
      <c r="I4005" s="1">
        <v>36</v>
      </c>
      <c r="J4005" s="1">
        <v>206</v>
      </c>
      <c r="K4005" s="1">
        <v>109</v>
      </c>
      <c r="L4005" s="1">
        <v>48</v>
      </c>
      <c r="M4005" s="1">
        <v>5</v>
      </c>
      <c r="N4005" s="1">
        <v>41</v>
      </c>
      <c r="O4005" s="1">
        <v>31</v>
      </c>
      <c r="P4005" s="1">
        <v>0</v>
      </c>
      <c r="Q4005" s="1">
        <v>22</v>
      </c>
      <c r="R4005" s="1">
        <v>20</v>
      </c>
      <c r="S4005" s="18">
        <v>15</v>
      </c>
    </row>
    <row r="4006" spans="2:19" x14ac:dyDescent="0.25">
      <c r="C4006" s="103"/>
      <c r="D4006" s="101"/>
      <c r="E4006" s="11" t="s">
        <v>66</v>
      </c>
      <c r="F4006" s="8"/>
      <c r="G4006" s="7">
        <v>145</v>
      </c>
      <c r="H4006" s="15">
        <v>6</v>
      </c>
      <c r="I4006" s="1">
        <v>11</v>
      </c>
      <c r="J4006" s="1">
        <v>129</v>
      </c>
      <c r="K4006" s="1">
        <v>63</v>
      </c>
      <c r="L4006" s="1">
        <v>21</v>
      </c>
      <c r="M4006" s="1">
        <v>0</v>
      </c>
      <c r="N4006" s="1">
        <v>19</v>
      </c>
      <c r="O4006" s="1">
        <v>14</v>
      </c>
      <c r="P4006" s="1">
        <v>0</v>
      </c>
      <c r="Q4006" s="1">
        <v>20</v>
      </c>
      <c r="R4006" s="1">
        <v>11</v>
      </c>
      <c r="S4006" s="18">
        <v>4</v>
      </c>
    </row>
    <row r="4007" spans="2:19" x14ac:dyDescent="0.25">
      <c r="C4007" s="107"/>
      <c r="D4007" s="104"/>
      <c r="E4007" s="44" t="s">
        <v>67</v>
      </c>
      <c r="F4007" s="45"/>
      <c r="G4007" s="56">
        <v>187</v>
      </c>
      <c r="H4007" s="64">
        <v>5</v>
      </c>
      <c r="I4007" s="34">
        <v>13</v>
      </c>
      <c r="J4007" s="34">
        <v>159</v>
      </c>
      <c r="K4007" s="34">
        <v>63</v>
      </c>
      <c r="L4007" s="34">
        <v>30</v>
      </c>
      <c r="M4007" s="34">
        <v>2</v>
      </c>
      <c r="N4007" s="34">
        <v>16</v>
      </c>
      <c r="O4007" s="34">
        <v>17</v>
      </c>
      <c r="P4007" s="34">
        <v>0</v>
      </c>
      <c r="Q4007" s="34">
        <v>18</v>
      </c>
      <c r="R4007" s="34">
        <v>17</v>
      </c>
      <c r="S4007" s="69">
        <v>6</v>
      </c>
    </row>
    <row r="4009" spans="2:19" x14ac:dyDescent="0.25">
      <c r="B4009" s="42" t="str">
        <f xml:space="preserve"> HYPERLINK("#'目次'!B53", "[47]")</f>
        <v>[47]</v>
      </c>
      <c r="C4009" s="37" t="s">
        <v>582</v>
      </c>
    </row>
    <row r="4010" spans="2:19" x14ac:dyDescent="0.25">
      <c r="C4010" s="37" t="s">
        <v>583</v>
      </c>
    </row>
    <row r="4012" spans="2:19" x14ac:dyDescent="0.25">
      <c r="C4012" s="37" t="s">
        <v>14</v>
      </c>
    </row>
    <row r="4013" spans="2:19" ht="100.8" x14ac:dyDescent="0.25">
      <c r="C4013" s="96"/>
      <c r="D4013" s="97"/>
      <c r="E4013" s="97"/>
      <c r="F4013" s="97"/>
      <c r="G4013" s="52" t="s">
        <v>15</v>
      </c>
      <c r="H4013" s="48" t="s">
        <v>584</v>
      </c>
      <c r="I4013" s="20" t="s">
        <v>585</v>
      </c>
      <c r="J4013" s="20" t="s">
        <v>586</v>
      </c>
      <c r="K4013" s="20" t="s">
        <v>587</v>
      </c>
      <c r="L4013" s="20" t="s">
        <v>588</v>
      </c>
      <c r="M4013" s="20" t="s">
        <v>589</v>
      </c>
      <c r="N4013" s="20" t="s">
        <v>590</v>
      </c>
      <c r="O4013" s="20" t="s">
        <v>53</v>
      </c>
      <c r="P4013" s="51" t="s">
        <v>38</v>
      </c>
    </row>
    <row r="4014" spans="2:19" x14ac:dyDescent="0.25">
      <c r="C4014" s="98"/>
      <c r="D4014" s="99"/>
      <c r="E4014" s="99"/>
      <c r="F4014" s="99"/>
      <c r="G4014" s="47"/>
      <c r="H4014" s="55"/>
      <c r="I4014" s="21"/>
      <c r="J4014" s="21"/>
      <c r="K4014" s="21"/>
      <c r="L4014" s="21"/>
      <c r="M4014" s="21"/>
      <c r="N4014" s="21"/>
      <c r="O4014" s="21"/>
      <c r="P4014" s="54"/>
    </row>
    <row r="4015" spans="2:19" x14ac:dyDescent="0.25">
      <c r="C4015" s="43"/>
      <c r="D4015" s="49"/>
      <c r="E4015" s="53" t="s">
        <v>15</v>
      </c>
      <c r="F4015" s="46"/>
      <c r="G4015" s="50">
        <v>119</v>
      </c>
      <c r="H4015" s="30">
        <v>50</v>
      </c>
      <c r="I4015" s="30">
        <v>50</v>
      </c>
      <c r="J4015" s="30">
        <v>6</v>
      </c>
      <c r="K4015" s="30">
        <v>11</v>
      </c>
      <c r="L4015" s="30">
        <v>14</v>
      </c>
      <c r="M4015" s="30">
        <v>17</v>
      </c>
      <c r="N4015" s="30">
        <v>11</v>
      </c>
      <c r="O4015" s="30">
        <v>29</v>
      </c>
      <c r="P4015" s="68">
        <v>1</v>
      </c>
    </row>
    <row r="4016" spans="2:19" x14ac:dyDescent="0.25">
      <c r="C4016" s="105" t="s">
        <v>20</v>
      </c>
      <c r="D4016" s="100" t="s">
        <v>21</v>
      </c>
      <c r="E4016" s="10" t="s">
        <v>22</v>
      </c>
      <c r="F4016" s="9"/>
      <c r="G4016" s="13">
        <v>52</v>
      </c>
      <c r="H4016" s="22">
        <v>20</v>
      </c>
      <c r="I4016" s="3">
        <v>22</v>
      </c>
      <c r="J4016" s="3">
        <v>4</v>
      </c>
      <c r="K4016" s="3">
        <v>7</v>
      </c>
      <c r="L4016" s="3">
        <v>7</v>
      </c>
      <c r="M4016" s="3">
        <v>8</v>
      </c>
      <c r="N4016" s="3">
        <v>7</v>
      </c>
      <c r="O4016" s="3">
        <v>12</v>
      </c>
      <c r="P4016" s="24">
        <v>0</v>
      </c>
    </row>
    <row r="4017" spans="3:16" x14ac:dyDescent="0.25">
      <c r="C4017" s="106"/>
      <c r="D4017" s="101"/>
      <c r="E4017" s="11" t="s">
        <v>23</v>
      </c>
      <c r="F4017" s="8"/>
      <c r="G4017" s="7">
        <v>67</v>
      </c>
      <c r="H4017" s="15">
        <v>30</v>
      </c>
      <c r="I4017" s="1">
        <v>28</v>
      </c>
      <c r="J4017" s="1">
        <v>2</v>
      </c>
      <c r="K4017" s="1">
        <v>4</v>
      </c>
      <c r="L4017" s="1">
        <v>7</v>
      </c>
      <c r="M4017" s="1">
        <v>9</v>
      </c>
      <c r="N4017" s="1">
        <v>4</v>
      </c>
      <c r="O4017" s="1">
        <v>17</v>
      </c>
      <c r="P4017" s="18">
        <v>1</v>
      </c>
    </row>
    <row r="4018" spans="3:16" x14ac:dyDescent="0.25">
      <c r="C4018" s="102" t="s">
        <v>24</v>
      </c>
      <c r="D4018" s="102" t="s">
        <v>25</v>
      </c>
      <c r="E4018" s="10" t="s">
        <v>26</v>
      </c>
      <c r="F4018" s="9"/>
      <c r="G4018" s="41">
        <v>7</v>
      </c>
      <c r="H4018" s="58">
        <v>1</v>
      </c>
      <c r="I4018" s="26">
        <v>1</v>
      </c>
      <c r="J4018" s="26">
        <v>0</v>
      </c>
      <c r="K4018" s="26">
        <v>0</v>
      </c>
      <c r="L4018" s="26">
        <v>0</v>
      </c>
      <c r="M4018" s="26">
        <v>1</v>
      </c>
      <c r="N4018" s="26">
        <v>0</v>
      </c>
      <c r="O4018" s="26">
        <v>4</v>
      </c>
      <c r="P4018" s="60">
        <v>0</v>
      </c>
    </row>
    <row r="4019" spans="3:16" x14ac:dyDescent="0.25">
      <c r="C4019" s="106"/>
      <c r="D4019" s="103"/>
      <c r="E4019" s="11" t="s">
        <v>27</v>
      </c>
      <c r="F4019" s="8"/>
      <c r="G4019" s="14">
        <v>6</v>
      </c>
      <c r="H4019" s="27">
        <v>3</v>
      </c>
      <c r="I4019" s="5">
        <v>2</v>
      </c>
      <c r="J4019" s="5">
        <v>1</v>
      </c>
      <c r="K4019" s="5">
        <v>2</v>
      </c>
      <c r="L4019" s="5">
        <v>2</v>
      </c>
      <c r="M4019" s="5">
        <v>1</v>
      </c>
      <c r="N4019" s="5">
        <v>3</v>
      </c>
      <c r="O4019" s="5">
        <v>1</v>
      </c>
      <c r="P4019" s="28">
        <v>0</v>
      </c>
    </row>
    <row r="4020" spans="3:16" x14ac:dyDescent="0.25">
      <c r="C4020" s="106"/>
      <c r="D4020" s="103"/>
      <c r="E4020" s="11" t="s">
        <v>28</v>
      </c>
      <c r="F4020" s="8"/>
      <c r="G4020" s="14">
        <v>10</v>
      </c>
      <c r="H4020" s="27">
        <v>6</v>
      </c>
      <c r="I4020" s="5">
        <v>5</v>
      </c>
      <c r="J4020" s="5">
        <v>0</v>
      </c>
      <c r="K4020" s="5">
        <v>2</v>
      </c>
      <c r="L4020" s="5">
        <v>1</v>
      </c>
      <c r="M4020" s="5">
        <v>3</v>
      </c>
      <c r="N4020" s="5">
        <v>2</v>
      </c>
      <c r="O4020" s="5">
        <v>2</v>
      </c>
      <c r="P4020" s="28">
        <v>0</v>
      </c>
    </row>
    <row r="4021" spans="3:16" x14ac:dyDescent="0.25">
      <c r="C4021" s="106"/>
      <c r="D4021" s="103"/>
      <c r="E4021" s="11" t="s">
        <v>29</v>
      </c>
      <c r="F4021" s="8"/>
      <c r="G4021" s="14">
        <v>23</v>
      </c>
      <c r="H4021" s="27">
        <v>10</v>
      </c>
      <c r="I4021" s="5">
        <v>9</v>
      </c>
      <c r="J4021" s="5">
        <v>0</v>
      </c>
      <c r="K4021" s="5">
        <v>2</v>
      </c>
      <c r="L4021" s="5">
        <v>5</v>
      </c>
      <c r="M4021" s="5">
        <v>2</v>
      </c>
      <c r="N4021" s="5">
        <v>1</v>
      </c>
      <c r="O4021" s="5">
        <v>5</v>
      </c>
      <c r="P4021" s="28">
        <v>1</v>
      </c>
    </row>
    <row r="4022" spans="3:16" x14ac:dyDescent="0.25">
      <c r="C4022" s="106"/>
      <c r="D4022" s="103"/>
      <c r="E4022" s="11" t="s">
        <v>30</v>
      </c>
      <c r="F4022" s="8"/>
      <c r="G4022" s="7">
        <v>73</v>
      </c>
      <c r="H4022" s="15">
        <v>30</v>
      </c>
      <c r="I4022" s="1">
        <v>33</v>
      </c>
      <c r="J4022" s="1">
        <v>5</v>
      </c>
      <c r="K4022" s="1">
        <v>5</v>
      </c>
      <c r="L4022" s="1">
        <v>6</v>
      </c>
      <c r="M4022" s="1">
        <v>10</v>
      </c>
      <c r="N4022" s="1">
        <v>5</v>
      </c>
      <c r="O4022" s="1">
        <v>17</v>
      </c>
      <c r="P4022" s="18">
        <v>0</v>
      </c>
    </row>
    <row r="4023" spans="3:16" x14ac:dyDescent="0.25">
      <c r="C4023" s="106"/>
      <c r="D4023" s="103"/>
      <c r="E4023" s="11" t="s">
        <v>31</v>
      </c>
      <c r="F4023" s="8"/>
      <c r="G4023" s="7">
        <v>112</v>
      </c>
      <c r="H4023" s="15">
        <v>49</v>
      </c>
      <c r="I4023" s="1">
        <v>49</v>
      </c>
      <c r="J4023" s="1">
        <v>6</v>
      </c>
      <c r="K4023" s="1">
        <v>11</v>
      </c>
      <c r="L4023" s="1">
        <v>14</v>
      </c>
      <c r="M4023" s="1">
        <v>16</v>
      </c>
      <c r="N4023" s="1">
        <v>11</v>
      </c>
      <c r="O4023" s="1">
        <v>25</v>
      </c>
      <c r="P4023" s="18">
        <v>1</v>
      </c>
    </row>
    <row r="4024" spans="3:16" x14ac:dyDescent="0.25">
      <c r="C4024" s="106"/>
      <c r="D4024" s="103"/>
      <c r="E4024" s="11" t="s">
        <v>32</v>
      </c>
      <c r="F4024" s="8"/>
      <c r="G4024" s="7">
        <v>96</v>
      </c>
      <c r="H4024" s="15">
        <v>40</v>
      </c>
      <c r="I4024" s="1">
        <v>42</v>
      </c>
      <c r="J4024" s="1">
        <v>5</v>
      </c>
      <c r="K4024" s="1">
        <v>7</v>
      </c>
      <c r="L4024" s="1">
        <v>11</v>
      </c>
      <c r="M4024" s="1">
        <v>12</v>
      </c>
      <c r="N4024" s="1">
        <v>6</v>
      </c>
      <c r="O4024" s="1">
        <v>22</v>
      </c>
      <c r="P4024" s="18">
        <v>1</v>
      </c>
    </row>
    <row r="4025" spans="3:16" x14ac:dyDescent="0.25">
      <c r="C4025" s="106"/>
      <c r="D4025" s="102" t="s">
        <v>22</v>
      </c>
      <c r="E4025" s="10" t="s">
        <v>26</v>
      </c>
      <c r="F4025" s="9"/>
      <c r="G4025" s="41">
        <v>5</v>
      </c>
      <c r="H4025" s="58">
        <v>1</v>
      </c>
      <c r="I4025" s="26">
        <v>0</v>
      </c>
      <c r="J4025" s="26">
        <v>0</v>
      </c>
      <c r="K4025" s="26">
        <v>0</v>
      </c>
      <c r="L4025" s="26">
        <v>0</v>
      </c>
      <c r="M4025" s="26">
        <v>1</v>
      </c>
      <c r="N4025" s="26">
        <v>0</v>
      </c>
      <c r="O4025" s="26">
        <v>3</v>
      </c>
      <c r="P4025" s="60">
        <v>0</v>
      </c>
    </row>
    <row r="4026" spans="3:16" x14ac:dyDescent="0.25">
      <c r="C4026" s="106"/>
      <c r="D4026" s="103"/>
      <c r="E4026" s="11" t="s">
        <v>27</v>
      </c>
      <c r="F4026" s="8"/>
      <c r="G4026" s="14">
        <v>2</v>
      </c>
      <c r="H4026" s="27">
        <v>0</v>
      </c>
      <c r="I4026" s="5">
        <v>1</v>
      </c>
      <c r="J4026" s="5">
        <v>0</v>
      </c>
      <c r="K4026" s="5">
        <v>1</v>
      </c>
      <c r="L4026" s="5">
        <v>1</v>
      </c>
      <c r="M4026" s="5">
        <v>0</v>
      </c>
      <c r="N4026" s="5">
        <v>2</v>
      </c>
      <c r="O4026" s="5">
        <v>0</v>
      </c>
      <c r="P4026" s="28">
        <v>0</v>
      </c>
    </row>
    <row r="4027" spans="3:16" x14ac:dyDescent="0.25">
      <c r="C4027" s="106"/>
      <c r="D4027" s="103"/>
      <c r="E4027" s="11" t="s">
        <v>28</v>
      </c>
      <c r="F4027" s="8"/>
      <c r="G4027" s="14">
        <v>6</v>
      </c>
      <c r="H4027" s="27">
        <v>3</v>
      </c>
      <c r="I4027" s="5">
        <v>3</v>
      </c>
      <c r="J4027" s="5">
        <v>0</v>
      </c>
      <c r="K4027" s="5">
        <v>1</v>
      </c>
      <c r="L4027" s="5">
        <v>1</v>
      </c>
      <c r="M4027" s="5">
        <v>2</v>
      </c>
      <c r="N4027" s="5">
        <v>1</v>
      </c>
      <c r="O4027" s="5">
        <v>0</v>
      </c>
      <c r="P4027" s="28">
        <v>0</v>
      </c>
    </row>
    <row r="4028" spans="3:16" x14ac:dyDescent="0.25">
      <c r="C4028" s="106"/>
      <c r="D4028" s="103"/>
      <c r="E4028" s="11" t="s">
        <v>29</v>
      </c>
      <c r="F4028" s="8"/>
      <c r="G4028" s="14">
        <v>7</v>
      </c>
      <c r="H4028" s="27">
        <v>5</v>
      </c>
      <c r="I4028" s="5">
        <v>2</v>
      </c>
      <c r="J4028" s="5">
        <v>0</v>
      </c>
      <c r="K4028" s="5">
        <v>1</v>
      </c>
      <c r="L4028" s="5">
        <v>1</v>
      </c>
      <c r="M4028" s="5">
        <v>1</v>
      </c>
      <c r="N4028" s="5">
        <v>0</v>
      </c>
      <c r="O4028" s="5">
        <v>3</v>
      </c>
      <c r="P4028" s="28">
        <v>0</v>
      </c>
    </row>
    <row r="4029" spans="3:16" x14ac:dyDescent="0.25">
      <c r="C4029" s="106"/>
      <c r="D4029" s="103"/>
      <c r="E4029" s="11" t="s">
        <v>30</v>
      </c>
      <c r="F4029" s="8"/>
      <c r="G4029" s="14">
        <v>32</v>
      </c>
      <c r="H4029" s="27">
        <v>11</v>
      </c>
      <c r="I4029" s="5">
        <v>16</v>
      </c>
      <c r="J4029" s="5">
        <v>4</v>
      </c>
      <c r="K4029" s="5">
        <v>4</v>
      </c>
      <c r="L4029" s="5">
        <v>4</v>
      </c>
      <c r="M4029" s="5">
        <v>4</v>
      </c>
      <c r="N4029" s="5">
        <v>4</v>
      </c>
      <c r="O4029" s="5">
        <v>6</v>
      </c>
      <c r="P4029" s="28">
        <v>0</v>
      </c>
    </row>
    <row r="4030" spans="3:16" x14ac:dyDescent="0.25">
      <c r="C4030" s="106"/>
      <c r="D4030" s="103"/>
      <c r="E4030" s="11" t="s">
        <v>31</v>
      </c>
      <c r="F4030" s="8"/>
      <c r="G4030" s="14">
        <v>47</v>
      </c>
      <c r="H4030" s="27">
        <v>19</v>
      </c>
      <c r="I4030" s="5">
        <v>22</v>
      </c>
      <c r="J4030" s="5">
        <v>4</v>
      </c>
      <c r="K4030" s="5">
        <v>7</v>
      </c>
      <c r="L4030" s="5">
        <v>7</v>
      </c>
      <c r="M4030" s="5">
        <v>7</v>
      </c>
      <c r="N4030" s="5">
        <v>7</v>
      </c>
      <c r="O4030" s="5">
        <v>9</v>
      </c>
      <c r="P4030" s="28">
        <v>0</v>
      </c>
    </row>
    <row r="4031" spans="3:16" x14ac:dyDescent="0.25">
      <c r="C4031" s="106"/>
      <c r="D4031" s="103"/>
      <c r="E4031" s="11" t="s">
        <v>32</v>
      </c>
      <c r="F4031" s="8"/>
      <c r="G4031" s="14">
        <v>39</v>
      </c>
      <c r="H4031" s="27">
        <v>16</v>
      </c>
      <c r="I4031" s="5">
        <v>18</v>
      </c>
      <c r="J4031" s="5">
        <v>4</v>
      </c>
      <c r="K4031" s="5">
        <v>5</v>
      </c>
      <c r="L4031" s="5">
        <v>5</v>
      </c>
      <c r="M4031" s="5">
        <v>5</v>
      </c>
      <c r="N4031" s="5">
        <v>4</v>
      </c>
      <c r="O4031" s="5">
        <v>9</v>
      </c>
      <c r="P4031" s="28">
        <v>0</v>
      </c>
    </row>
    <row r="4032" spans="3:16" x14ac:dyDescent="0.25">
      <c r="C4032" s="106"/>
      <c r="D4032" s="102" t="s">
        <v>23</v>
      </c>
      <c r="E4032" s="10" t="s">
        <v>26</v>
      </c>
      <c r="F4032" s="9"/>
      <c r="G4032" s="41">
        <v>2</v>
      </c>
      <c r="H4032" s="58">
        <v>0</v>
      </c>
      <c r="I4032" s="26">
        <v>1</v>
      </c>
      <c r="J4032" s="26">
        <v>0</v>
      </c>
      <c r="K4032" s="26">
        <v>0</v>
      </c>
      <c r="L4032" s="26">
        <v>0</v>
      </c>
      <c r="M4032" s="26">
        <v>0</v>
      </c>
      <c r="N4032" s="26">
        <v>0</v>
      </c>
      <c r="O4032" s="26">
        <v>1</v>
      </c>
      <c r="P4032" s="60">
        <v>0</v>
      </c>
    </row>
    <row r="4033" spans="3:16" x14ac:dyDescent="0.25">
      <c r="C4033" s="106"/>
      <c r="D4033" s="103"/>
      <c r="E4033" s="11" t="s">
        <v>27</v>
      </c>
      <c r="F4033" s="8"/>
      <c r="G4033" s="14">
        <v>4</v>
      </c>
      <c r="H4033" s="27">
        <v>3</v>
      </c>
      <c r="I4033" s="5">
        <v>1</v>
      </c>
      <c r="J4033" s="5">
        <v>1</v>
      </c>
      <c r="K4033" s="5">
        <v>1</v>
      </c>
      <c r="L4033" s="5">
        <v>1</v>
      </c>
      <c r="M4033" s="5">
        <v>1</v>
      </c>
      <c r="N4033" s="5">
        <v>1</v>
      </c>
      <c r="O4033" s="5">
        <v>1</v>
      </c>
      <c r="P4033" s="28">
        <v>0</v>
      </c>
    </row>
    <row r="4034" spans="3:16" x14ac:dyDescent="0.25">
      <c r="C4034" s="106"/>
      <c r="D4034" s="103"/>
      <c r="E4034" s="11" t="s">
        <v>28</v>
      </c>
      <c r="F4034" s="8"/>
      <c r="G4034" s="14">
        <v>4</v>
      </c>
      <c r="H4034" s="27">
        <v>3</v>
      </c>
      <c r="I4034" s="5">
        <v>2</v>
      </c>
      <c r="J4034" s="5">
        <v>0</v>
      </c>
      <c r="K4034" s="5">
        <v>1</v>
      </c>
      <c r="L4034" s="5">
        <v>0</v>
      </c>
      <c r="M4034" s="5">
        <v>1</v>
      </c>
      <c r="N4034" s="5">
        <v>1</v>
      </c>
      <c r="O4034" s="5">
        <v>2</v>
      </c>
      <c r="P4034" s="28">
        <v>0</v>
      </c>
    </row>
    <row r="4035" spans="3:16" x14ac:dyDescent="0.25">
      <c r="C4035" s="106"/>
      <c r="D4035" s="103"/>
      <c r="E4035" s="11" t="s">
        <v>29</v>
      </c>
      <c r="F4035" s="8"/>
      <c r="G4035" s="14">
        <v>16</v>
      </c>
      <c r="H4035" s="27">
        <v>5</v>
      </c>
      <c r="I4035" s="5">
        <v>7</v>
      </c>
      <c r="J4035" s="5">
        <v>0</v>
      </c>
      <c r="K4035" s="5">
        <v>1</v>
      </c>
      <c r="L4035" s="5">
        <v>4</v>
      </c>
      <c r="M4035" s="5">
        <v>1</v>
      </c>
      <c r="N4035" s="5">
        <v>1</v>
      </c>
      <c r="O4035" s="5">
        <v>2</v>
      </c>
      <c r="P4035" s="28">
        <v>1</v>
      </c>
    </row>
    <row r="4036" spans="3:16" x14ac:dyDescent="0.25">
      <c r="C4036" s="106"/>
      <c r="D4036" s="103"/>
      <c r="E4036" s="11" t="s">
        <v>30</v>
      </c>
      <c r="F4036" s="8"/>
      <c r="G4036" s="14">
        <v>41</v>
      </c>
      <c r="H4036" s="27">
        <v>19</v>
      </c>
      <c r="I4036" s="5">
        <v>17</v>
      </c>
      <c r="J4036" s="5">
        <v>1</v>
      </c>
      <c r="K4036" s="5">
        <v>1</v>
      </c>
      <c r="L4036" s="5">
        <v>2</v>
      </c>
      <c r="M4036" s="5">
        <v>6</v>
      </c>
      <c r="N4036" s="5">
        <v>1</v>
      </c>
      <c r="O4036" s="5">
        <v>11</v>
      </c>
      <c r="P4036" s="28">
        <v>0</v>
      </c>
    </row>
    <row r="4037" spans="3:16" x14ac:dyDescent="0.25">
      <c r="C4037" s="106"/>
      <c r="D4037" s="103"/>
      <c r="E4037" s="11" t="s">
        <v>31</v>
      </c>
      <c r="F4037" s="8"/>
      <c r="G4037" s="7">
        <v>65</v>
      </c>
      <c r="H4037" s="15">
        <v>30</v>
      </c>
      <c r="I4037" s="1">
        <v>27</v>
      </c>
      <c r="J4037" s="1">
        <v>2</v>
      </c>
      <c r="K4037" s="1">
        <v>4</v>
      </c>
      <c r="L4037" s="1">
        <v>7</v>
      </c>
      <c r="M4037" s="1">
        <v>9</v>
      </c>
      <c r="N4037" s="1">
        <v>4</v>
      </c>
      <c r="O4037" s="1">
        <v>16</v>
      </c>
      <c r="P4037" s="18">
        <v>1</v>
      </c>
    </row>
    <row r="4038" spans="3:16" x14ac:dyDescent="0.25">
      <c r="C4038" s="106"/>
      <c r="D4038" s="103"/>
      <c r="E4038" s="11" t="s">
        <v>32</v>
      </c>
      <c r="F4038" s="8"/>
      <c r="G4038" s="7">
        <v>57</v>
      </c>
      <c r="H4038" s="15">
        <v>24</v>
      </c>
      <c r="I4038" s="1">
        <v>24</v>
      </c>
      <c r="J4038" s="1">
        <v>1</v>
      </c>
      <c r="K4038" s="1">
        <v>2</v>
      </c>
      <c r="L4038" s="1">
        <v>6</v>
      </c>
      <c r="M4038" s="1">
        <v>7</v>
      </c>
      <c r="N4038" s="1">
        <v>2</v>
      </c>
      <c r="O4038" s="1">
        <v>13</v>
      </c>
      <c r="P4038" s="18">
        <v>1</v>
      </c>
    </row>
    <row r="4039" spans="3:16" ht="25.2" x14ac:dyDescent="0.25">
      <c r="C4039" s="102" t="s">
        <v>33</v>
      </c>
      <c r="D4039" s="102" t="s">
        <v>25</v>
      </c>
      <c r="E4039" s="10" t="s">
        <v>34</v>
      </c>
      <c r="F4039" s="9"/>
      <c r="G4039" s="41">
        <v>6</v>
      </c>
      <c r="H4039" s="58">
        <v>2</v>
      </c>
      <c r="I4039" s="26">
        <v>1</v>
      </c>
      <c r="J4039" s="26">
        <v>0</v>
      </c>
      <c r="K4039" s="26">
        <v>1</v>
      </c>
      <c r="L4039" s="26">
        <v>2</v>
      </c>
      <c r="M4039" s="26">
        <v>0</v>
      </c>
      <c r="N4039" s="26">
        <v>1</v>
      </c>
      <c r="O4039" s="26">
        <v>4</v>
      </c>
      <c r="P4039" s="60">
        <v>0</v>
      </c>
    </row>
    <row r="4040" spans="3:16" ht="25.2" x14ac:dyDescent="0.25">
      <c r="C4040" s="106"/>
      <c r="D4040" s="103"/>
      <c r="E4040" s="11" t="s">
        <v>35</v>
      </c>
      <c r="F4040" s="8"/>
      <c r="G4040" s="14">
        <v>49</v>
      </c>
      <c r="H4040" s="27">
        <v>20</v>
      </c>
      <c r="I4040" s="5">
        <v>23</v>
      </c>
      <c r="J4040" s="5">
        <v>1</v>
      </c>
      <c r="K4040" s="5">
        <v>5</v>
      </c>
      <c r="L4040" s="5">
        <v>5</v>
      </c>
      <c r="M4040" s="5">
        <v>8</v>
      </c>
      <c r="N4040" s="5">
        <v>3</v>
      </c>
      <c r="O4040" s="5">
        <v>10</v>
      </c>
      <c r="P4040" s="28">
        <v>1</v>
      </c>
    </row>
    <row r="4041" spans="3:16" ht="25.2" x14ac:dyDescent="0.25">
      <c r="C4041" s="106"/>
      <c r="D4041" s="103"/>
      <c r="E4041" s="11" t="s">
        <v>36</v>
      </c>
      <c r="F4041" s="8"/>
      <c r="G4041" s="14">
        <v>10</v>
      </c>
      <c r="H4041" s="27">
        <v>4</v>
      </c>
      <c r="I4041" s="5">
        <v>4</v>
      </c>
      <c r="J4041" s="5">
        <v>2</v>
      </c>
      <c r="K4041" s="5">
        <v>1</v>
      </c>
      <c r="L4041" s="5">
        <v>3</v>
      </c>
      <c r="M4041" s="5">
        <v>3</v>
      </c>
      <c r="N4041" s="5">
        <v>1</v>
      </c>
      <c r="O4041" s="5">
        <v>3</v>
      </c>
      <c r="P4041" s="28">
        <v>0</v>
      </c>
    </row>
    <row r="4042" spans="3:16" ht="25.2" x14ac:dyDescent="0.25">
      <c r="C4042" s="106"/>
      <c r="D4042" s="103"/>
      <c r="E4042" s="11" t="s">
        <v>37</v>
      </c>
      <c r="F4042" s="8"/>
      <c r="G4042" s="7">
        <v>50</v>
      </c>
      <c r="H4042" s="15">
        <v>23</v>
      </c>
      <c r="I4042" s="1">
        <v>20</v>
      </c>
      <c r="J4042" s="1">
        <v>3</v>
      </c>
      <c r="K4042" s="1">
        <v>4</v>
      </c>
      <c r="L4042" s="1">
        <v>3</v>
      </c>
      <c r="M4042" s="1">
        <v>5</v>
      </c>
      <c r="N4042" s="1">
        <v>4</v>
      </c>
      <c r="O4042" s="1">
        <v>11</v>
      </c>
      <c r="P4042" s="18">
        <v>0</v>
      </c>
    </row>
    <row r="4043" spans="3:16" x14ac:dyDescent="0.25">
      <c r="C4043" s="106"/>
      <c r="D4043" s="103"/>
      <c r="E4043" s="11" t="s">
        <v>38</v>
      </c>
      <c r="F4043" s="8"/>
      <c r="G4043" s="14">
        <v>4</v>
      </c>
      <c r="H4043" s="27">
        <v>1</v>
      </c>
      <c r="I4043" s="5">
        <v>2</v>
      </c>
      <c r="J4043" s="5">
        <v>0</v>
      </c>
      <c r="K4043" s="5">
        <v>0</v>
      </c>
      <c r="L4043" s="5">
        <v>1</v>
      </c>
      <c r="M4043" s="5">
        <v>1</v>
      </c>
      <c r="N4043" s="5">
        <v>2</v>
      </c>
      <c r="O4043" s="5">
        <v>1</v>
      </c>
      <c r="P4043" s="28">
        <v>0</v>
      </c>
    </row>
    <row r="4044" spans="3:16" ht="25.2" x14ac:dyDescent="0.25">
      <c r="C4044" s="106"/>
      <c r="D4044" s="102" t="s">
        <v>22</v>
      </c>
      <c r="E4044" s="10" t="s">
        <v>34</v>
      </c>
      <c r="F4044" s="9"/>
      <c r="G4044" s="41">
        <v>5</v>
      </c>
      <c r="H4044" s="58">
        <v>2</v>
      </c>
      <c r="I4044" s="26">
        <v>1</v>
      </c>
      <c r="J4044" s="26">
        <v>0</v>
      </c>
      <c r="K4044" s="26">
        <v>1</v>
      </c>
      <c r="L4044" s="26">
        <v>2</v>
      </c>
      <c r="M4044" s="26">
        <v>0</v>
      </c>
      <c r="N4044" s="26">
        <v>1</v>
      </c>
      <c r="O4044" s="26">
        <v>3</v>
      </c>
      <c r="P4044" s="60">
        <v>0</v>
      </c>
    </row>
    <row r="4045" spans="3:16" ht="25.2" x14ac:dyDescent="0.25">
      <c r="C4045" s="106"/>
      <c r="D4045" s="103"/>
      <c r="E4045" s="11" t="s">
        <v>35</v>
      </c>
      <c r="F4045" s="8"/>
      <c r="G4045" s="14">
        <v>30</v>
      </c>
      <c r="H4045" s="27">
        <v>13</v>
      </c>
      <c r="I4045" s="5">
        <v>15</v>
      </c>
      <c r="J4045" s="5">
        <v>1</v>
      </c>
      <c r="K4045" s="5">
        <v>4</v>
      </c>
      <c r="L4045" s="5">
        <v>1</v>
      </c>
      <c r="M4045" s="5">
        <v>5</v>
      </c>
      <c r="N4045" s="5">
        <v>3</v>
      </c>
      <c r="O4045" s="5">
        <v>5</v>
      </c>
      <c r="P4045" s="28">
        <v>0</v>
      </c>
    </row>
    <row r="4046" spans="3:16" ht="25.2" x14ac:dyDescent="0.25">
      <c r="C4046" s="106"/>
      <c r="D4046" s="103"/>
      <c r="E4046" s="11" t="s">
        <v>36</v>
      </c>
      <c r="F4046" s="8"/>
      <c r="G4046" s="14">
        <v>4</v>
      </c>
      <c r="H4046" s="27">
        <v>1</v>
      </c>
      <c r="I4046" s="5">
        <v>1</v>
      </c>
      <c r="J4046" s="5">
        <v>1</v>
      </c>
      <c r="K4046" s="5">
        <v>0</v>
      </c>
      <c r="L4046" s="5">
        <v>2</v>
      </c>
      <c r="M4046" s="5">
        <v>1</v>
      </c>
      <c r="N4046" s="5">
        <v>0</v>
      </c>
      <c r="O4046" s="5">
        <v>0</v>
      </c>
      <c r="P4046" s="28">
        <v>0</v>
      </c>
    </row>
    <row r="4047" spans="3:16" ht="25.2" x14ac:dyDescent="0.25">
      <c r="C4047" s="106"/>
      <c r="D4047" s="103"/>
      <c r="E4047" s="11" t="s">
        <v>37</v>
      </c>
      <c r="F4047" s="8"/>
      <c r="G4047" s="14">
        <v>10</v>
      </c>
      <c r="H4047" s="27">
        <v>3</v>
      </c>
      <c r="I4047" s="5">
        <v>3</v>
      </c>
      <c r="J4047" s="5">
        <v>2</v>
      </c>
      <c r="K4047" s="5">
        <v>2</v>
      </c>
      <c r="L4047" s="5">
        <v>2</v>
      </c>
      <c r="M4047" s="5">
        <v>1</v>
      </c>
      <c r="N4047" s="5">
        <v>2</v>
      </c>
      <c r="O4047" s="5">
        <v>3</v>
      </c>
      <c r="P4047" s="28">
        <v>0</v>
      </c>
    </row>
    <row r="4048" spans="3:16" x14ac:dyDescent="0.25">
      <c r="C4048" s="106"/>
      <c r="D4048" s="103"/>
      <c r="E4048" s="11" t="s">
        <v>38</v>
      </c>
      <c r="F4048" s="8"/>
      <c r="G4048" s="14">
        <v>3</v>
      </c>
      <c r="H4048" s="27">
        <v>1</v>
      </c>
      <c r="I4048" s="5">
        <v>2</v>
      </c>
      <c r="J4048" s="5">
        <v>0</v>
      </c>
      <c r="K4048" s="5">
        <v>0</v>
      </c>
      <c r="L4048" s="5">
        <v>0</v>
      </c>
      <c r="M4048" s="5">
        <v>1</v>
      </c>
      <c r="N4048" s="5">
        <v>1</v>
      </c>
      <c r="O4048" s="5">
        <v>1</v>
      </c>
      <c r="P4048" s="28">
        <v>0</v>
      </c>
    </row>
    <row r="4049" spans="3:16" ht="25.2" x14ac:dyDescent="0.25">
      <c r="C4049" s="106"/>
      <c r="D4049" s="102" t="s">
        <v>23</v>
      </c>
      <c r="E4049" s="10" t="s">
        <v>34</v>
      </c>
      <c r="F4049" s="9"/>
      <c r="G4049" s="41">
        <v>1</v>
      </c>
      <c r="H4049" s="58">
        <v>0</v>
      </c>
      <c r="I4049" s="26">
        <v>0</v>
      </c>
      <c r="J4049" s="26">
        <v>0</v>
      </c>
      <c r="K4049" s="26">
        <v>0</v>
      </c>
      <c r="L4049" s="26">
        <v>0</v>
      </c>
      <c r="M4049" s="26">
        <v>0</v>
      </c>
      <c r="N4049" s="26">
        <v>0</v>
      </c>
      <c r="O4049" s="26">
        <v>1</v>
      </c>
      <c r="P4049" s="60">
        <v>0</v>
      </c>
    </row>
    <row r="4050" spans="3:16" ht="25.2" x14ac:dyDescent="0.25">
      <c r="C4050" s="106"/>
      <c r="D4050" s="103"/>
      <c r="E4050" s="11" t="s">
        <v>35</v>
      </c>
      <c r="F4050" s="8"/>
      <c r="G4050" s="14">
        <v>19</v>
      </c>
      <c r="H4050" s="27">
        <v>7</v>
      </c>
      <c r="I4050" s="5">
        <v>8</v>
      </c>
      <c r="J4050" s="5">
        <v>0</v>
      </c>
      <c r="K4050" s="5">
        <v>1</v>
      </c>
      <c r="L4050" s="5">
        <v>4</v>
      </c>
      <c r="M4050" s="5">
        <v>3</v>
      </c>
      <c r="N4050" s="5">
        <v>0</v>
      </c>
      <c r="O4050" s="5">
        <v>5</v>
      </c>
      <c r="P4050" s="28">
        <v>1</v>
      </c>
    </row>
    <row r="4051" spans="3:16" ht="25.2" x14ac:dyDescent="0.25">
      <c r="C4051" s="106"/>
      <c r="D4051" s="103"/>
      <c r="E4051" s="11" t="s">
        <v>36</v>
      </c>
      <c r="F4051" s="8"/>
      <c r="G4051" s="14">
        <v>6</v>
      </c>
      <c r="H4051" s="27">
        <v>3</v>
      </c>
      <c r="I4051" s="5">
        <v>3</v>
      </c>
      <c r="J4051" s="5">
        <v>1</v>
      </c>
      <c r="K4051" s="5">
        <v>1</v>
      </c>
      <c r="L4051" s="5">
        <v>1</v>
      </c>
      <c r="M4051" s="5">
        <v>2</v>
      </c>
      <c r="N4051" s="5">
        <v>1</v>
      </c>
      <c r="O4051" s="5">
        <v>3</v>
      </c>
      <c r="P4051" s="28">
        <v>0</v>
      </c>
    </row>
    <row r="4052" spans="3:16" ht="25.2" x14ac:dyDescent="0.25">
      <c r="C4052" s="106"/>
      <c r="D4052" s="103"/>
      <c r="E4052" s="11" t="s">
        <v>37</v>
      </c>
      <c r="F4052" s="8"/>
      <c r="G4052" s="14">
        <v>40</v>
      </c>
      <c r="H4052" s="27">
        <v>20</v>
      </c>
      <c r="I4052" s="5">
        <v>17</v>
      </c>
      <c r="J4052" s="5">
        <v>1</v>
      </c>
      <c r="K4052" s="5">
        <v>2</v>
      </c>
      <c r="L4052" s="5">
        <v>1</v>
      </c>
      <c r="M4052" s="5">
        <v>4</v>
      </c>
      <c r="N4052" s="5">
        <v>2</v>
      </c>
      <c r="O4052" s="5">
        <v>8</v>
      </c>
      <c r="P4052" s="28">
        <v>0</v>
      </c>
    </row>
    <row r="4053" spans="3:16" x14ac:dyDescent="0.25">
      <c r="C4053" s="106"/>
      <c r="D4053" s="103"/>
      <c r="E4053" s="11" t="s">
        <v>38</v>
      </c>
      <c r="F4053" s="8"/>
      <c r="G4053" s="14">
        <v>1</v>
      </c>
      <c r="H4053" s="27">
        <v>0</v>
      </c>
      <c r="I4053" s="5">
        <v>0</v>
      </c>
      <c r="J4053" s="5">
        <v>0</v>
      </c>
      <c r="K4053" s="5">
        <v>0</v>
      </c>
      <c r="L4053" s="5">
        <v>1</v>
      </c>
      <c r="M4053" s="5">
        <v>0</v>
      </c>
      <c r="N4053" s="5">
        <v>1</v>
      </c>
      <c r="O4053" s="5">
        <v>0</v>
      </c>
      <c r="P4053" s="28">
        <v>0</v>
      </c>
    </row>
    <row r="4054" spans="3:16" ht="25.2" x14ac:dyDescent="0.25">
      <c r="C4054" s="102" t="s">
        <v>39</v>
      </c>
      <c r="D4054" s="102" t="s">
        <v>25</v>
      </c>
      <c r="E4054" s="10" t="s">
        <v>40</v>
      </c>
      <c r="F4054" s="9"/>
      <c r="G4054" s="41">
        <v>29</v>
      </c>
      <c r="H4054" s="58">
        <v>13</v>
      </c>
      <c r="I4054" s="26">
        <v>5</v>
      </c>
      <c r="J4054" s="26">
        <v>1</v>
      </c>
      <c r="K4054" s="26">
        <v>1</v>
      </c>
      <c r="L4054" s="26">
        <v>4</v>
      </c>
      <c r="M4054" s="26">
        <v>2</v>
      </c>
      <c r="N4054" s="26">
        <v>1</v>
      </c>
      <c r="O4054" s="26">
        <v>12</v>
      </c>
      <c r="P4054" s="60">
        <v>0</v>
      </c>
    </row>
    <row r="4055" spans="3:16" ht="25.2" x14ac:dyDescent="0.25">
      <c r="C4055" s="106"/>
      <c r="D4055" s="103"/>
      <c r="E4055" s="11" t="s">
        <v>41</v>
      </c>
      <c r="F4055" s="8"/>
      <c r="G4055" s="14">
        <v>32</v>
      </c>
      <c r="H4055" s="27">
        <v>15</v>
      </c>
      <c r="I4055" s="5">
        <v>17</v>
      </c>
      <c r="J4055" s="5">
        <v>0</v>
      </c>
      <c r="K4055" s="5">
        <v>4</v>
      </c>
      <c r="L4055" s="5">
        <v>2</v>
      </c>
      <c r="M4055" s="5">
        <v>4</v>
      </c>
      <c r="N4055" s="5">
        <v>0</v>
      </c>
      <c r="O4055" s="5">
        <v>5</v>
      </c>
      <c r="P4055" s="28">
        <v>1</v>
      </c>
    </row>
    <row r="4056" spans="3:16" x14ac:dyDescent="0.25">
      <c r="C4056" s="106"/>
      <c r="D4056" s="103"/>
      <c r="E4056" s="11" t="s">
        <v>42</v>
      </c>
      <c r="F4056" s="8"/>
      <c r="G4056" s="14">
        <v>0</v>
      </c>
      <c r="H4056" s="27">
        <v>0</v>
      </c>
      <c r="I4056" s="5">
        <v>0</v>
      </c>
      <c r="J4056" s="5">
        <v>0</v>
      </c>
      <c r="K4056" s="5">
        <v>0</v>
      </c>
      <c r="L4056" s="5">
        <v>0</v>
      </c>
      <c r="M4056" s="5">
        <v>0</v>
      </c>
      <c r="N4056" s="5">
        <v>0</v>
      </c>
      <c r="O4056" s="5">
        <v>0</v>
      </c>
      <c r="P4056" s="28">
        <v>0</v>
      </c>
    </row>
    <row r="4057" spans="3:16" x14ac:dyDescent="0.25">
      <c r="C4057" s="106"/>
      <c r="D4057" s="103"/>
      <c r="E4057" s="11" t="s">
        <v>43</v>
      </c>
      <c r="F4057" s="8"/>
      <c r="G4057" s="14">
        <v>47</v>
      </c>
      <c r="H4057" s="27">
        <v>23</v>
      </c>
      <c r="I4057" s="5">
        <v>28</v>
      </c>
      <c r="J4057" s="5">
        <v>3</v>
      </c>
      <c r="K4057" s="5">
        <v>5</v>
      </c>
      <c r="L4057" s="5">
        <v>4</v>
      </c>
      <c r="M4057" s="5">
        <v>9</v>
      </c>
      <c r="N4057" s="5">
        <v>4</v>
      </c>
      <c r="O4057" s="5">
        <v>9</v>
      </c>
      <c r="P4057" s="28">
        <v>0</v>
      </c>
    </row>
    <row r="4058" spans="3:16" x14ac:dyDescent="0.25">
      <c r="C4058" s="106"/>
      <c r="D4058" s="103"/>
      <c r="E4058" s="11" t="s">
        <v>44</v>
      </c>
      <c r="F4058" s="8"/>
      <c r="G4058" s="14">
        <v>10</v>
      </c>
      <c r="H4058" s="27">
        <v>4</v>
      </c>
      <c r="I4058" s="5">
        <v>7</v>
      </c>
      <c r="J4058" s="5">
        <v>0</v>
      </c>
      <c r="K4058" s="5">
        <v>0</v>
      </c>
      <c r="L4058" s="5">
        <v>0</v>
      </c>
      <c r="M4058" s="5">
        <v>2</v>
      </c>
      <c r="N4058" s="5">
        <v>0</v>
      </c>
      <c r="O4058" s="5">
        <v>1</v>
      </c>
      <c r="P4058" s="28">
        <v>0</v>
      </c>
    </row>
    <row r="4059" spans="3:16" ht="25.2" x14ac:dyDescent="0.25">
      <c r="C4059" s="106"/>
      <c r="D4059" s="103"/>
      <c r="E4059" s="11" t="s">
        <v>45</v>
      </c>
      <c r="F4059" s="8"/>
      <c r="G4059" s="14">
        <v>6</v>
      </c>
      <c r="H4059" s="27">
        <v>3</v>
      </c>
      <c r="I4059" s="5">
        <v>0</v>
      </c>
      <c r="J4059" s="5">
        <v>0</v>
      </c>
      <c r="K4059" s="5">
        <v>0</v>
      </c>
      <c r="L4059" s="5">
        <v>0</v>
      </c>
      <c r="M4059" s="5">
        <v>0</v>
      </c>
      <c r="N4059" s="5">
        <v>1</v>
      </c>
      <c r="O4059" s="5">
        <v>2</v>
      </c>
      <c r="P4059" s="28">
        <v>0</v>
      </c>
    </row>
    <row r="4060" spans="3:16" x14ac:dyDescent="0.25">
      <c r="C4060" s="106"/>
      <c r="D4060" s="103"/>
      <c r="E4060" s="11" t="s">
        <v>38</v>
      </c>
      <c r="F4060" s="8"/>
      <c r="G4060" s="14">
        <v>22</v>
      </c>
      <c r="H4060" s="27">
        <v>5</v>
      </c>
      <c r="I4060" s="5">
        <v>9</v>
      </c>
      <c r="J4060" s="5">
        <v>2</v>
      </c>
      <c r="K4060" s="5">
        <v>2</v>
      </c>
      <c r="L4060" s="5">
        <v>5</v>
      </c>
      <c r="M4060" s="5">
        <v>4</v>
      </c>
      <c r="N4060" s="5">
        <v>5</v>
      </c>
      <c r="O4060" s="5">
        <v>4</v>
      </c>
      <c r="P4060" s="28">
        <v>0</v>
      </c>
    </row>
    <row r="4061" spans="3:16" ht="25.2" x14ac:dyDescent="0.25">
      <c r="C4061" s="106"/>
      <c r="D4061" s="102" t="s">
        <v>22</v>
      </c>
      <c r="E4061" s="10" t="s">
        <v>40</v>
      </c>
      <c r="F4061" s="9"/>
      <c r="G4061" s="41">
        <v>13</v>
      </c>
      <c r="H4061" s="58">
        <v>6</v>
      </c>
      <c r="I4061" s="26">
        <v>2</v>
      </c>
      <c r="J4061" s="26">
        <v>1</v>
      </c>
      <c r="K4061" s="26">
        <v>1</v>
      </c>
      <c r="L4061" s="26">
        <v>3</v>
      </c>
      <c r="M4061" s="26">
        <v>1</v>
      </c>
      <c r="N4061" s="26">
        <v>1</v>
      </c>
      <c r="O4061" s="26">
        <v>5</v>
      </c>
      <c r="P4061" s="60">
        <v>0</v>
      </c>
    </row>
    <row r="4062" spans="3:16" ht="25.2" x14ac:dyDescent="0.25">
      <c r="C4062" s="106"/>
      <c r="D4062" s="103"/>
      <c r="E4062" s="11" t="s">
        <v>41</v>
      </c>
      <c r="F4062" s="8"/>
      <c r="G4062" s="14">
        <v>21</v>
      </c>
      <c r="H4062" s="27">
        <v>10</v>
      </c>
      <c r="I4062" s="5">
        <v>11</v>
      </c>
      <c r="J4062" s="5">
        <v>0</v>
      </c>
      <c r="K4062" s="5">
        <v>3</v>
      </c>
      <c r="L4062" s="5">
        <v>0</v>
      </c>
      <c r="M4062" s="5">
        <v>3</v>
      </c>
      <c r="N4062" s="5">
        <v>0</v>
      </c>
      <c r="O4062" s="5">
        <v>4</v>
      </c>
      <c r="P4062" s="28">
        <v>0</v>
      </c>
    </row>
    <row r="4063" spans="3:16" x14ac:dyDescent="0.25">
      <c r="C4063" s="106"/>
      <c r="D4063" s="103"/>
      <c r="E4063" s="11" t="s">
        <v>42</v>
      </c>
      <c r="F4063" s="8"/>
      <c r="G4063" s="14">
        <v>0</v>
      </c>
      <c r="H4063" s="27">
        <v>0</v>
      </c>
      <c r="I4063" s="5">
        <v>0</v>
      </c>
      <c r="J4063" s="5">
        <v>0</v>
      </c>
      <c r="K4063" s="5">
        <v>0</v>
      </c>
      <c r="L4063" s="5">
        <v>0</v>
      </c>
      <c r="M4063" s="5">
        <v>0</v>
      </c>
      <c r="N4063" s="5">
        <v>0</v>
      </c>
      <c r="O4063" s="5">
        <v>0</v>
      </c>
      <c r="P4063" s="28">
        <v>0</v>
      </c>
    </row>
    <row r="4064" spans="3:16" x14ac:dyDescent="0.25">
      <c r="C4064" s="106"/>
      <c r="D4064" s="103"/>
      <c r="E4064" s="11" t="s">
        <v>43</v>
      </c>
      <c r="F4064" s="8"/>
      <c r="G4064" s="14">
        <v>18</v>
      </c>
      <c r="H4064" s="27">
        <v>8</v>
      </c>
      <c r="I4064" s="5">
        <v>11</v>
      </c>
      <c r="J4064" s="5">
        <v>1</v>
      </c>
      <c r="K4064" s="5">
        <v>2</v>
      </c>
      <c r="L4064" s="5">
        <v>1</v>
      </c>
      <c r="M4064" s="5">
        <v>3</v>
      </c>
      <c r="N4064" s="5">
        <v>1</v>
      </c>
      <c r="O4064" s="5">
        <v>3</v>
      </c>
      <c r="P4064" s="28">
        <v>0</v>
      </c>
    </row>
    <row r="4065" spans="3:16" x14ac:dyDescent="0.25">
      <c r="C4065" s="106"/>
      <c r="D4065" s="103"/>
      <c r="E4065" s="11" t="s">
        <v>44</v>
      </c>
      <c r="F4065" s="8"/>
      <c r="G4065" s="14">
        <v>6</v>
      </c>
      <c r="H4065" s="27">
        <v>2</v>
      </c>
      <c r="I4065" s="5">
        <v>5</v>
      </c>
      <c r="J4065" s="5">
        <v>0</v>
      </c>
      <c r="K4065" s="5">
        <v>0</v>
      </c>
      <c r="L4065" s="5">
        <v>0</v>
      </c>
      <c r="M4065" s="5">
        <v>1</v>
      </c>
      <c r="N4065" s="5">
        <v>0</v>
      </c>
      <c r="O4065" s="5">
        <v>0</v>
      </c>
      <c r="P4065" s="28">
        <v>0</v>
      </c>
    </row>
    <row r="4066" spans="3:16" ht="25.2" x14ac:dyDescent="0.25">
      <c r="C4066" s="106"/>
      <c r="D4066" s="103"/>
      <c r="E4066" s="11" t="s">
        <v>45</v>
      </c>
      <c r="F4066" s="8"/>
      <c r="G4066" s="14">
        <v>1</v>
      </c>
      <c r="H4066" s="27">
        <v>0</v>
      </c>
      <c r="I4066" s="5">
        <v>0</v>
      </c>
      <c r="J4066" s="5">
        <v>0</v>
      </c>
      <c r="K4066" s="5">
        <v>0</v>
      </c>
      <c r="L4066" s="5">
        <v>0</v>
      </c>
      <c r="M4066" s="5">
        <v>0</v>
      </c>
      <c r="N4066" s="5">
        <v>1</v>
      </c>
      <c r="O4066" s="5">
        <v>0</v>
      </c>
      <c r="P4066" s="28">
        <v>0</v>
      </c>
    </row>
    <row r="4067" spans="3:16" x14ac:dyDescent="0.25">
      <c r="C4067" s="106"/>
      <c r="D4067" s="103"/>
      <c r="E4067" s="11" t="s">
        <v>38</v>
      </c>
      <c r="F4067" s="8"/>
      <c r="G4067" s="14">
        <v>12</v>
      </c>
      <c r="H4067" s="27">
        <v>2</v>
      </c>
      <c r="I4067" s="5">
        <v>6</v>
      </c>
      <c r="J4067" s="5">
        <v>2</v>
      </c>
      <c r="K4067" s="5">
        <v>2</v>
      </c>
      <c r="L4067" s="5">
        <v>3</v>
      </c>
      <c r="M4067" s="5">
        <v>3</v>
      </c>
      <c r="N4067" s="5">
        <v>4</v>
      </c>
      <c r="O4067" s="5">
        <v>2</v>
      </c>
      <c r="P4067" s="28">
        <v>0</v>
      </c>
    </row>
    <row r="4068" spans="3:16" ht="25.2" x14ac:dyDescent="0.25">
      <c r="C4068" s="106"/>
      <c r="D4068" s="102" t="s">
        <v>23</v>
      </c>
      <c r="E4068" s="10" t="s">
        <v>40</v>
      </c>
      <c r="F4068" s="9"/>
      <c r="G4068" s="41">
        <v>16</v>
      </c>
      <c r="H4068" s="58">
        <v>7</v>
      </c>
      <c r="I4068" s="26">
        <v>3</v>
      </c>
      <c r="J4068" s="26">
        <v>0</v>
      </c>
      <c r="K4068" s="26">
        <v>0</v>
      </c>
      <c r="L4068" s="26">
        <v>1</v>
      </c>
      <c r="M4068" s="26">
        <v>1</v>
      </c>
      <c r="N4068" s="26">
        <v>0</v>
      </c>
      <c r="O4068" s="26">
        <v>7</v>
      </c>
      <c r="P4068" s="60">
        <v>0</v>
      </c>
    </row>
    <row r="4069" spans="3:16" ht="25.2" x14ac:dyDescent="0.25">
      <c r="C4069" s="106"/>
      <c r="D4069" s="103"/>
      <c r="E4069" s="11" t="s">
        <v>41</v>
      </c>
      <c r="F4069" s="8"/>
      <c r="G4069" s="14">
        <v>11</v>
      </c>
      <c r="H4069" s="27">
        <v>5</v>
      </c>
      <c r="I4069" s="5">
        <v>6</v>
      </c>
      <c r="J4069" s="5">
        <v>0</v>
      </c>
      <c r="K4069" s="5">
        <v>1</v>
      </c>
      <c r="L4069" s="5">
        <v>2</v>
      </c>
      <c r="M4069" s="5">
        <v>1</v>
      </c>
      <c r="N4069" s="5">
        <v>0</v>
      </c>
      <c r="O4069" s="5">
        <v>1</v>
      </c>
      <c r="P4069" s="28">
        <v>1</v>
      </c>
    </row>
    <row r="4070" spans="3:16" x14ac:dyDescent="0.25">
      <c r="C4070" s="106"/>
      <c r="D4070" s="103"/>
      <c r="E4070" s="11" t="s">
        <v>42</v>
      </c>
      <c r="F4070" s="8"/>
      <c r="G4070" s="14">
        <v>0</v>
      </c>
      <c r="H4070" s="27">
        <v>0</v>
      </c>
      <c r="I4070" s="5">
        <v>0</v>
      </c>
      <c r="J4070" s="5">
        <v>0</v>
      </c>
      <c r="K4070" s="5">
        <v>0</v>
      </c>
      <c r="L4070" s="5">
        <v>0</v>
      </c>
      <c r="M4070" s="5">
        <v>0</v>
      </c>
      <c r="N4070" s="5">
        <v>0</v>
      </c>
      <c r="O4070" s="5">
        <v>0</v>
      </c>
      <c r="P4070" s="28">
        <v>0</v>
      </c>
    </row>
    <row r="4071" spans="3:16" x14ac:dyDescent="0.25">
      <c r="C4071" s="106"/>
      <c r="D4071" s="103"/>
      <c r="E4071" s="11" t="s">
        <v>43</v>
      </c>
      <c r="F4071" s="8"/>
      <c r="G4071" s="14">
        <v>29</v>
      </c>
      <c r="H4071" s="27">
        <v>15</v>
      </c>
      <c r="I4071" s="5">
        <v>17</v>
      </c>
      <c r="J4071" s="5">
        <v>2</v>
      </c>
      <c r="K4071" s="5">
        <v>3</v>
      </c>
      <c r="L4071" s="5">
        <v>3</v>
      </c>
      <c r="M4071" s="5">
        <v>6</v>
      </c>
      <c r="N4071" s="5">
        <v>3</v>
      </c>
      <c r="O4071" s="5">
        <v>6</v>
      </c>
      <c r="P4071" s="28">
        <v>0</v>
      </c>
    </row>
    <row r="4072" spans="3:16" x14ac:dyDescent="0.25">
      <c r="C4072" s="106"/>
      <c r="D4072" s="103"/>
      <c r="E4072" s="11" t="s">
        <v>44</v>
      </c>
      <c r="F4072" s="8"/>
      <c r="G4072" s="14">
        <v>4</v>
      </c>
      <c r="H4072" s="27">
        <v>2</v>
      </c>
      <c r="I4072" s="5">
        <v>2</v>
      </c>
      <c r="J4072" s="5">
        <v>0</v>
      </c>
      <c r="K4072" s="5">
        <v>0</v>
      </c>
      <c r="L4072" s="5">
        <v>0</v>
      </c>
      <c r="M4072" s="5">
        <v>1</v>
      </c>
      <c r="N4072" s="5">
        <v>0</v>
      </c>
      <c r="O4072" s="5">
        <v>1</v>
      </c>
      <c r="P4072" s="28">
        <v>0</v>
      </c>
    </row>
    <row r="4073" spans="3:16" ht="25.2" x14ac:dyDescent="0.25">
      <c r="C4073" s="106"/>
      <c r="D4073" s="103"/>
      <c r="E4073" s="11" t="s">
        <v>45</v>
      </c>
      <c r="F4073" s="8"/>
      <c r="G4073" s="14">
        <v>5</v>
      </c>
      <c r="H4073" s="27">
        <v>3</v>
      </c>
      <c r="I4073" s="5">
        <v>0</v>
      </c>
      <c r="J4073" s="5">
        <v>0</v>
      </c>
      <c r="K4073" s="5">
        <v>0</v>
      </c>
      <c r="L4073" s="5">
        <v>0</v>
      </c>
      <c r="M4073" s="5">
        <v>0</v>
      </c>
      <c r="N4073" s="5">
        <v>0</v>
      </c>
      <c r="O4073" s="5">
        <v>2</v>
      </c>
      <c r="P4073" s="28">
        <v>0</v>
      </c>
    </row>
    <row r="4074" spans="3:16" x14ac:dyDescent="0.25">
      <c r="C4074" s="106"/>
      <c r="D4074" s="103"/>
      <c r="E4074" s="11" t="s">
        <v>38</v>
      </c>
      <c r="F4074" s="8"/>
      <c r="G4074" s="14">
        <v>10</v>
      </c>
      <c r="H4074" s="27">
        <v>3</v>
      </c>
      <c r="I4074" s="5">
        <v>3</v>
      </c>
      <c r="J4074" s="5">
        <v>0</v>
      </c>
      <c r="K4074" s="5">
        <v>0</v>
      </c>
      <c r="L4074" s="5">
        <v>2</v>
      </c>
      <c r="M4074" s="5">
        <v>1</v>
      </c>
      <c r="N4074" s="5">
        <v>1</v>
      </c>
      <c r="O4074" s="5">
        <v>2</v>
      </c>
      <c r="P4074" s="28">
        <v>0</v>
      </c>
    </row>
    <row r="4075" spans="3:16" x14ac:dyDescent="0.25">
      <c r="C4075" s="102" t="s">
        <v>46</v>
      </c>
      <c r="D4075" s="100" t="s">
        <v>21</v>
      </c>
      <c r="E4075" s="10" t="s">
        <v>47</v>
      </c>
      <c r="F4075" s="9"/>
      <c r="G4075" s="13">
        <v>81</v>
      </c>
      <c r="H4075" s="22">
        <v>34</v>
      </c>
      <c r="I4075" s="3">
        <v>40</v>
      </c>
      <c r="J4075" s="3">
        <v>6</v>
      </c>
      <c r="K4075" s="3">
        <v>10</v>
      </c>
      <c r="L4075" s="3">
        <v>10</v>
      </c>
      <c r="M4075" s="3">
        <v>12</v>
      </c>
      <c r="N4075" s="3">
        <v>8</v>
      </c>
      <c r="O4075" s="3">
        <v>15</v>
      </c>
      <c r="P4075" s="24">
        <v>0</v>
      </c>
    </row>
    <row r="4076" spans="3:16" ht="25.2" x14ac:dyDescent="0.25">
      <c r="C4076" s="106"/>
      <c r="D4076" s="101"/>
      <c r="E4076" s="11" t="s">
        <v>48</v>
      </c>
      <c r="F4076" s="8"/>
      <c r="G4076" s="14">
        <v>7</v>
      </c>
      <c r="H4076" s="27">
        <v>3</v>
      </c>
      <c r="I4076" s="5">
        <v>3</v>
      </c>
      <c r="J4076" s="5">
        <v>0</v>
      </c>
      <c r="K4076" s="5">
        <v>0</v>
      </c>
      <c r="L4076" s="5">
        <v>0</v>
      </c>
      <c r="M4076" s="5">
        <v>1</v>
      </c>
      <c r="N4076" s="5">
        <v>1</v>
      </c>
      <c r="O4076" s="5">
        <v>2</v>
      </c>
      <c r="P4076" s="28">
        <v>0</v>
      </c>
    </row>
    <row r="4077" spans="3:16" x14ac:dyDescent="0.25">
      <c r="C4077" s="106"/>
      <c r="D4077" s="101"/>
      <c r="E4077" s="11" t="s">
        <v>49</v>
      </c>
      <c r="F4077" s="8"/>
      <c r="G4077" s="14">
        <v>1</v>
      </c>
      <c r="H4077" s="27">
        <v>1</v>
      </c>
      <c r="I4077" s="5">
        <v>0</v>
      </c>
      <c r="J4077" s="5">
        <v>0</v>
      </c>
      <c r="K4077" s="5">
        <v>0</v>
      </c>
      <c r="L4077" s="5">
        <v>0</v>
      </c>
      <c r="M4077" s="5">
        <v>0</v>
      </c>
      <c r="N4077" s="5">
        <v>0</v>
      </c>
      <c r="O4077" s="5">
        <v>0</v>
      </c>
      <c r="P4077" s="28">
        <v>0</v>
      </c>
    </row>
    <row r="4078" spans="3:16" ht="25.2" x14ac:dyDescent="0.25">
      <c r="C4078" s="106"/>
      <c r="D4078" s="101"/>
      <c r="E4078" s="11" t="s">
        <v>50</v>
      </c>
      <c r="F4078" s="8"/>
      <c r="G4078" s="14">
        <v>7</v>
      </c>
      <c r="H4078" s="27">
        <v>4</v>
      </c>
      <c r="I4078" s="5">
        <v>2</v>
      </c>
      <c r="J4078" s="5">
        <v>0</v>
      </c>
      <c r="K4078" s="5">
        <v>1</v>
      </c>
      <c r="L4078" s="5">
        <v>2</v>
      </c>
      <c r="M4078" s="5">
        <v>3</v>
      </c>
      <c r="N4078" s="5">
        <v>0</v>
      </c>
      <c r="O4078" s="5">
        <v>0</v>
      </c>
      <c r="P4078" s="28">
        <v>0</v>
      </c>
    </row>
    <row r="4079" spans="3:16" ht="25.2" x14ac:dyDescent="0.25">
      <c r="C4079" s="106"/>
      <c r="D4079" s="101"/>
      <c r="E4079" s="11" t="s">
        <v>51</v>
      </c>
      <c r="F4079" s="8"/>
      <c r="G4079" s="14">
        <v>7</v>
      </c>
      <c r="H4079" s="27">
        <v>3</v>
      </c>
      <c r="I4079" s="5">
        <v>1</v>
      </c>
      <c r="J4079" s="5">
        <v>0</v>
      </c>
      <c r="K4079" s="5">
        <v>0</v>
      </c>
      <c r="L4079" s="5">
        <v>1</v>
      </c>
      <c r="M4079" s="5">
        <v>0</v>
      </c>
      <c r="N4079" s="5">
        <v>0</v>
      </c>
      <c r="O4079" s="5">
        <v>4</v>
      </c>
      <c r="P4079" s="28">
        <v>1</v>
      </c>
    </row>
    <row r="4080" spans="3:16" x14ac:dyDescent="0.25">
      <c r="C4080" s="106"/>
      <c r="D4080" s="101"/>
      <c r="E4080" s="11" t="s">
        <v>52</v>
      </c>
      <c r="F4080" s="8"/>
      <c r="G4080" s="14">
        <v>8</v>
      </c>
      <c r="H4080" s="27">
        <v>3</v>
      </c>
      <c r="I4080" s="5">
        <v>2</v>
      </c>
      <c r="J4080" s="5">
        <v>0</v>
      </c>
      <c r="K4080" s="5">
        <v>0</v>
      </c>
      <c r="L4080" s="5">
        <v>0</v>
      </c>
      <c r="M4080" s="5">
        <v>0</v>
      </c>
      <c r="N4080" s="5">
        <v>0</v>
      </c>
      <c r="O4080" s="5">
        <v>4</v>
      </c>
      <c r="P4080" s="28">
        <v>0</v>
      </c>
    </row>
    <row r="4081" spans="2:16" x14ac:dyDescent="0.25">
      <c r="C4081" s="106"/>
      <c r="D4081" s="101"/>
      <c r="E4081" s="11" t="s">
        <v>53</v>
      </c>
      <c r="F4081" s="8"/>
      <c r="G4081" s="14">
        <v>4</v>
      </c>
      <c r="H4081" s="27">
        <v>1</v>
      </c>
      <c r="I4081" s="5">
        <v>0</v>
      </c>
      <c r="J4081" s="5">
        <v>0</v>
      </c>
      <c r="K4081" s="5">
        <v>0</v>
      </c>
      <c r="L4081" s="5">
        <v>0</v>
      </c>
      <c r="M4081" s="5">
        <v>0</v>
      </c>
      <c r="N4081" s="5">
        <v>0</v>
      </c>
      <c r="O4081" s="5">
        <v>3</v>
      </c>
      <c r="P4081" s="28">
        <v>0</v>
      </c>
    </row>
    <row r="4082" spans="2:16" x14ac:dyDescent="0.25">
      <c r="C4082" s="106"/>
      <c r="D4082" s="101"/>
      <c r="E4082" s="11" t="s">
        <v>38</v>
      </c>
      <c r="F4082" s="8"/>
      <c r="G4082" s="14">
        <v>4</v>
      </c>
      <c r="H4082" s="27">
        <v>1</v>
      </c>
      <c r="I4082" s="5">
        <v>2</v>
      </c>
      <c r="J4082" s="5">
        <v>0</v>
      </c>
      <c r="K4082" s="5">
        <v>0</v>
      </c>
      <c r="L4082" s="5">
        <v>1</v>
      </c>
      <c r="M4082" s="5">
        <v>1</v>
      </c>
      <c r="N4082" s="5">
        <v>2</v>
      </c>
      <c r="O4082" s="5">
        <v>1</v>
      </c>
      <c r="P4082" s="28">
        <v>0</v>
      </c>
    </row>
    <row r="4083" spans="2:16" x14ac:dyDescent="0.25">
      <c r="C4083" s="106"/>
      <c r="D4083" s="101"/>
      <c r="E4083" s="11" t="s">
        <v>54</v>
      </c>
      <c r="F4083" s="8"/>
      <c r="G4083" s="7">
        <v>88</v>
      </c>
      <c r="H4083" s="15">
        <v>37</v>
      </c>
      <c r="I4083" s="1">
        <v>43</v>
      </c>
      <c r="J4083" s="1">
        <v>6</v>
      </c>
      <c r="K4083" s="1">
        <v>10</v>
      </c>
      <c r="L4083" s="1">
        <v>10</v>
      </c>
      <c r="M4083" s="1">
        <v>13</v>
      </c>
      <c r="N4083" s="1">
        <v>9</v>
      </c>
      <c r="O4083" s="1">
        <v>17</v>
      </c>
      <c r="P4083" s="18">
        <v>0</v>
      </c>
    </row>
    <row r="4084" spans="2:16" x14ac:dyDescent="0.25">
      <c r="C4084" s="106"/>
      <c r="D4084" s="101"/>
      <c r="E4084" s="11" t="s">
        <v>55</v>
      </c>
      <c r="F4084" s="8"/>
      <c r="G4084" s="14">
        <v>15</v>
      </c>
      <c r="H4084" s="27">
        <v>8</v>
      </c>
      <c r="I4084" s="5">
        <v>3</v>
      </c>
      <c r="J4084" s="5">
        <v>0</v>
      </c>
      <c r="K4084" s="5">
        <v>1</v>
      </c>
      <c r="L4084" s="5">
        <v>3</v>
      </c>
      <c r="M4084" s="5">
        <v>3</v>
      </c>
      <c r="N4084" s="5">
        <v>0</v>
      </c>
      <c r="O4084" s="5">
        <v>4</v>
      </c>
      <c r="P4084" s="28">
        <v>1</v>
      </c>
    </row>
    <row r="4085" spans="2:16" ht="25.2" x14ac:dyDescent="0.25">
      <c r="C4085" s="102" t="s">
        <v>56</v>
      </c>
      <c r="D4085" s="100" t="s">
        <v>21</v>
      </c>
      <c r="E4085" s="10" t="s">
        <v>57</v>
      </c>
      <c r="F4085" s="9"/>
      <c r="G4085" s="41">
        <v>26</v>
      </c>
      <c r="H4085" s="58">
        <v>10</v>
      </c>
      <c r="I4085" s="26">
        <v>11</v>
      </c>
      <c r="J4085" s="26">
        <v>2</v>
      </c>
      <c r="K4085" s="26">
        <v>3</v>
      </c>
      <c r="L4085" s="26">
        <v>4</v>
      </c>
      <c r="M4085" s="26">
        <v>4</v>
      </c>
      <c r="N4085" s="26">
        <v>4</v>
      </c>
      <c r="O4085" s="26">
        <v>4</v>
      </c>
      <c r="P4085" s="60">
        <v>0</v>
      </c>
    </row>
    <row r="4086" spans="2:16" ht="25.2" x14ac:dyDescent="0.25">
      <c r="C4086" s="106"/>
      <c r="D4086" s="101"/>
      <c r="E4086" s="11" t="s">
        <v>58</v>
      </c>
      <c r="F4086" s="8"/>
      <c r="G4086" s="7">
        <v>54</v>
      </c>
      <c r="H4086" s="15">
        <v>29</v>
      </c>
      <c r="I4086" s="1">
        <v>25</v>
      </c>
      <c r="J4086" s="1">
        <v>3</v>
      </c>
      <c r="K4086" s="1">
        <v>6</v>
      </c>
      <c r="L4086" s="1">
        <v>6</v>
      </c>
      <c r="M4086" s="1">
        <v>10</v>
      </c>
      <c r="N4086" s="1">
        <v>6</v>
      </c>
      <c r="O4086" s="1">
        <v>12</v>
      </c>
      <c r="P4086" s="18">
        <v>0</v>
      </c>
    </row>
    <row r="4087" spans="2:16" ht="25.2" x14ac:dyDescent="0.25">
      <c r="C4087" s="106"/>
      <c r="D4087" s="101"/>
      <c r="E4087" s="11" t="s">
        <v>59</v>
      </c>
      <c r="F4087" s="8"/>
      <c r="G4087" s="14">
        <v>25</v>
      </c>
      <c r="H4087" s="27">
        <v>5</v>
      </c>
      <c r="I4087" s="5">
        <v>12</v>
      </c>
      <c r="J4087" s="5">
        <v>1</v>
      </c>
      <c r="K4087" s="5">
        <v>2</v>
      </c>
      <c r="L4087" s="5">
        <v>2</v>
      </c>
      <c r="M4087" s="5">
        <v>3</v>
      </c>
      <c r="N4087" s="5">
        <v>0</v>
      </c>
      <c r="O4087" s="5">
        <v>8</v>
      </c>
      <c r="P4087" s="28">
        <v>1</v>
      </c>
    </row>
    <row r="4088" spans="2:16" x14ac:dyDescent="0.25">
      <c r="C4088" s="106"/>
      <c r="D4088" s="101"/>
      <c r="E4088" s="11" t="s">
        <v>60</v>
      </c>
      <c r="F4088" s="8"/>
      <c r="G4088" s="14">
        <v>14</v>
      </c>
      <c r="H4088" s="27">
        <v>6</v>
      </c>
      <c r="I4088" s="5">
        <v>2</v>
      </c>
      <c r="J4088" s="5">
        <v>0</v>
      </c>
      <c r="K4088" s="5">
        <v>0</v>
      </c>
      <c r="L4088" s="5">
        <v>2</v>
      </c>
      <c r="M4088" s="5">
        <v>0</v>
      </c>
      <c r="N4088" s="5">
        <v>1</v>
      </c>
      <c r="O4088" s="5">
        <v>5</v>
      </c>
      <c r="P4088" s="28">
        <v>0</v>
      </c>
    </row>
    <row r="4089" spans="2:16" x14ac:dyDescent="0.25">
      <c r="C4089" s="102" t="s">
        <v>61</v>
      </c>
      <c r="D4089" s="100" t="s">
        <v>21</v>
      </c>
      <c r="E4089" s="10" t="s">
        <v>62</v>
      </c>
      <c r="F4089" s="9"/>
      <c r="G4089" s="41">
        <v>17</v>
      </c>
      <c r="H4089" s="58">
        <v>8</v>
      </c>
      <c r="I4089" s="26">
        <v>10</v>
      </c>
      <c r="J4089" s="26">
        <v>1</v>
      </c>
      <c r="K4089" s="26">
        <v>3</v>
      </c>
      <c r="L4089" s="26">
        <v>2</v>
      </c>
      <c r="M4089" s="26">
        <v>3</v>
      </c>
      <c r="N4089" s="26">
        <v>3</v>
      </c>
      <c r="O4089" s="26">
        <v>2</v>
      </c>
      <c r="P4089" s="60">
        <v>0</v>
      </c>
    </row>
    <row r="4090" spans="2:16" x14ac:dyDescent="0.25">
      <c r="C4090" s="103"/>
      <c r="D4090" s="101"/>
      <c r="E4090" s="11" t="s">
        <v>63</v>
      </c>
      <c r="F4090" s="8"/>
      <c r="G4090" s="14">
        <v>30</v>
      </c>
      <c r="H4090" s="27">
        <v>14</v>
      </c>
      <c r="I4090" s="5">
        <v>9</v>
      </c>
      <c r="J4090" s="5">
        <v>2</v>
      </c>
      <c r="K4090" s="5">
        <v>4</v>
      </c>
      <c r="L4090" s="5">
        <v>3</v>
      </c>
      <c r="M4090" s="5">
        <v>5</v>
      </c>
      <c r="N4090" s="5">
        <v>2</v>
      </c>
      <c r="O4090" s="5">
        <v>6</v>
      </c>
      <c r="P4090" s="28">
        <v>1</v>
      </c>
    </row>
    <row r="4091" spans="2:16" ht="25.2" x14ac:dyDescent="0.25">
      <c r="C4091" s="103"/>
      <c r="D4091" s="101"/>
      <c r="E4091" s="11" t="s">
        <v>64</v>
      </c>
      <c r="F4091" s="8"/>
      <c r="G4091" s="14">
        <v>24</v>
      </c>
      <c r="H4091" s="27">
        <v>9</v>
      </c>
      <c r="I4091" s="5">
        <v>14</v>
      </c>
      <c r="J4091" s="5">
        <v>1</v>
      </c>
      <c r="K4091" s="5">
        <v>1</v>
      </c>
      <c r="L4091" s="5">
        <v>2</v>
      </c>
      <c r="M4091" s="5">
        <v>5</v>
      </c>
      <c r="N4091" s="5">
        <v>1</v>
      </c>
      <c r="O4091" s="5">
        <v>3</v>
      </c>
      <c r="P4091" s="28">
        <v>0</v>
      </c>
    </row>
    <row r="4092" spans="2:16" x14ac:dyDescent="0.25">
      <c r="C4092" s="103"/>
      <c r="D4092" s="101"/>
      <c r="E4092" s="11" t="s">
        <v>65</v>
      </c>
      <c r="F4092" s="8"/>
      <c r="G4092" s="14">
        <v>20</v>
      </c>
      <c r="H4092" s="27">
        <v>7</v>
      </c>
      <c r="I4092" s="5">
        <v>6</v>
      </c>
      <c r="J4092" s="5">
        <v>0</v>
      </c>
      <c r="K4092" s="5">
        <v>1</v>
      </c>
      <c r="L4092" s="5">
        <v>2</v>
      </c>
      <c r="M4092" s="5">
        <v>3</v>
      </c>
      <c r="N4092" s="5">
        <v>2</v>
      </c>
      <c r="O4092" s="5">
        <v>9</v>
      </c>
      <c r="P4092" s="28">
        <v>0</v>
      </c>
    </row>
    <row r="4093" spans="2:16" x14ac:dyDescent="0.25">
      <c r="C4093" s="103"/>
      <c r="D4093" s="101"/>
      <c r="E4093" s="11" t="s">
        <v>66</v>
      </c>
      <c r="F4093" s="8"/>
      <c r="G4093" s="14">
        <v>11</v>
      </c>
      <c r="H4093" s="27">
        <v>7</v>
      </c>
      <c r="I4093" s="5">
        <v>5</v>
      </c>
      <c r="J4093" s="5">
        <v>0</v>
      </c>
      <c r="K4093" s="5">
        <v>1</v>
      </c>
      <c r="L4093" s="5">
        <v>1</v>
      </c>
      <c r="M4093" s="5">
        <v>0</v>
      </c>
      <c r="N4093" s="5">
        <v>2</v>
      </c>
      <c r="O4093" s="5">
        <v>3</v>
      </c>
      <c r="P4093" s="28">
        <v>0</v>
      </c>
    </row>
    <row r="4094" spans="2:16" x14ac:dyDescent="0.25">
      <c r="C4094" s="107"/>
      <c r="D4094" s="104"/>
      <c r="E4094" s="44" t="s">
        <v>67</v>
      </c>
      <c r="F4094" s="45"/>
      <c r="G4094" s="82">
        <v>17</v>
      </c>
      <c r="H4094" s="86">
        <v>5</v>
      </c>
      <c r="I4094" s="78">
        <v>6</v>
      </c>
      <c r="J4094" s="78">
        <v>2</v>
      </c>
      <c r="K4094" s="78">
        <v>1</v>
      </c>
      <c r="L4094" s="78">
        <v>4</v>
      </c>
      <c r="M4094" s="78">
        <v>1</v>
      </c>
      <c r="N4094" s="78">
        <v>1</v>
      </c>
      <c r="O4094" s="78">
        <v>6</v>
      </c>
      <c r="P4094" s="90">
        <v>0</v>
      </c>
    </row>
    <row r="4096" spans="2:16" x14ac:dyDescent="0.25">
      <c r="B4096" s="42" t="str">
        <f xml:space="preserve"> HYPERLINK("#'目次'!B54", "[48]")</f>
        <v>[48]</v>
      </c>
      <c r="C4096" s="37" t="s">
        <v>594</v>
      </c>
    </row>
    <row r="4099" spans="3:15" x14ac:dyDescent="0.25">
      <c r="C4099" s="37" t="s">
        <v>14</v>
      </c>
    </row>
    <row r="4100" spans="3:15" ht="37.799999999999997" x14ac:dyDescent="0.25">
      <c r="C4100" s="96"/>
      <c r="D4100" s="97"/>
      <c r="E4100" s="97"/>
      <c r="F4100" s="97"/>
      <c r="G4100" s="52" t="s">
        <v>15</v>
      </c>
      <c r="H4100" s="48" t="s">
        <v>595</v>
      </c>
      <c r="I4100" s="20" t="s">
        <v>596</v>
      </c>
      <c r="J4100" s="20" t="s">
        <v>597</v>
      </c>
      <c r="K4100" s="20" t="s">
        <v>598</v>
      </c>
      <c r="L4100" s="20" t="s">
        <v>599</v>
      </c>
      <c r="M4100" s="20" t="s">
        <v>38</v>
      </c>
      <c r="N4100" s="20" t="s">
        <v>600</v>
      </c>
      <c r="O4100" s="51" t="s">
        <v>601</v>
      </c>
    </row>
    <row r="4101" spans="3:15" x14ac:dyDescent="0.25">
      <c r="C4101" s="98"/>
      <c r="D4101" s="99"/>
      <c r="E4101" s="99"/>
      <c r="F4101" s="99"/>
      <c r="G4101" s="47"/>
      <c r="H4101" s="55"/>
      <c r="I4101" s="21"/>
      <c r="J4101" s="21"/>
      <c r="K4101" s="21"/>
      <c r="L4101" s="21"/>
      <c r="M4101" s="21"/>
      <c r="N4101" s="21"/>
      <c r="O4101" s="54"/>
    </row>
    <row r="4102" spans="3:15" x14ac:dyDescent="0.25">
      <c r="C4102" s="43"/>
      <c r="D4102" s="49"/>
      <c r="E4102" s="53" t="s">
        <v>15</v>
      </c>
      <c r="F4102" s="46"/>
      <c r="G4102" s="50">
        <v>1524</v>
      </c>
      <c r="H4102" s="30">
        <v>347</v>
      </c>
      <c r="I4102" s="30">
        <v>630</v>
      </c>
      <c r="J4102" s="30">
        <v>292</v>
      </c>
      <c r="K4102" s="30">
        <v>174</v>
      </c>
      <c r="L4102" s="30">
        <v>38</v>
      </c>
      <c r="M4102" s="30">
        <v>43</v>
      </c>
      <c r="N4102" s="30">
        <v>977</v>
      </c>
      <c r="O4102" s="68">
        <v>212</v>
      </c>
    </row>
    <row r="4103" spans="3:15" x14ac:dyDescent="0.25">
      <c r="C4103" s="105" t="s">
        <v>20</v>
      </c>
      <c r="D4103" s="100" t="s">
        <v>21</v>
      </c>
      <c r="E4103" s="10" t="s">
        <v>22</v>
      </c>
      <c r="F4103" s="9"/>
      <c r="G4103" s="13">
        <v>780</v>
      </c>
      <c r="H4103" s="22">
        <v>179</v>
      </c>
      <c r="I4103" s="3">
        <v>298</v>
      </c>
      <c r="J4103" s="3">
        <v>157</v>
      </c>
      <c r="K4103" s="3">
        <v>102</v>
      </c>
      <c r="L4103" s="3">
        <v>24</v>
      </c>
      <c r="M4103" s="3">
        <v>20</v>
      </c>
      <c r="N4103" s="3">
        <v>477</v>
      </c>
      <c r="O4103" s="24">
        <v>126</v>
      </c>
    </row>
    <row r="4104" spans="3:15" x14ac:dyDescent="0.25">
      <c r="C4104" s="106"/>
      <c r="D4104" s="101"/>
      <c r="E4104" s="11" t="s">
        <v>23</v>
      </c>
      <c r="F4104" s="8"/>
      <c r="G4104" s="7">
        <v>744</v>
      </c>
      <c r="H4104" s="15">
        <v>168</v>
      </c>
      <c r="I4104" s="1">
        <v>332</v>
      </c>
      <c r="J4104" s="1">
        <v>135</v>
      </c>
      <c r="K4104" s="1">
        <v>72</v>
      </c>
      <c r="L4104" s="1">
        <v>14</v>
      </c>
      <c r="M4104" s="1">
        <v>23</v>
      </c>
      <c r="N4104" s="1">
        <v>500</v>
      </c>
      <c r="O4104" s="18">
        <v>86</v>
      </c>
    </row>
    <row r="4105" spans="3:15" x14ac:dyDescent="0.25">
      <c r="C4105" s="102" t="s">
        <v>24</v>
      </c>
      <c r="D4105" s="102" t="s">
        <v>25</v>
      </c>
      <c r="E4105" s="10" t="s">
        <v>26</v>
      </c>
      <c r="F4105" s="9"/>
      <c r="G4105" s="13">
        <v>257</v>
      </c>
      <c r="H4105" s="22">
        <v>67</v>
      </c>
      <c r="I4105" s="3">
        <v>99</v>
      </c>
      <c r="J4105" s="3">
        <v>55</v>
      </c>
      <c r="K4105" s="3">
        <v>29</v>
      </c>
      <c r="L4105" s="3">
        <v>5</v>
      </c>
      <c r="M4105" s="3">
        <v>2</v>
      </c>
      <c r="N4105" s="3">
        <v>166</v>
      </c>
      <c r="O4105" s="24">
        <v>34</v>
      </c>
    </row>
    <row r="4106" spans="3:15" x14ac:dyDescent="0.25">
      <c r="C4106" s="106"/>
      <c r="D4106" s="103"/>
      <c r="E4106" s="11" t="s">
        <v>27</v>
      </c>
      <c r="F4106" s="8"/>
      <c r="G4106" s="7">
        <v>297</v>
      </c>
      <c r="H4106" s="15">
        <v>58</v>
      </c>
      <c r="I4106" s="1">
        <v>136</v>
      </c>
      <c r="J4106" s="1">
        <v>48</v>
      </c>
      <c r="K4106" s="1">
        <v>33</v>
      </c>
      <c r="L4106" s="1">
        <v>15</v>
      </c>
      <c r="M4106" s="1">
        <v>7</v>
      </c>
      <c r="N4106" s="1">
        <v>194</v>
      </c>
      <c r="O4106" s="18">
        <v>48</v>
      </c>
    </row>
    <row r="4107" spans="3:15" x14ac:dyDescent="0.25">
      <c r="C4107" s="106"/>
      <c r="D4107" s="103"/>
      <c r="E4107" s="11" t="s">
        <v>28</v>
      </c>
      <c r="F4107" s="8"/>
      <c r="G4107" s="7">
        <v>316</v>
      </c>
      <c r="H4107" s="15">
        <v>77</v>
      </c>
      <c r="I4107" s="1">
        <v>133</v>
      </c>
      <c r="J4107" s="1">
        <v>60</v>
      </c>
      <c r="K4107" s="1">
        <v>30</v>
      </c>
      <c r="L4107" s="1">
        <v>7</v>
      </c>
      <c r="M4107" s="1">
        <v>9</v>
      </c>
      <c r="N4107" s="1">
        <v>210</v>
      </c>
      <c r="O4107" s="18">
        <v>37</v>
      </c>
    </row>
    <row r="4108" spans="3:15" x14ac:dyDescent="0.25">
      <c r="C4108" s="106"/>
      <c r="D4108" s="103"/>
      <c r="E4108" s="11" t="s">
        <v>29</v>
      </c>
      <c r="F4108" s="8"/>
      <c r="G4108" s="7">
        <v>335</v>
      </c>
      <c r="H4108" s="15">
        <v>83</v>
      </c>
      <c r="I4108" s="1">
        <v>140</v>
      </c>
      <c r="J4108" s="1">
        <v>56</v>
      </c>
      <c r="K4108" s="1">
        <v>39</v>
      </c>
      <c r="L4108" s="1">
        <v>5</v>
      </c>
      <c r="M4108" s="1">
        <v>12</v>
      </c>
      <c r="N4108" s="1">
        <v>223</v>
      </c>
      <c r="O4108" s="18">
        <v>44</v>
      </c>
    </row>
    <row r="4109" spans="3:15" x14ac:dyDescent="0.25">
      <c r="C4109" s="106"/>
      <c r="D4109" s="103"/>
      <c r="E4109" s="11" t="s">
        <v>30</v>
      </c>
      <c r="F4109" s="8"/>
      <c r="G4109" s="7">
        <v>319</v>
      </c>
      <c r="H4109" s="15">
        <v>62</v>
      </c>
      <c r="I4109" s="1">
        <v>122</v>
      </c>
      <c r="J4109" s="1">
        <v>73</v>
      </c>
      <c r="K4109" s="1">
        <v>43</v>
      </c>
      <c r="L4109" s="1">
        <v>6</v>
      </c>
      <c r="M4109" s="1">
        <v>13</v>
      </c>
      <c r="N4109" s="1">
        <v>184</v>
      </c>
      <c r="O4109" s="18">
        <v>49</v>
      </c>
    </row>
    <row r="4110" spans="3:15" x14ac:dyDescent="0.25">
      <c r="C4110" s="106"/>
      <c r="D4110" s="103"/>
      <c r="E4110" s="11" t="s">
        <v>31</v>
      </c>
      <c r="F4110" s="8"/>
      <c r="G4110" s="7">
        <v>1267</v>
      </c>
      <c r="H4110" s="15">
        <v>280</v>
      </c>
      <c r="I4110" s="1">
        <v>531</v>
      </c>
      <c r="J4110" s="1">
        <v>237</v>
      </c>
      <c r="K4110" s="1">
        <v>145</v>
      </c>
      <c r="L4110" s="1">
        <v>33</v>
      </c>
      <c r="M4110" s="1">
        <v>41</v>
      </c>
      <c r="N4110" s="1">
        <v>811</v>
      </c>
      <c r="O4110" s="18">
        <v>178</v>
      </c>
    </row>
    <row r="4111" spans="3:15" x14ac:dyDescent="0.25">
      <c r="C4111" s="106"/>
      <c r="D4111" s="103"/>
      <c r="E4111" s="11" t="s">
        <v>32</v>
      </c>
      <c r="F4111" s="8"/>
      <c r="G4111" s="7">
        <v>654</v>
      </c>
      <c r="H4111" s="15">
        <v>145</v>
      </c>
      <c r="I4111" s="1">
        <v>262</v>
      </c>
      <c r="J4111" s="1">
        <v>129</v>
      </c>
      <c r="K4111" s="1">
        <v>82</v>
      </c>
      <c r="L4111" s="1">
        <v>11</v>
      </c>
      <c r="M4111" s="1">
        <v>25</v>
      </c>
      <c r="N4111" s="1">
        <v>407</v>
      </c>
      <c r="O4111" s="18">
        <v>93</v>
      </c>
    </row>
    <row r="4112" spans="3:15" x14ac:dyDescent="0.25">
      <c r="C4112" s="106"/>
      <c r="D4112" s="102" t="s">
        <v>22</v>
      </c>
      <c r="E4112" s="10" t="s">
        <v>26</v>
      </c>
      <c r="F4112" s="9"/>
      <c r="G4112" s="13">
        <v>137</v>
      </c>
      <c r="H4112" s="22">
        <v>40</v>
      </c>
      <c r="I4112" s="3">
        <v>42</v>
      </c>
      <c r="J4112" s="3">
        <v>33</v>
      </c>
      <c r="K4112" s="3">
        <v>18</v>
      </c>
      <c r="L4112" s="3">
        <v>3</v>
      </c>
      <c r="M4112" s="3">
        <v>1</v>
      </c>
      <c r="N4112" s="3">
        <v>82</v>
      </c>
      <c r="O4112" s="24">
        <v>21</v>
      </c>
    </row>
    <row r="4113" spans="3:15" x14ac:dyDescent="0.25">
      <c r="C4113" s="106"/>
      <c r="D4113" s="103"/>
      <c r="E4113" s="11" t="s">
        <v>27</v>
      </c>
      <c r="F4113" s="8"/>
      <c r="G4113" s="7">
        <v>157</v>
      </c>
      <c r="H4113" s="15">
        <v>30</v>
      </c>
      <c r="I4113" s="1">
        <v>65</v>
      </c>
      <c r="J4113" s="1">
        <v>27</v>
      </c>
      <c r="K4113" s="1">
        <v>19</v>
      </c>
      <c r="L4113" s="1">
        <v>12</v>
      </c>
      <c r="M4113" s="1">
        <v>4</v>
      </c>
      <c r="N4113" s="1">
        <v>95</v>
      </c>
      <c r="O4113" s="18">
        <v>31</v>
      </c>
    </row>
    <row r="4114" spans="3:15" x14ac:dyDescent="0.25">
      <c r="C4114" s="106"/>
      <c r="D4114" s="103"/>
      <c r="E4114" s="11" t="s">
        <v>28</v>
      </c>
      <c r="F4114" s="8"/>
      <c r="G4114" s="7">
        <v>162</v>
      </c>
      <c r="H4114" s="15">
        <v>39</v>
      </c>
      <c r="I4114" s="1">
        <v>63</v>
      </c>
      <c r="J4114" s="1">
        <v>32</v>
      </c>
      <c r="K4114" s="1">
        <v>17</v>
      </c>
      <c r="L4114" s="1">
        <v>4</v>
      </c>
      <c r="M4114" s="1">
        <v>7</v>
      </c>
      <c r="N4114" s="1">
        <v>102</v>
      </c>
      <c r="O4114" s="18">
        <v>21</v>
      </c>
    </row>
    <row r="4115" spans="3:15" x14ac:dyDescent="0.25">
      <c r="C4115" s="106"/>
      <c r="D4115" s="103"/>
      <c r="E4115" s="11" t="s">
        <v>29</v>
      </c>
      <c r="F4115" s="8"/>
      <c r="G4115" s="7">
        <v>175</v>
      </c>
      <c r="H4115" s="15">
        <v>45</v>
      </c>
      <c r="I4115" s="1">
        <v>70</v>
      </c>
      <c r="J4115" s="1">
        <v>28</v>
      </c>
      <c r="K4115" s="1">
        <v>26</v>
      </c>
      <c r="L4115" s="1">
        <v>2</v>
      </c>
      <c r="M4115" s="1">
        <v>4</v>
      </c>
      <c r="N4115" s="1">
        <v>115</v>
      </c>
      <c r="O4115" s="18">
        <v>28</v>
      </c>
    </row>
    <row r="4116" spans="3:15" x14ac:dyDescent="0.25">
      <c r="C4116" s="106"/>
      <c r="D4116" s="103"/>
      <c r="E4116" s="11" t="s">
        <v>30</v>
      </c>
      <c r="F4116" s="8"/>
      <c r="G4116" s="7">
        <v>149</v>
      </c>
      <c r="H4116" s="15">
        <v>25</v>
      </c>
      <c r="I4116" s="1">
        <v>58</v>
      </c>
      <c r="J4116" s="1">
        <v>37</v>
      </c>
      <c r="K4116" s="1">
        <v>22</v>
      </c>
      <c r="L4116" s="1">
        <v>3</v>
      </c>
      <c r="M4116" s="1">
        <v>4</v>
      </c>
      <c r="N4116" s="1">
        <v>83</v>
      </c>
      <c r="O4116" s="18">
        <v>25</v>
      </c>
    </row>
    <row r="4117" spans="3:15" x14ac:dyDescent="0.25">
      <c r="C4117" s="106"/>
      <c r="D4117" s="103"/>
      <c r="E4117" s="11" t="s">
        <v>31</v>
      </c>
      <c r="F4117" s="8"/>
      <c r="G4117" s="7">
        <v>643</v>
      </c>
      <c r="H4117" s="15">
        <v>139</v>
      </c>
      <c r="I4117" s="1">
        <v>256</v>
      </c>
      <c r="J4117" s="1">
        <v>124</v>
      </c>
      <c r="K4117" s="1">
        <v>84</v>
      </c>
      <c r="L4117" s="1">
        <v>21</v>
      </c>
      <c r="M4117" s="1">
        <v>19</v>
      </c>
      <c r="N4117" s="1">
        <v>395</v>
      </c>
      <c r="O4117" s="18">
        <v>105</v>
      </c>
    </row>
    <row r="4118" spans="3:15" x14ac:dyDescent="0.25">
      <c r="C4118" s="106"/>
      <c r="D4118" s="103"/>
      <c r="E4118" s="11" t="s">
        <v>32</v>
      </c>
      <c r="F4118" s="8"/>
      <c r="G4118" s="7">
        <v>324</v>
      </c>
      <c r="H4118" s="15">
        <v>70</v>
      </c>
      <c r="I4118" s="1">
        <v>128</v>
      </c>
      <c r="J4118" s="1">
        <v>65</v>
      </c>
      <c r="K4118" s="1">
        <v>48</v>
      </c>
      <c r="L4118" s="1">
        <v>5</v>
      </c>
      <c r="M4118" s="1">
        <v>8</v>
      </c>
      <c r="N4118" s="1">
        <v>198</v>
      </c>
      <c r="O4118" s="18">
        <v>53</v>
      </c>
    </row>
    <row r="4119" spans="3:15" x14ac:dyDescent="0.25">
      <c r="C4119" s="106"/>
      <c r="D4119" s="102" t="s">
        <v>23</v>
      </c>
      <c r="E4119" s="10" t="s">
        <v>26</v>
      </c>
      <c r="F4119" s="9"/>
      <c r="G4119" s="13">
        <v>120</v>
      </c>
      <c r="H4119" s="22">
        <v>27</v>
      </c>
      <c r="I4119" s="3">
        <v>57</v>
      </c>
      <c r="J4119" s="3">
        <v>22</v>
      </c>
      <c r="K4119" s="3">
        <v>11</v>
      </c>
      <c r="L4119" s="3">
        <v>2</v>
      </c>
      <c r="M4119" s="3">
        <v>1</v>
      </c>
      <c r="N4119" s="3">
        <v>84</v>
      </c>
      <c r="O4119" s="24">
        <v>13</v>
      </c>
    </row>
    <row r="4120" spans="3:15" x14ac:dyDescent="0.25">
      <c r="C4120" s="106"/>
      <c r="D4120" s="103"/>
      <c r="E4120" s="11" t="s">
        <v>27</v>
      </c>
      <c r="F4120" s="8"/>
      <c r="G4120" s="7">
        <v>140</v>
      </c>
      <c r="H4120" s="15">
        <v>28</v>
      </c>
      <c r="I4120" s="1">
        <v>71</v>
      </c>
      <c r="J4120" s="1">
        <v>21</v>
      </c>
      <c r="K4120" s="1">
        <v>14</v>
      </c>
      <c r="L4120" s="1">
        <v>3</v>
      </c>
      <c r="M4120" s="1">
        <v>3</v>
      </c>
      <c r="N4120" s="1">
        <v>99</v>
      </c>
      <c r="O4120" s="18">
        <v>17</v>
      </c>
    </row>
    <row r="4121" spans="3:15" x14ac:dyDescent="0.25">
      <c r="C4121" s="106"/>
      <c r="D4121" s="103"/>
      <c r="E4121" s="11" t="s">
        <v>28</v>
      </c>
      <c r="F4121" s="8"/>
      <c r="G4121" s="7">
        <v>154</v>
      </c>
      <c r="H4121" s="15">
        <v>38</v>
      </c>
      <c r="I4121" s="1">
        <v>70</v>
      </c>
      <c r="J4121" s="1">
        <v>28</v>
      </c>
      <c r="K4121" s="1">
        <v>13</v>
      </c>
      <c r="L4121" s="1">
        <v>3</v>
      </c>
      <c r="M4121" s="1">
        <v>2</v>
      </c>
      <c r="N4121" s="1">
        <v>108</v>
      </c>
      <c r="O4121" s="18">
        <v>16</v>
      </c>
    </row>
    <row r="4122" spans="3:15" x14ac:dyDescent="0.25">
      <c r="C4122" s="106"/>
      <c r="D4122" s="103"/>
      <c r="E4122" s="11" t="s">
        <v>29</v>
      </c>
      <c r="F4122" s="8"/>
      <c r="G4122" s="7">
        <v>160</v>
      </c>
      <c r="H4122" s="15">
        <v>38</v>
      </c>
      <c r="I4122" s="1">
        <v>70</v>
      </c>
      <c r="J4122" s="1">
        <v>28</v>
      </c>
      <c r="K4122" s="1">
        <v>13</v>
      </c>
      <c r="L4122" s="1">
        <v>3</v>
      </c>
      <c r="M4122" s="1">
        <v>8</v>
      </c>
      <c r="N4122" s="1">
        <v>108</v>
      </c>
      <c r="O4122" s="18">
        <v>16</v>
      </c>
    </row>
    <row r="4123" spans="3:15" x14ac:dyDescent="0.25">
      <c r="C4123" s="106"/>
      <c r="D4123" s="103"/>
      <c r="E4123" s="11" t="s">
        <v>30</v>
      </c>
      <c r="F4123" s="8"/>
      <c r="G4123" s="7">
        <v>170</v>
      </c>
      <c r="H4123" s="15">
        <v>37</v>
      </c>
      <c r="I4123" s="1">
        <v>64</v>
      </c>
      <c r="J4123" s="1">
        <v>36</v>
      </c>
      <c r="K4123" s="1">
        <v>21</v>
      </c>
      <c r="L4123" s="1">
        <v>3</v>
      </c>
      <c r="M4123" s="1">
        <v>9</v>
      </c>
      <c r="N4123" s="1">
        <v>101</v>
      </c>
      <c r="O4123" s="18">
        <v>24</v>
      </c>
    </row>
    <row r="4124" spans="3:15" x14ac:dyDescent="0.25">
      <c r="C4124" s="106"/>
      <c r="D4124" s="103"/>
      <c r="E4124" s="11" t="s">
        <v>31</v>
      </c>
      <c r="F4124" s="8"/>
      <c r="G4124" s="7">
        <v>624</v>
      </c>
      <c r="H4124" s="15">
        <v>141</v>
      </c>
      <c r="I4124" s="1">
        <v>275</v>
      </c>
      <c r="J4124" s="1">
        <v>113</v>
      </c>
      <c r="K4124" s="1">
        <v>61</v>
      </c>
      <c r="L4124" s="1">
        <v>12</v>
      </c>
      <c r="M4124" s="1">
        <v>22</v>
      </c>
      <c r="N4124" s="1">
        <v>416</v>
      </c>
      <c r="O4124" s="18">
        <v>73</v>
      </c>
    </row>
    <row r="4125" spans="3:15" x14ac:dyDescent="0.25">
      <c r="C4125" s="106"/>
      <c r="D4125" s="103"/>
      <c r="E4125" s="11" t="s">
        <v>32</v>
      </c>
      <c r="F4125" s="8"/>
      <c r="G4125" s="7">
        <v>330</v>
      </c>
      <c r="H4125" s="15">
        <v>75</v>
      </c>
      <c r="I4125" s="1">
        <v>134</v>
      </c>
      <c r="J4125" s="1">
        <v>64</v>
      </c>
      <c r="K4125" s="1">
        <v>34</v>
      </c>
      <c r="L4125" s="1">
        <v>6</v>
      </c>
      <c r="M4125" s="1">
        <v>17</v>
      </c>
      <c r="N4125" s="1">
        <v>209</v>
      </c>
      <c r="O4125" s="18">
        <v>40</v>
      </c>
    </row>
    <row r="4126" spans="3:15" ht="25.2" x14ac:dyDescent="0.25">
      <c r="C4126" s="102" t="s">
        <v>33</v>
      </c>
      <c r="D4126" s="102" t="s">
        <v>25</v>
      </c>
      <c r="E4126" s="10" t="s">
        <v>34</v>
      </c>
      <c r="F4126" s="9"/>
      <c r="G4126" s="13">
        <v>75</v>
      </c>
      <c r="H4126" s="22">
        <v>9</v>
      </c>
      <c r="I4126" s="3">
        <v>23</v>
      </c>
      <c r="J4126" s="3">
        <v>23</v>
      </c>
      <c r="K4126" s="3">
        <v>12</v>
      </c>
      <c r="L4126" s="3">
        <v>7</v>
      </c>
      <c r="M4126" s="3">
        <v>1</v>
      </c>
      <c r="N4126" s="3">
        <v>32</v>
      </c>
      <c r="O4126" s="24">
        <v>19</v>
      </c>
    </row>
    <row r="4127" spans="3:15" ht="25.2" x14ac:dyDescent="0.25">
      <c r="C4127" s="106"/>
      <c r="D4127" s="103"/>
      <c r="E4127" s="11" t="s">
        <v>35</v>
      </c>
      <c r="F4127" s="8"/>
      <c r="G4127" s="7">
        <v>1042</v>
      </c>
      <c r="H4127" s="15">
        <v>260</v>
      </c>
      <c r="I4127" s="1">
        <v>450</v>
      </c>
      <c r="J4127" s="1">
        <v>183</v>
      </c>
      <c r="K4127" s="1">
        <v>110</v>
      </c>
      <c r="L4127" s="1">
        <v>17</v>
      </c>
      <c r="M4127" s="1">
        <v>22</v>
      </c>
      <c r="N4127" s="1">
        <v>710</v>
      </c>
      <c r="O4127" s="18">
        <v>127</v>
      </c>
    </row>
    <row r="4128" spans="3:15" ht="25.2" x14ac:dyDescent="0.25">
      <c r="C4128" s="106"/>
      <c r="D4128" s="103"/>
      <c r="E4128" s="11" t="s">
        <v>36</v>
      </c>
      <c r="F4128" s="8"/>
      <c r="G4128" s="7">
        <v>122</v>
      </c>
      <c r="H4128" s="15">
        <v>19</v>
      </c>
      <c r="I4128" s="1">
        <v>48</v>
      </c>
      <c r="J4128" s="1">
        <v>25</v>
      </c>
      <c r="K4128" s="1">
        <v>19</v>
      </c>
      <c r="L4128" s="1">
        <v>7</v>
      </c>
      <c r="M4128" s="1">
        <v>4</v>
      </c>
      <c r="N4128" s="1">
        <v>67</v>
      </c>
      <c r="O4128" s="18">
        <v>26</v>
      </c>
    </row>
    <row r="4129" spans="3:15" ht="25.2" x14ac:dyDescent="0.25">
      <c r="C4129" s="106"/>
      <c r="D4129" s="103"/>
      <c r="E4129" s="11" t="s">
        <v>37</v>
      </c>
      <c r="F4129" s="8"/>
      <c r="G4129" s="7">
        <v>251</v>
      </c>
      <c r="H4129" s="15">
        <v>49</v>
      </c>
      <c r="I4129" s="1">
        <v>101</v>
      </c>
      <c r="J4129" s="1">
        <v>52</v>
      </c>
      <c r="K4129" s="1">
        <v>30</v>
      </c>
      <c r="L4129" s="1">
        <v>7</v>
      </c>
      <c r="M4129" s="1">
        <v>12</v>
      </c>
      <c r="N4129" s="1">
        <v>150</v>
      </c>
      <c r="O4129" s="18">
        <v>37</v>
      </c>
    </row>
    <row r="4130" spans="3:15" x14ac:dyDescent="0.25">
      <c r="C4130" s="106"/>
      <c r="D4130" s="103"/>
      <c r="E4130" s="11" t="s">
        <v>38</v>
      </c>
      <c r="F4130" s="8"/>
      <c r="G4130" s="14">
        <v>34</v>
      </c>
      <c r="H4130" s="27">
        <v>10</v>
      </c>
      <c r="I4130" s="5">
        <v>8</v>
      </c>
      <c r="J4130" s="5">
        <v>9</v>
      </c>
      <c r="K4130" s="5">
        <v>3</v>
      </c>
      <c r="L4130" s="5">
        <v>0</v>
      </c>
      <c r="M4130" s="5">
        <v>4</v>
      </c>
      <c r="N4130" s="5">
        <v>18</v>
      </c>
      <c r="O4130" s="28">
        <v>3</v>
      </c>
    </row>
    <row r="4131" spans="3:15" ht="25.2" x14ac:dyDescent="0.25">
      <c r="C4131" s="106"/>
      <c r="D4131" s="102" t="s">
        <v>22</v>
      </c>
      <c r="E4131" s="10" t="s">
        <v>34</v>
      </c>
      <c r="F4131" s="9"/>
      <c r="G4131" s="13">
        <v>53</v>
      </c>
      <c r="H4131" s="22">
        <v>4</v>
      </c>
      <c r="I4131" s="3">
        <v>13</v>
      </c>
      <c r="J4131" s="3">
        <v>20</v>
      </c>
      <c r="K4131" s="3">
        <v>8</v>
      </c>
      <c r="L4131" s="3">
        <v>7</v>
      </c>
      <c r="M4131" s="3">
        <v>1</v>
      </c>
      <c r="N4131" s="3">
        <v>17</v>
      </c>
      <c r="O4131" s="24">
        <v>15</v>
      </c>
    </row>
    <row r="4132" spans="3:15" ht="25.2" x14ac:dyDescent="0.25">
      <c r="C4132" s="106"/>
      <c r="D4132" s="103"/>
      <c r="E4132" s="11" t="s">
        <v>35</v>
      </c>
      <c r="F4132" s="8"/>
      <c r="G4132" s="7">
        <v>595</v>
      </c>
      <c r="H4132" s="15">
        <v>154</v>
      </c>
      <c r="I4132" s="1">
        <v>243</v>
      </c>
      <c r="J4132" s="1">
        <v>106</v>
      </c>
      <c r="K4132" s="1">
        <v>71</v>
      </c>
      <c r="L4132" s="1">
        <v>10</v>
      </c>
      <c r="M4132" s="1">
        <v>11</v>
      </c>
      <c r="N4132" s="1">
        <v>397</v>
      </c>
      <c r="O4132" s="18">
        <v>81</v>
      </c>
    </row>
    <row r="4133" spans="3:15" ht="25.2" x14ac:dyDescent="0.25">
      <c r="C4133" s="106"/>
      <c r="D4133" s="103"/>
      <c r="E4133" s="11" t="s">
        <v>36</v>
      </c>
      <c r="F4133" s="8"/>
      <c r="G4133" s="7">
        <v>56</v>
      </c>
      <c r="H4133" s="15">
        <v>8</v>
      </c>
      <c r="I4133" s="1">
        <v>17</v>
      </c>
      <c r="J4133" s="1">
        <v>12</v>
      </c>
      <c r="K4133" s="1">
        <v>11</v>
      </c>
      <c r="L4133" s="1">
        <v>5</v>
      </c>
      <c r="M4133" s="1">
        <v>3</v>
      </c>
      <c r="N4133" s="1">
        <v>25</v>
      </c>
      <c r="O4133" s="18">
        <v>16</v>
      </c>
    </row>
    <row r="4134" spans="3:15" ht="25.2" x14ac:dyDescent="0.25">
      <c r="C4134" s="106"/>
      <c r="D4134" s="103"/>
      <c r="E4134" s="11" t="s">
        <v>37</v>
      </c>
      <c r="F4134" s="8"/>
      <c r="G4134" s="7">
        <v>54</v>
      </c>
      <c r="H4134" s="15">
        <v>7</v>
      </c>
      <c r="I4134" s="1">
        <v>19</v>
      </c>
      <c r="J4134" s="1">
        <v>14</v>
      </c>
      <c r="K4134" s="1">
        <v>10</v>
      </c>
      <c r="L4134" s="1">
        <v>2</v>
      </c>
      <c r="M4134" s="1">
        <v>2</v>
      </c>
      <c r="N4134" s="1">
        <v>26</v>
      </c>
      <c r="O4134" s="18">
        <v>12</v>
      </c>
    </row>
    <row r="4135" spans="3:15" x14ac:dyDescent="0.25">
      <c r="C4135" s="106"/>
      <c r="D4135" s="103"/>
      <c r="E4135" s="11" t="s">
        <v>38</v>
      </c>
      <c r="F4135" s="8"/>
      <c r="G4135" s="14">
        <v>22</v>
      </c>
      <c r="H4135" s="27">
        <v>6</v>
      </c>
      <c r="I4135" s="5">
        <v>6</v>
      </c>
      <c r="J4135" s="5">
        <v>5</v>
      </c>
      <c r="K4135" s="5">
        <v>2</v>
      </c>
      <c r="L4135" s="5">
        <v>0</v>
      </c>
      <c r="M4135" s="5">
        <v>3</v>
      </c>
      <c r="N4135" s="5">
        <v>12</v>
      </c>
      <c r="O4135" s="28">
        <v>2</v>
      </c>
    </row>
    <row r="4136" spans="3:15" ht="25.2" x14ac:dyDescent="0.25">
      <c r="C4136" s="106"/>
      <c r="D4136" s="102" t="s">
        <v>23</v>
      </c>
      <c r="E4136" s="10" t="s">
        <v>34</v>
      </c>
      <c r="F4136" s="9"/>
      <c r="G4136" s="41">
        <v>22</v>
      </c>
      <c r="H4136" s="58">
        <v>5</v>
      </c>
      <c r="I4136" s="26">
        <v>10</v>
      </c>
      <c r="J4136" s="26">
        <v>3</v>
      </c>
      <c r="K4136" s="26">
        <v>4</v>
      </c>
      <c r="L4136" s="26">
        <v>0</v>
      </c>
      <c r="M4136" s="26">
        <v>0</v>
      </c>
      <c r="N4136" s="26">
        <v>15</v>
      </c>
      <c r="O4136" s="60">
        <v>4</v>
      </c>
    </row>
    <row r="4137" spans="3:15" ht="25.2" x14ac:dyDescent="0.25">
      <c r="C4137" s="106"/>
      <c r="D4137" s="103"/>
      <c r="E4137" s="11" t="s">
        <v>35</v>
      </c>
      <c r="F4137" s="8"/>
      <c r="G4137" s="7">
        <v>447</v>
      </c>
      <c r="H4137" s="15">
        <v>106</v>
      </c>
      <c r="I4137" s="1">
        <v>207</v>
      </c>
      <c r="J4137" s="1">
        <v>77</v>
      </c>
      <c r="K4137" s="1">
        <v>39</v>
      </c>
      <c r="L4137" s="1">
        <v>7</v>
      </c>
      <c r="M4137" s="1">
        <v>11</v>
      </c>
      <c r="N4137" s="1">
        <v>313</v>
      </c>
      <c r="O4137" s="18">
        <v>46</v>
      </c>
    </row>
    <row r="4138" spans="3:15" ht="25.2" x14ac:dyDescent="0.25">
      <c r="C4138" s="106"/>
      <c r="D4138" s="103"/>
      <c r="E4138" s="11" t="s">
        <v>36</v>
      </c>
      <c r="F4138" s="8"/>
      <c r="G4138" s="7">
        <v>66</v>
      </c>
      <c r="H4138" s="15">
        <v>11</v>
      </c>
      <c r="I4138" s="1">
        <v>31</v>
      </c>
      <c r="J4138" s="1">
        <v>13</v>
      </c>
      <c r="K4138" s="1">
        <v>8</v>
      </c>
      <c r="L4138" s="1">
        <v>2</v>
      </c>
      <c r="M4138" s="1">
        <v>1</v>
      </c>
      <c r="N4138" s="1">
        <v>42</v>
      </c>
      <c r="O4138" s="18">
        <v>10</v>
      </c>
    </row>
    <row r="4139" spans="3:15" ht="25.2" x14ac:dyDescent="0.25">
      <c r="C4139" s="106"/>
      <c r="D4139" s="103"/>
      <c r="E4139" s="11" t="s">
        <v>37</v>
      </c>
      <c r="F4139" s="8"/>
      <c r="G4139" s="7">
        <v>197</v>
      </c>
      <c r="H4139" s="15">
        <v>42</v>
      </c>
      <c r="I4139" s="1">
        <v>82</v>
      </c>
      <c r="J4139" s="1">
        <v>38</v>
      </c>
      <c r="K4139" s="1">
        <v>20</v>
      </c>
      <c r="L4139" s="1">
        <v>5</v>
      </c>
      <c r="M4139" s="1">
        <v>10</v>
      </c>
      <c r="N4139" s="1">
        <v>124</v>
      </c>
      <c r="O4139" s="18">
        <v>25</v>
      </c>
    </row>
    <row r="4140" spans="3:15" x14ac:dyDescent="0.25">
      <c r="C4140" s="106"/>
      <c r="D4140" s="103"/>
      <c r="E4140" s="11" t="s">
        <v>38</v>
      </c>
      <c r="F4140" s="8"/>
      <c r="G4140" s="14">
        <v>12</v>
      </c>
      <c r="H4140" s="27">
        <v>4</v>
      </c>
      <c r="I4140" s="5">
        <v>2</v>
      </c>
      <c r="J4140" s="5">
        <v>4</v>
      </c>
      <c r="K4140" s="5">
        <v>1</v>
      </c>
      <c r="L4140" s="5">
        <v>0</v>
      </c>
      <c r="M4140" s="5">
        <v>1</v>
      </c>
      <c r="N4140" s="5">
        <v>6</v>
      </c>
      <c r="O4140" s="28">
        <v>1</v>
      </c>
    </row>
    <row r="4141" spans="3:15" ht="25.2" x14ac:dyDescent="0.25">
      <c r="C4141" s="102" t="s">
        <v>39</v>
      </c>
      <c r="D4141" s="102" t="s">
        <v>25</v>
      </c>
      <c r="E4141" s="10" t="s">
        <v>40</v>
      </c>
      <c r="F4141" s="9"/>
      <c r="G4141" s="13">
        <v>263</v>
      </c>
      <c r="H4141" s="22">
        <v>48</v>
      </c>
      <c r="I4141" s="3">
        <v>102</v>
      </c>
      <c r="J4141" s="3">
        <v>53</v>
      </c>
      <c r="K4141" s="3">
        <v>38</v>
      </c>
      <c r="L4141" s="3">
        <v>12</v>
      </c>
      <c r="M4141" s="3">
        <v>10</v>
      </c>
      <c r="N4141" s="3">
        <v>150</v>
      </c>
      <c r="O4141" s="24">
        <v>50</v>
      </c>
    </row>
    <row r="4142" spans="3:15" ht="25.2" x14ac:dyDescent="0.25">
      <c r="C4142" s="106"/>
      <c r="D4142" s="103"/>
      <c r="E4142" s="11" t="s">
        <v>41</v>
      </c>
      <c r="F4142" s="8"/>
      <c r="G4142" s="7">
        <v>906</v>
      </c>
      <c r="H4142" s="15">
        <v>228</v>
      </c>
      <c r="I4142" s="1">
        <v>393</v>
      </c>
      <c r="J4142" s="1">
        <v>159</v>
      </c>
      <c r="K4142" s="1">
        <v>92</v>
      </c>
      <c r="L4142" s="1">
        <v>14</v>
      </c>
      <c r="M4142" s="1">
        <v>20</v>
      </c>
      <c r="N4142" s="1">
        <v>621</v>
      </c>
      <c r="O4142" s="18">
        <v>106</v>
      </c>
    </row>
    <row r="4143" spans="3:15" x14ac:dyDescent="0.25">
      <c r="C4143" s="106"/>
      <c r="D4143" s="103"/>
      <c r="E4143" s="11" t="s">
        <v>42</v>
      </c>
      <c r="F4143" s="8"/>
      <c r="G4143" s="7">
        <v>61</v>
      </c>
      <c r="H4143" s="15">
        <v>11</v>
      </c>
      <c r="I4143" s="1">
        <v>27</v>
      </c>
      <c r="J4143" s="1">
        <v>15</v>
      </c>
      <c r="K4143" s="1">
        <v>4</v>
      </c>
      <c r="L4143" s="1">
        <v>3</v>
      </c>
      <c r="M4143" s="1">
        <v>1</v>
      </c>
      <c r="N4143" s="1">
        <v>38</v>
      </c>
      <c r="O4143" s="18">
        <v>7</v>
      </c>
    </row>
    <row r="4144" spans="3:15" x14ac:dyDescent="0.25">
      <c r="C4144" s="106"/>
      <c r="D4144" s="103"/>
      <c r="E4144" s="11" t="s">
        <v>43</v>
      </c>
      <c r="F4144" s="8"/>
      <c r="G4144" s="7">
        <v>450</v>
      </c>
      <c r="H4144" s="15">
        <v>105</v>
      </c>
      <c r="I4144" s="1">
        <v>190</v>
      </c>
      <c r="J4144" s="1">
        <v>86</v>
      </c>
      <c r="K4144" s="1">
        <v>51</v>
      </c>
      <c r="L4144" s="1">
        <v>9</v>
      </c>
      <c r="M4144" s="1">
        <v>9</v>
      </c>
      <c r="N4144" s="1">
        <v>295</v>
      </c>
      <c r="O4144" s="18">
        <v>60</v>
      </c>
    </row>
    <row r="4145" spans="3:15" x14ac:dyDescent="0.25">
      <c r="C4145" s="106"/>
      <c r="D4145" s="103"/>
      <c r="E4145" s="11" t="s">
        <v>44</v>
      </c>
      <c r="F4145" s="8"/>
      <c r="G4145" s="7">
        <v>93</v>
      </c>
      <c r="H4145" s="15">
        <v>26</v>
      </c>
      <c r="I4145" s="1">
        <v>39</v>
      </c>
      <c r="J4145" s="1">
        <v>18</v>
      </c>
      <c r="K4145" s="1">
        <v>8</v>
      </c>
      <c r="L4145" s="1">
        <v>1</v>
      </c>
      <c r="M4145" s="1">
        <v>1</v>
      </c>
      <c r="N4145" s="1">
        <v>65</v>
      </c>
      <c r="O4145" s="18">
        <v>9</v>
      </c>
    </row>
    <row r="4146" spans="3:15" ht="25.2" x14ac:dyDescent="0.25">
      <c r="C4146" s="106"/>
      <c r="D4146" s="103"/>
      <c r="E4146" s="11" t="s">
        <v>45</v>
      </c>
      <c r="F4146" s="8"/>
      <c r="G4146" s="14">
        <v>41</v>
      </c>
      <c r="H4146" s="27">
        <v>4</v>
      </c>
      <c r="I4146" s="5">
        <v>15</v>
      </c>
      <c r="J4146" s="5">
        <v>10</v>
      </c>
      <c r="K4146" s="5">
        <v>8</v>
      </c>
      <c r="L4146" s="5">
        <v>4</v>
      </c>
      <c r="M4146" s="5">
        <v>0</v>
      </c>
      <c r="N4146" s="5">
        <v>19</v>
      </c>
      <c r="O4146" s="28">
        <v>12</v>
      </c>
    </row>
    <row r="4147" spans="3:15" x14ac:dyDescent="0.25">
      <c r="C4147" s="106"/>
      <c r="D4147" s="103"/>
      <c r="E4147" s="11" t="s">
        <v>38</v>
      </c>
      <c r="F4147" s="8"/>
      <c r="G4147" s="7">
        <v>141</v>
      </c>
      <c r="H4147" s="15">
        <v>29</v>
      </c>
      <c r="I4147" s="1">
        <v>53</v>
      </c>
      <c r="J4147" s="1">
        <v>33</v>
      </c>
      <c r="K4147" s="1">
        <v>15</v>
      </c>
      <c r="L4147" s="1">
        <v>3</v>
      </c>
      <c r="M4147" s="1">
        <v>8</v>
      </c>
      <c r="N4147" s="1">
        <v>82</v>
      </c>
      <c r="O4147" s="18">
        <v>18</v>
      </c>
    </row>
    <row r="4148" spans="3:15" ht="25.2" x14ac:dyDescent="0.25">
      <c r="C4148" s="106"/>
      <c r="D4148" s="102" t="s">
        <v>22</v>
      </c>
      <c r="E4148" s="10" t="s">
        <v>40</v>
      </c>
      <c r="F4148" s="9"/>
      <c r="G4148" s="13">
        <v>123</v>
      </c>
      <c r="H4148" s="22">
        <v>17</v>
      </c>
      <c r="I4148" s="3">
        <v>43</v>
      </c>
      <c r="J4148" s="3">
        <v>30</v>
      </c>
      <c r="K4148" s="3">
        <v>19</v>
      </c>
      <c r="L4148" s="3">
        <v>9</v>
      </c>
      <c r="M4148" s="3">
        <v>5</v>
      </c>
      <c r="N4148" s="3">
        <v>60</v>
      </c>
      <c r="O4148" s="24">
        <v>28</v>
      </c>
    </row>
    <row r="4149" spans="3:15" ht="25.2" x14ac:dyDescent="0.25">
      <c r="C4149" s="106"/>
      <c r="D4149" s="103"/>
      <c r="E4149" s="11" t="s">
        <v>41</v>
      </c>
      <c r="F4149" s="8"/>
      <c r="G4149" s="7">
        <v>511</v>
      </c>
      <c r="H4149" s="15">
        <v>138</v>
      </c>
      <c r="I4149" s="1">
        <v>208</v>
      </c>
      <c r="J4149" s="1">
        <v>89</v>
      </c>
      <c r="K4149" s="1">
        <v>58</v>
      </c>
      <c r="L4149" s="1">
        <v>9</v>
      </c>
      <c r="M4149" s="1">
        <v>9</v>
      </c>
      <c r="N4149" s="1">
        <v>346</v>
      </c>
      <c r="O4149" s="18">
        <v>67</v>
      </c>
    </row>
    <row r="4150" spans="3:15" x14ac:dyDescent="0.25">
      <c r="C4150" s="106"/>
      <c r="D4150" s="103"/>
      <c r="E4150" s="11" t="s">
        <v>42</v>
      </c>
      <c r="F4150" s="8"/>
      <c r="G4150" s="14">
        <v>36</v>
      </c>
      <c r="H4150" s="27">
        <v>8</v>
      </c>
      <c r="I4150" s="5">
        <v>13</v>
      </c>
      <c r="J4150" s="5">
        <v>10</v>
      </c>
      <c r="K4150" s="5">
        <v>2</v>
      </c>
      <c r="L4150" s="5">
        <v>3</v>
      </c>
      <c r="M4150" s="5">
        <v>0</v>
      </c>
      <c r="N4150" s="5">
        <v>21</v>
      </c>
      <c r="O4150" s="28">
        <v>5</v>
      </c>
    </row>
    <row r="4151" spans="3:15" x14ac:dyDescent="0.25">
      <c r="C4151" s="106"/>
      <c r="D4151" s="103"/>
      <c r="E4151" s="11" t="s">
        <v>43</v>
      </c>
      <c r="F4151" s="8"/>
      <c r="G4151" s="7">
        <v>224</v>
      </c>
      <c r="H4151" s="15">
        <v>58</v>
      </c>
      <c r="I4151" s="1">
        <v>82</v>
      </c>
      <c r="J4151" s="1">
        <v>43</v>
      </c>
      <c r="K4151" s="1">
        <v>35</v>
      </c>
      <c r="L4151" s="1">
        <v>4</v>
      </c>
      <c r="M4151" s="1">
        <v>2</v>
      </c>
      <c r="N4151" s="1">
        <v>140</v>
      </c>
      <c r="O4151" s="18">
        <v>39</v>
      </c>
    </row>
    <row r="4152" spans="3:15" x14ac:dyDescent="0.25">
      <c r="C4152" s="106"/>
      <c r="D4152" s="103"/>
      <c r="E4152" s="11" t="s">
        <v>44</v>
      </c>
      <c r="F4152" s="8"/>
      <c r="G4152" s="14">
        <v>46</v>
      </c>
      <c r="H4152" s="27">
        <v>14</v>
      </c>
      <c r="I4152" s="5">
        <v>14</v>
      </c>
      <c r="J4152" s="5">
        <v>9</v>
      </c>
      <c r="K4152" s="5">
        <v>7</v>
      </c>
      <c r="L4152" s="5">
        <v>1</v>
      </c>
      <c r="M4152" s="5">
        <v>1</v>
      </c>
      <c r="N4152" s="5">
        <v>28</v>
      </c>
      <c r="O4152" s="28">
        <v>8</v>
      </c>
    </row>
    <row r="4153" spans="3:15" ht="25.2" x14ac:dyDescent="0.25">
      <c r="C4153" s="106"/>
      <c r="D4153" s="103"/>
      <c r="E4153" s="11" t="s">
        <v>45</v>
      </c>
      <c r="F4153" s="8"/>
      <c r="G4153" s="14">
        <v>18</v>
      </c>
      <c r="H4153" s="27">
        <v>2</v>
      </c>
      <c r="I4153" s="5">
        <v>4</v>
      </c>
      <c r="J4153" s="5">
        <v>6</v>
      </c>
      <c r="K4153" s="5">
        <v>4</v>
      </c>
      <c r="L4153" s="5">
        <v>2</v>
      </c>
      <c r="M4153" s="5">
        <v>0</v>
      </c>
      <c r="N4153" s="5">
        <v>6</v>
      </c>
      <c r="O4153" s="28">
        <v>6</v>
      </c>
    </row>
    <row r="4154" spans="3:15" x14ac:dyDescent="0.25">
      <c r="C4154" s="106"/>
      <c r="D4154" s="103"/>
      <c r="E4154" s="11" t="s">
        <v>38</v>
      </c>
      <c r="F4154" s="8"/>
      <c r="G4154" s="7">
        <v>80</v>
      </c>
      <c r="H4154" s="15">
        <v>14</v>
      </c>
      <c r="I4154" s="1">
        <v>31</v>
      </c>
      <c r="J4154" s="1">
        <v>18</v>
      </c>
      <c r="K4154" s="1">
        <v>9</v>
      </c>
      <c r="L4154" s="1">
        <v>2</v>
      </c>
      <c r="M4154" s="1">
        <v>6</v>
      </c>
      <c r="N4154" s="1">
        <v>45</v>
      </c>
      <c r="O4154" s="18">
        <v>11</v>
      </c>
    </row>
    <row r="4155" spans="3:15" ht="25.2" x14ac:dyDescent="0.25">
      <c r="C4155" s="106"/>
      <c r="D4155" s="102" t="s">
        <v>23</v>
      </c>
      <c r="E4155" s="10" t="s">
        <v>40</v>
      </c>
      <c r="F4155" s="9"/>
      <c r="G4155" s="13">
        <v>140</v>
      </c>
      <c r="H4155" s="22">
        <v>31</v>
      </c>
      <c r="I4155" s="3">
        <v>59</v>
      </c>
      <c r="J4155" s="3">
        <v>23</v>
      </c>
      <c r="K4155" s="3">
        <v>19</v>
      </c>
      <c r="L4155" s="3">
        <v>3</v>
      </c>
      <c r="M4155" s="3">
        <v>5</v>
      </c>
      <c r="N4155" s="3">
        <v>90</v>
      </c>
      <c r="O4155" s="24">
        <v>22</v>
      </c>
    </row>
    <row r="4156" spans="3:15" ht="25.2" x14ac:dyDescent="0.25">
      <c r="C4156" s="106"/>
      <c r="D4156" s="103"/>
      <c r="E4156" s="11" t="s">
        <v>41</v>
      </c>
      <c r="F4156" s="8"/>
      <c r="G4156" s="7">
        <v>395</v>
      </c>
      <c r="H4156" s="15">
        <v>90</v>
      </c>
      <c r="I4156" s="1">
        <v>185</v>
      </c>
      <c r="J4156" s="1">
        <v>70</v>
      </c>
      <c r="K4156" s="1">
        <v>34</v>
      </c>
      <c r="L4156" s="1">
        <v>5</v>
      </c>
      <c r="M4156" s="1">
        <v>11</v>
      </c>
      <c r="N4156" s="1">
        <v>275</v>
      </c>
      <c r="O4156" s="18">
        <v>39</v>
      </c>
    </row>
    <row r="4157" spans="3:15" x14ac:dyDescent="0.25">
      <c r="C4157" s="106"/>
      <c r="D4157" s="103"/>
      <c r="E4157" s="11" t="s">
        <v>42</v>
      </c>
      <c r="F4157" s="8"/>
      <c r="G4157" s="14">
        <v>25</v>
      </c>
      <c r="H4157" s="27">
        <v>3</v>
      </c>
      <c r="I4157" s="5">
        <v>14</v>
      </c>
      <c r="J4157" s="5">
        <v>5</v>
      </c>
      <c r="K4157" s="5">
        <v>2</v>
      </c>
      <c r="L4157" s="5">
        <v>0</v>
      </c>
      <c r="M4157" s="5">
        <v>1</v>
      </c>
      <c r="N4157" s="5">
        <v>17</v>
      </c>
      <c r="O4157" s="28">
        <v>2</v>
      </c>
    </row>
    <row r="4158" spans="3:15" x14ac:dyDescent="0.25">
      <c r="C4158" s="106"/>
      <c r="D4158" s="103"/>
      <c r="E4158" s="11" t="s">
        <v>43</v>
      </c>
      <c r="F4158" s="8"/>
      <c r="G4158" s="7">
        <v>226</v>
      </c>
      <c r="H4158" s="15">
        <v>47</v>
      </c>
      <c r="I4158" s="1">
        <v>108</v>
      </c>
      <c r="J4158" s="1">
        <v>43</v>
      </c>
      <c r="K4158" s="1">
        <v>16</v>
      </c>
      <c r="L4158" s="1">
        <v>5</v>
      </c>
      <c r="M4158" s="1">
        <v>7</v>
      </c>
      <c r="N4158" s="1">
        <v>155</v>
      </c>
      <c r="O4158" s="18">
        <v>21</v>
      </c>
    </row>
    <row r="4159" spans="3:15" x14ac:dyDescent="0.25">
      <c r="C4159" s="106"/>
      <c r="D4159" s="103"/>
      <c r="E4159" s="11" t="s">
        <v>44</v>
      </c>
      <c r="F4159" s="8"/>
      <c r="G4159" s="14">
        <v>47</v>
      </c>
      <c r="H4159" s="27">
        <v>12</v>
      </c>
      <c r="I4159" s="5">
        <v>25</v>
      </c>
      <c r="J4159" s="5">
        <v>9</v>
      </c>
      <c r="K4159" s="5">
        <v>1</v>
      </c>
      <c r="L4159" s="5">
        <v>0</v>
      </c>
      <c r="M4159" s="5">
        <v>0</v>
      </c>
      <c r="N4159" s="5">
        <v>37</v>
      </c>
      <c r="O4159" s="28">
        <v>1</v>
      </c>
    </row>
    <row r="4160" spans="3:15" ht="25.2" x14ac:dyDescent="0.25">
      <c r="C4160" s="106"/>
      <c r="D4160" s="103"/>
      <c r="E4160" s="11" t="s">
        <v>45</v>
      </c>
      <c r="F4160" s="8"/>
      <c r="G4160" s="14">
        <v>23</v>
      </c>
      <c r="H4160" s="27">
        <v>2</v>
      </c>
      <c r="I4160" s="5">
        <v>11</v>
      </c>
      <c r="J4160" s="5">
        <v>4</v>
      </c>
      <c r="K4160" s="5">
        <v>4</v>
      </c>
      <c r="L4160" s="5">
        <v>2</v>
      </c>
      <c r="M4160" s="5">
        <v>0</v>
      </c>
      <c r="N4160" s="5">
        <v>13</v>
      </c>
      <c r="O4160" s="28">
        <v>6</v>
      </c>
    </row>
    <row r="4161" spans="3:15" x14ac:dyDescent="0.25">
      <c r="C4161" s="106"/>
      <c r="D4161" s="103"/>
      <c r="E4161" s="11" t="s">
        <v>38</v>
      </c>
      <c r="F4161" s="8"/>
      <c r="G4161" s="7">
        <v>61</v>
      </c>
      <c r="H4161" s="15">
        <v>15</v>
      </c>
      <c r="I4161" s="1">
        <v>22</v>
      </c>
      <c r="J4161" s="1">
        <v>15</v>
      </c>
      <c r="K4161" s="1">
        <v>6</v>
      </c>
      <c r="L4161" s="1">
        <v>1</v>
      </c>
      <c r="M4161" s="1">
        <v>2</v>
      </c>
      <c r="N4161" s="1">
        <v>37</v>
      </c>
      <c r="O4161" s="18">
        <v>7</v>
      </c>
    </row>
    <row r="4162" spans="3:15" x14ac:dyDescent="0.25">
      <c r="C4162" s="102" t="s">
        <v>46</v>
      </c>
      <c r="D4162" s="100" t="s">
        <v>21</v>
      </c>
      <c r="E4162" s="10" t="s">
        <v>47</v>
      </c>
      <c r="F4162" s="9"/>
      <c r="G4162" s="13">
        <v>1103</v>
      </c>
      <c r="H4162" s="22">
        <v>254</v>
      </c>
      <c r="I4162" s="3">
        <v>483</v>
      </c>
      <c r="J4162" s="3">
        <v>204</v>
      </c>
      <c r="K4162" s="3">
        <v>107</v>
      </c>
      <c r="L4162" s="3">
        <v>24</v>
      </c>
      <c r="M4162" s="3">
        <v>31</v>
      </c>
      <c r="N4162" s="3">
        <v>737</v>
      </c>
      <c r="O4162" s="24">
        <v>131</v>
      </c>
    </row>
    <row r="4163" spans="3:15" ht="25.2" x14ac:dyDescent="0.25">
      <c r="C4163" s="106"/>
      <c r="D4163" s="101"/>
      <c r="E4163" s="11" t="s">
        <v>48</v>
      </c>
      <c r="F4163" s="8"/>
      <c r="G4163" s="7">
        <v>173</v>
      </c>
      <c r="H4163" s="15">
        <v>46</v>
      </c>
      <c r="I4163" s="1">
        <v>56</v>
      </c>
      <c r="J4163" s="1">
        <v>39</v>
      </c>
      <c r="K4163" s="1">
        <v>24</v>
      </c>
      <c r="L4163" s="1">
        <v>4</v>
      </c>
      <c r="M4163" s="1">
        <v>4</v>
      </c>
      <c r="N4163" s="1">
        <v>102</v>
      </c>
      <c r="O4163" s="18">
        <v>28</v>
      </c>
    </row>
    <row r="4164" spans="3:15" x14ac:dyDescent="0.25">
      <c r="C4164" s="106"/>
      <c r="D4164" s="101"/>
      <c r="E4164" s="11" t="s">
        <v>49</v>
      </c>
      <c r="F4164" s="8"/>
      <c r="G4164" s="14">
        <v>29</v>
      </c>
      <c r="H4164" s="27">
        <v>4</v>
      </c>
      <c r="I4164" s="5">
        <v>15</v>
      </c>
      <c r="J4164" s="5">
        <v>7</v>
      </c>
      <c r="K4164" s="5">
        <v>2</v>
      </c>
      <c r="L4164" s="5">
        <v>1</v>
      </c>
      <c r="M4164" s="5">
        <v>0</v>
      </c>
      <c r="N4164" s="5">
        <v>19</v>
      </c>
      <c r="O4164" s="28">
        <v>3</v>
      </c>
    </row>
    <row r="4165" spans="3:15" ht="25.2" x14ac:dyDescent="0.25">
      <c r="C4165" s="106"/>
      <c r="D4165" s="101"/>
      <c r="E4165" s="11" t="s">
        <v>50</v>
      </c>
      <c r="F4165" s="8"/>
      <c r="G4165" s="7">
        <v>102</v>
      </c>
      <c r="H4165" s="15">
        <v>20</v>
      </c>
      <c r="I4165" s="1">
        <v>40</v>
      </c>
      <c r="J4165" s="1">
        <v>19</v>
      </c>
      <c r="K4165" s="1">
        <v>19</v>
      </c>
      <c r="L4165" s="1">
        <v>1</v>
      </c>
      <c r="M4165" s="1">
        <v>3</v>
      </c>
      <c r="N4165" s="1">
        <v>60</v>
      </c>
      <c r="O4165" s="18">
        <v>20</v>
      </c>
    </row>
    <row r="4166" spans="3:15" ht="25.2" x14ac:dyDescent="0.25">
      <c r="C4166" s="106"/>
      <c r="D4166" s="101"/>
      <c r="E4166" s="11" t="s">
        <v>51</v>
      </c>
      <c r="F4166" s="8"/>
      <c r="G4166" s="14">
        <v>46</v>
      </c>
      <c r="H4166" s="27">
        <v>8</v>
      </c>
      <c r="I4166" s="5">
        <v>16</v>
      </c>
      <c r="J4166" s="5">
        <v>7</v>
      </c>
      <c r="K4166" s="5">
        <v>9</v>
      </c>
      <c r="L4166" s="5">
        <v>5</v>
      </c>
      <c r="M4166" s="5">
        <v>1</v>
      </c>
      <c r="N4166" s="5">
        <v>24</v>
      </c>
      <c r="O4166" s="28">
        <v>14</v>
      </c>
    </row>
    <row r="4167" spans="3:15" x14ac:dyDescent="0.25">
      <c r="C4167" s="106"/>
      <c r="D4167" s="101"/>
      <c r="E4167" s="11" t="s">
        <v>52</v>
      </c>
      <c r="F4167" s="8"/>
      <c r="G4167" s="14">
        <v>20</v>
      </c>
      <c r="H4167" s="27">
        <v>0</v>
      </c>
      <c r="I4167" s="5">
        <v>8</v>
      </c>
      <c r="J4167" s="5">
        <v>6</v>
      </c>
      <c r="K4167" s="5">
        <v>5</v>
      </c>
      <c r="L4167" s="5">
        <v>1</v>
      </c>
      <c r="M4167" s="5">
        <v>0</v>
      </c>
      <c r="N4167" s="5">
        <v>8</v>
      </c>
      <c r="O4167" s="28">
        <v>6</v>
      </c>
    </row>
    <row r="4168" spans="3:15" x14ac:dyDescent="0.25">
      <c r="C4168" s="106"/>
      <c r="D4168" s="101"/>
      <c r="E4168" s="11" t="s">
        <v>53</v>
      </c>
      <c r="F4168" s="8"/>
      <c r="G4168" s="14">
        <v>19</v>
      </c>
      <c r="H4168" s="27">
        <v>5</v>
      </c>
      <c r="I4168" s="5">
        <v>5</v>
      </c>
      <c r="J4168" s="5">
        <v>3</v>
      </c>
      <c r="K4168" s="5">
        <v>4</v>
      </c>
      <c r="L4168" s="5">
        <v>2</v>
      </c>
      <c r="M4168" s="5">
        <v>0</v>
      </c>
      <c r="N4168" s="5">
        <v>10</v>
      </c>
      <c r="O4168" s="28">
        <v>6</v>
      </c>
    </row>
    <row r="4169" spans="3:15" x14ac:dyDescent="0.25">
      <c r="C4169" s="106"/>
      <c r="D4169" s="101"/>
      <c r="E4169" s="11" t="s">
        <v>38</v>
      </c>
      <c r="F4169" s="8"/>
      <c r="G4169" s="14">
        <v>32</v>
      </c>
      <c r="H4169" s="27">
        <v>10</v>
      </c>
      <c r="I4169" s="5">
        <v>7</v>
      </c>
      <c r="J4169" s="5">
        <v>7</v>
      </c>
      <c r="K4169" s="5">
        <v>4</v>
      </c>
      <c r="L4169" s="5">
        <v>0</v>
      </c>
      <c r="M4169" s="5">
        <v>4</v>
      </c>
      <c r="N4169" s="5">
        <v>17</v>
      </c>
      <c r="O4169" s="28">
        <v>4</v>
      </c>
    </row>
    <row r="4170" spans="3:15" x14ac:dyDescent="0.25">
      <c r="C4170" s="106"/>
      <c r="D4170" s="101"/>
      <c r="E4170" s="11" t="s">
        <v>54</v>
      </c>
      <c r="F4170" s="8"/>
      <c r="G4170" s="7">
        <v>1276</v>
      </c>
      <c r="H4170" s="15">
        <v>300</v>
      </c>
      <c r="I4170" s="1">
        <v>539</v>
      </c>
      <c r="J4170" s="1">
        <v>243</v>
      </c>
      <c r="K4170" s="1">
        <v>131</v>
      </c>
      <c r="L4170" s="1">
        <v>28</v>
      </c>
      <c r="M4170" s="1">
        <v>35</v>
      </c>
      <c r="N4170" s="1">
        <v>839</v>
      </c>
      <c r="O4170" s="18">
        <v>159</v>
      </c>
    </row>
    <row r="4171" spans="3:15" x14ac:dyDescent="0.25">
      <c r="C4171" s="106"/>
      <c r="D4171" s="101"/>
      <c r="E4171" s="11" t="s">
        <v>55</v>
      </c>
      <c r="F4171" s="8"/>
      <c r="G4171" s="7">
        <v>177</v>
      </c>
      <c r="H4171" s="15">
        <v>32</v>
      </c>
      <c r="I4171" s="1">
        <v>71</v>
      </c>
      <c r="J4171" s="1">
        <v>33</v>
      </c>
      <c r="K4171" s="1">
        <v>30</v>
      </c>
      <c r="L4171" s="1">
        <v>7</v>
      </c>
      <c r="M4171" s="1">
        <v>4</v>
      </c>
      <c r="N4171" s="1">
        <v>103</v>
      </c>
      <c r="O4171" s="18">
        <v>37</v>
      </c>
    </row>
    <row r="4172" spans="3:15" ht="25.2" x14ac:dyDescent="0.25">
      <c r="C4172" s="102" t="s">
        <v>56</v>
      </c>
      <c r="D4172" s="100" t="s">
        <v>21</v>
      </c>
      <c r="E4172" s="10" t="s">
        <v>57</v>
      </c>
      <c r="F4172" s="9"/>
      <c r="G4172" s="13">
        <v>393</v>
      </c>
      <c r="H4172" s="22">
        <v>107</v>
      </c>
      <c r="I4172" s="3">
        <v>148</v>
      </c>
      <c r="J4172" s="3">
        <v>82</v>
      </c>
      <c r="K4172" s="3">
        <v>38</v>
      </c>
      <c r="L4172" s="3">
        <v>10</v>
      </c>
      <c r="M4172" s="3">
        <v>8</v>
      </c>
      <c r="N4172" s="3">
        <v>255</v>
      </c>
      <c r="O4172" s="24">
        <v>48</v>
      </c>
    </row>
    <row r="4173" spans="3:15" ht="25.2" x14ac:dyDescent="0.25">
      <c r="C4173" s="106"/>
      <c r="D4173" s="101"/>
      <c r="E4173" s="11" t="s">
        <v>58</v>
      </c>
      <c r="F4173" s="8"/>
      <c r="G4173" s="7">
        <v>615</v>
      </c>
      <c r="H4173" s="15">
        <v>120</v>
      </c>
      <c r="I4173" s="1">
        <v>272</v>
      </c>
      <c r="J4173" s="1">
        <v>121</v>
      </c>
      <c r="K4173" s="1">
        <v>68</v>
      </c>
      <c r="L4173" s="1">
        <v>16</v>
      </c>
      <c r="M4173" s="1">
        <v>18</v>
      </c>
      <c r="N4173" s="1">
        <v>392</v>
      </c>
      <c r="O4173" s="18">
        <v>84</v>
      </c>
    </row>
    <row r="4174" spans="3:15" ht="25.2" x14ac:dyDescent="0.25">
      <c r="C4174" s="106"/>
      <c r="D4174" s="101"/>
      <c r="E4174" s="11" t="s">
        <v>59</v>
      </c>
      <c r="F4174" s="8"/>
      <c r="G4174" s="7">
        <v>364</v>
      </c>
      <c r="H4174" s="15">
        <v>80</v>
      </c>
      <c r="I4174" s="1">
        <v>152</v>
      </c>
      <c r="J4174" s="1">
        <v>65</v>
      </c>
      <c r="K4174" s="1">
        <v>49</v>
      </c>
      <c r="L4174" s="1">
        <v>7</v>
      </c>
      <c r="M4174" s="1">
        <v>11</v>
      </c>
      <c r="N4174" s="1">
        <v>232</v>
      </c>
      <c r="O4174" s="18">
        <v>56</v>
      </c>
    </row>
    <row r="4175" spans="3:15" x14ac:dyDescent="0.25">
      <c r="C4175" s="106"/>
      <c r="D4175" s="101"/>
      <c r="E4175" s="11" t="s">
        <v>60</v>
      </c>
      <c r="F4175" s="8"/>
      <c r="G4175" s="7">
        <v>152</v>
      </c>
      <c r="H4175" s="15">
        <v>40</v>
      </c>
      <c r="I4175" s="1">
        <v>58</v>
      </c>
      <c r="J4175" s="1">
        <v>24</v>
      </c>
      <c r="K4175" s="1">
        <v>19</v>
      </c>
      <c r="L4175" s="1">
        <v>5</v>
      </c>
      <c r="M4175" s="1">
        <v>6</v>
      </c>
      <c r="N4175" s="1">
        <v>98</v>
      </c>
      <c r="O4175" s="18">
        <v>24</v>
      </c>
    </row>
    <row r="4176" spans="3:15" x14ac:dyDescent="0.25">
      <c r="C4176" s="102" t="s">
        <v>61</v>
      </c>
      <c r="D4176" s="100" t="s">
        <v>21</v>
      </c>
      <c r="E4176" s="10" t="s">
        <v>62</v>
      </c>
      <c r="F4176" s="9"/>
      <c r="G4176" s="13">
        <v>197</v>
      </c>
      <c r="H4176" s="22">
        <v>52</v>
      </c>
      <c r="I4176" s="3">
        <v>82</v>
      </c>
      <c r="J4176" s="3">
        <v>36</v>
      </c>
      <c r="K4176" s="3">
        <v>19</v>
      </c>
      <c r="L4176" s="3">
        <v>3</v>
      </c>
      <c r="M4176" s="3">
        <v>5</v>
      </c>
      <c r="N4176" s="3">
        <v>134</v>
      </c>
      <c r="O4176" s="24">
        <v>22</v>
      </c>
    </row>
    <row r="4177" spans="2:25" x14ac:dyDescent="0.25">
      <c r="C4177" s="103"/>
      <c r="D4177" s="101"/>
      <c r="E4177" s="11" t="s">
        <v>63</v>
      </c>
      <c r="F4177" s="8"/>
      <c r="G4177" s="7">
        <v>460</v>
      </c>
      <c r="H4177" s="15">
        <v>113</v>
      </c>
      <c r="I4177" s="1">
        <v>197</v>
      </c>
      <c r="J4177" s="1">
        <v>87</v>
      </c>
      <c r="K4177" s="1">
        <v>41</v>
      </c>
      <c r="L4177" s="1">
        <v>13</v>
      </c>
      <c r="M4177" s="1">
        <v>9</v>
      </c>
      <c r="N4177" s="1">
        <v>310</v>
      </c>
      <c r="O4177" s="18">
        <v>54</v>
      </c>
    </row>
    <row r="4178" spans="2:25" ht="25.2" x14ac:dyDescent="0.25">
      <c r="C4178" s="103"/>
      <c r="D4178" s="101"/>
      <c r="E4178" s="11" t="s">
        <v>64</v>
      </c>
      <c r="F4178" s="8"/>
      <c r="G4178" s="7">
        <v>286</v>
      </c>
      <c r="H4178" s="15">
        <v>55</v>
      </c>
      <c r="I4178" s="1">
        <v>126</v>
      </c>
      <c r="J4178" s="1">
        <v>58</v>
      </c>
      <c r="K4178" s="1">
        <v>31</v>
      </c>
      <c r="L4178" s="1">
        <v>7</v>
      </c>
      <c r="M4178" s="1">
        <v>9</v>
      </c>
      <c r="N4178" s="1">
        <v>181</v>
      </c>
      <c r="O4178" s="18">
        <v>38</v>
      </c>
    </row>
    <row r="4179" spans="2:25" x14ac:dyDescent="0.25">
      <c r="C4179" s="103"/>
      <c r="D4179" s="101"/>
      <c r="E4179" s="11" t="s">
        <v>65</v>
      </c>
      <c r="F4179" s="8"/>
      <c r="G4179" s="7">
        <v>249</v>
      </c>
      <c r="H4179" s="15">
        <v>59</v>
      </c>
      <c r="I4179" s="1">
        <v>90</v>
      </c>
      <c r="J4179" s="1">
        <v>55</v>
      </c>
      <c r="K4179" s="1">
        <v>29</v>
      </c>
      <c r="L4179" s="1">
        <v>6</v>
      </c>
      <c r="M4179" s="1">
        <v>10</v>
      </c>
      <c r="N4179" s="1">
        <v>149</v>
      </c>
      <c r="O4179" s="18">
        <v>35</v>
      </c>
    </row>
    <row r="4180" spans="2:25" x14ac:dyDescent="0.25">
      <c r="C4180" s="103"/>
      <c r="D4180" s="101"/>
      <c r="E4180" s="11" t="s">
        <v>66</v>
      </c>
      <c r="F4180" s="8"/>
      <c r="G4180" s="7">
        <v>145</v>
      </c>
      <c r="H4180" s="15">
        <v>31</v>
      </c>
      <c r="I4180" s="1">
        <v>60</v>
      </c>
      <c r="J4180" s="1">
        <v>28</v>
      </c>
      <c r="K4180" s="1">
        <v>17</v>
      </c>
      <c r="L4180" s="1">
        <v>5</v>
      </c>
      <c r="M4180" s="1">
        <v>4</v>
      </c>
      <c r="N4180" s="1">
        <v>91</v>
      </c>
      <c r="O4180" s="18">
        <v>22</v>
      </c>
    </row>
    <row r="4181" spans="2:25" x14ac:dyDescent="0.25">
      <c r="C4181" s="107"/>
      <c r="D4181" s="104"/>
      <c r="E4181" s="44" t="s">
        <v>67</v>
      </c>
      <c r="F4181" s="45"/>
      <c r="G4181" s="56">
        <v>187</v>
      </c>
      <c r="H4181" s="64">
        <v>37</v>
      </c>
      <c r="I4181" s="34">
        <v>75</v>
      </c>
      <c r="J4181" s="34">
        <v>28</v>
      </c>
      <c r="K4181" s="34">
        <v>37</v>
      </c>
      <c r="L4181" s="34">
        <v>4</v>
      </c>
      <c r="M4181" s="34">
        <v>6</v>
      </c>
      <c r="N4181" s="34">
        <v>112</v>
      </c>
      <c r="O4181" s="69">
        <v>41</v>
      </c>
    </row>
    <row r="4183" spans="2:25" x14ac:dyDescent="0.25">
      <c r="B4183" s="42" t="str">
        <f xml:space="preserve"> HYPERLINK("#'目次'!B55", "[49]")</f>
        <v>[49]</v>
      </c>
      <c r="C4183" s="37" t="s">
        <v>604</v>
      </c>
    </row>
    <row r="4186" spans="2:25" x14ac:dyDescent="0.25">
      <c r="C4186" s="37" t="s">
        <v>14</v>
      </c>
    </row>
    <row r="4187" spans="2:25" ht="37.799999999999997" x14ac:dyDescent="0.25">
      <c r="C4187" s="96"/>
      <c r="D4187" s="97"/>
      <c r="E4187" s="97"/>
      <c r="F4187" s="97"/>
      <c r="G4187" s="52" t="s">
        <v>15</v>
      </c>
      <c r="H4187" s="48" t="s">
        <v>605</v>
      </c>
      <c r="I4187" s="20" t="s">
        <v>606</v>
      </c>
      <c r="J4187" s="20" t="s">
        <v>607</v>
      </c>
      <c r="K4187" s="20" t="s">
        <v>608</v>
      </c>
      <c r="L4187" s="20" t="s">
        <v>609</v>
      </c>
      <c r="M4187" s="20" t="s">
        <v>610</v>
      </c>
      <c r="N4187" s="20" t="s">
        <v>611</v>
      </c>
      <c r="O4187" s="20" t="s">
        <v>612</v>
      </c>
      <c r="P4187" s="20" t="s">
        <v>613</v>
      </c>
      <c r="Q4187" s="20" t="s">
        <v>614</v>
      </c>
      <c r="R4187" s="20" t="s">
        <v>615</v>
      </c>
      <c r="S4187" s="20" t="s">
        <v>616</v>
      </c>
      <c r="T4187" s="20" t="s">
        <v>617</v>
      </c>
      <c r="U4187" s="20" t="s">
        <v>618</v>
      </c>
      <c r="V4187" s="20" t="s">
        <v>619</v>
      </c>
      <c r="W4187" s="20" t="s">
        <v>53</v>
      </c>
      <c r="X4187" s="20" t="s">
        <v>161</v>
      </c>
      <c r="Y4187" s="51" t="s">
        <v>38</v>
      </c>
    </row>
    <row r="4188" spans="2:25" x14ac:dyDescent="0.25">
      <c r="C4188" s="98"/>
      <c r="D4188" s="99"/>
      <c r="E4188" s="99"/>
      <c r="F4188" s="99"/>
      <c r="G4188" s="47"/>
      <c r="H4188" s="55"/>
      <c r="I4188" s="21"/>
      <c r="J4188" s="21"/>
      <c r="K4188" s="21"/>
      <c r="L4188" s="21"/>
      <c r="M4188" s="21"/>
      <c r="N4188" s="21"/>
      <c r="O4188" s="21"/>
      <c r="P4188" s="21"/>
      <c r="Q4188" s="21"/>
      <c r="R4188" s="21"/>
      <c r="S4188" s="21"/>
      <c r="T4188" s="21"/>
      <c r="U4188" s="21"/>
      <c r="V4188" s="21"/>
      <c r="W4188" s="21"/>
      <c r="X4188" s="21"/>
      <c r="Y4188" s="54"/>
    </row>
    <row r="4189" spans="2:25" x14ac:dyDescent="0.25">
      <c r="C4189" s="43"/>
      <c r="D4189" s="49"/>
      <c r="E4189" s="53" t="s">
        <v>15</v>
      </c>
      <c r="F4189" s="46"/>
      <c r="G4189" s="50">
        <v>1524</v>
      </c>
      <c r="H4189" s="30">
        <v>302</v>
      </c>
      <c r="I4189" s="30">
        <v>183</v>
      </c>
      <c r="J4189" s="30">
        <v>662</v>
      </c>
      <c r="K4189" s="30">
        <v>449</v>
      </c>
      <c r="L4189" s="30">
        <v>809</v>
      </c>
      <c r="M4189" s="30">
        <v>646</v>
      </c>
      <c r="N4189" s="30">
        <v>627</v>
      </c>
      <c r="O4189" s="30">
        <v>112</v>
      </c>
      <c r="P4189" s="30">
        <v>507</v>
      </c>
      <c r="Q4189" s="30">
        <v>358</v>
      </c>
      <c r="R4189" s="30">
        <v>325</v>
      </c>
      <c r="S4189" s="30">
        <v>753</v>
      </c>
      <c r="T4189" s="30">
        <v>157</v>
      </c>
      <c r="U4189" s="30">
        <v>229</v>
      </c>
      <c r="V4189" s="30">
        <v>198</v>
      </c>
      <c r="W4189" s="30">
        <v>30</v>
      </c>
      <c r="X4189" s="30">
        <v>70</v>
      </c>
      <c r="Y4189" s="68">
        <v>41</v>
      </c>
    </row>
    <row r="4190" spans="2:25" x14ac:dyDescent="0.25">
      <c r="C4190" s="105" t="s">
        <v>20</v>
      </c>
      <c r="D4190" s="100" t="s">
        <v>21</v>
      </c>
      <c r="E4190" s="10" t="s">
        <v>22</v>
      </c>
      <c r="F4190" s="9"/>
      <c r="G4190" s="13">
        <v>780</v>
      </c>
      <c r="H4190" s="22">
        <v>188</v>
      </c>
      <c r="I4190" s="3">
        <v>110</v>
      </c>
      <c r="J4190" s="3">
        <v>380</v>
      </c>
      <c r="K4190" s="3">
        <v>287</v>
      </c>
      <c r="L4190" s="3">
        <v>358</v>
      </c>
      <c r="M4190" s="3">
        <v>255</v>
      </c>
      <c r="N4190" s="3">
        <v>310</v>
      </c>
      <c r="O4190" s="3">
        <v>53</v>
      </c>
      <c r="P4190" s="3">
        <v>262</v>
      </c>
      <c r="Q4190" s="3">
        <v>162</v>
      </c>
      <c r="R4190" s="3">
        <v>167</v>
      </c>
      <c r="S4190" s="3">
        <v>331</v>
      </c>
      <c r="T4190" s="3">
        <v>67</v>
      </c>
      <c r="U4190" s="3">
        <v>54</v>
      </c>
      <c r="V4190" s="3">
        <v>80</v>
      </c>
      <c r="W4190" s="3">
        <v>17</v>
      </c>
      <c r="X4190" s="3">
        <v>45</v>
      </c>
      <c r="Y4190" s="24">
        <v>20</v>
      </c>
    </row>
    <row r="4191" spans="2:25" x14ac:dyDescent="0.25">
      <c r="C4191" s="106"/>
      <c r="D4191" s="101"/>
      <c r="E4191" s="11" t="s">
        <v>23</v>
      </c>
      <c r="F4191" s="8"/>
      <c r="G4191" s="7">
        <v>744</v>
      </c>
      <c r="H4191" s="15">
        <v>114</v>
      </c>
      <c r="I4191" s="1">
        <v>73</v>
      </c>
      <c r="J4191" s="1">
        <v>282</v>
      </c>
      <c r="K4191" s="1">
        <v>162</v>
      </c>
      <c r="L4191" s="1">
        <v>451</v>
      </c>
      <c r="M4191" s="1">
        <v>391</v>
      </c>
      <c r="N4191" s="1">
        <v>317</v>
      </c>
      <c r="O4191" s="1">
        <v>59</v>
      </c>
      <c r="P4191" s="1">
        <v>245</v>
      </c>
      <c r="Q4191" s="1">
        <v>196</v>
      </c>
      <c r="R4191" s="1">
        <v>158</v>
      </c>
      <c r="S4191" s="1">
        <v>422</v>
      </c>
      <c r="T4191" s="1">
        <v>90</v>
      </c>
      <c r="U4191" s="1">
        <v>175</v>
      </c>
      <c r="V4191" s="1">
        <v>118</v>
      </c>
      <c r="W4191" s="1">
        <v>13</v>
      </c>
      <c r="X4191" s="1">
        <v>25</v>
      </c>
      <c r="Y4191" s="18">
        <v>21</v>
      </c>
    </row>
    <row r="4192" spans="2:25" x14ac:dyDescent="0.25">
      <c r="C4192" s="102" t="s">
        <v>24</v>
      </c>
      <c r="D4192" s="102" t="s">
        <v>25</v>
      </c>
      <c r="E4192" s="10" t="s">
        <v>26</v>
      </c>
      <c r="F4192" s="9"/>
      <c r="G4192" s="13">
        <v>257</v>
      </c>
      <c r="H4192" s="22">
        <v>84</v>
      </c>
      <c r="I4192" s="3">
        <v>35</v>
      </c>
      <c r="J4192" s="3">
        <v>135</v>
      </c>
      <c r="K4192" s="3">
        <v>83</v>
      </c>
      <c r="L4192" s="3">
        <v>130</v>
      </c>
      <c r="M4192" s="3">
        <v>116</v>
      </c>
      <c r="N4192" s="3">
        <v>91</v>
      </c>
      <c r="O4192" s="3">
        <v>11</v>
      </c>
      <c r="P4192" s="3">
        <v>105</v>
      </c>
      <c r="Q4192" s="3">
        <v>89</v>
      </c>
      <c r="R4192" s="3">
        <v>84</v>
      </c>
      <c r="S4192" s="3">
        <v>150</v>
      </c>
      <c r="T4192" s="3">
        <v>36</v>
      </c>
      <c r="U4192" s="3">
        <v>44</v>
      </c>
      <c r="V4192" s="3">
        <v>51</v>
      </c>
      <c r="W4192" s="3">
        <v>5</v>
      </c>
      <c r="X4192" s="3">
        <v>13</v>
      </c>
      <c r="Y4192" s="24">
        <v>1</v>
      </c>
    </row>
    <row r="4193" spans="3:25" x14ac:dyDescent="0.25">
      <c r="C4193" s="106"/>
      <c r="D4193" s="103"/>
      <c r="E4193" s="11" t="s">
        <v>27</v>
      </c>
      <c r="F4193" s="8"/>
      <c r="G4193" s="7">
        <v>297</v>
      </c>
      <c r="H4193" s="15">
        <v>75</v>
      </c>
      <c r="I4193" s="1">
        <v>32</v>
      </c>
      <c r="J4193" s="1">
        <v>140</v>
      </c>
      <c r="K4193" s="1">
        <v>91</v>
      </c>
      <c r="L4193" s="1">
        <v>151</v>
      </c>
      <c r="M4193" s="1">
        <v>115</v>
      </c>
      <c r="N4193" s="1">
        <v>91</v>
      </c>
      <c r="O4193" s="1">
        <v>19</v>
      </c>
      <c r="P4193" s="1">
        <v>118</v>
      </c>
      <c r="Q4193" s="1">
        <v>71</v>
      </c>
      <c r="R4193" s="1">
        <v>78</v>
      </c>
      <c r="S4193" s="1">
        <v>156</v>
      </c>
      <c r="T4193" s="1">
        <v>31</v>
      </c>
      <c r="U4193" s="1">
        <v>50</v>
      </c>
      <c r="V4193" s="1">
        <v>44</v>
      </c>
      <c r="W4193" s="1">
        <v>4</v>
      </c>
      <c r="X4193" s="1">
        <v>14</v>
      </c>
      <c r="Y4193" s="18">
        <v>6</v>
      </c>
    </row>
    <row r="4194" spans="3:25" x14ac:dyDescent="0.25">
      <c r="C4194" s="106"/>
      <c r="D4194" s="103"/>
      <c r="E4194" s="11" t="s">
        <v>28</v>
      </c>
      <c r="F4194" s="8"/>
      <c r="G4194" s="7">
        <v>316</v>
      </c>
      <c r="H4194" s="15">
        <v>72</v>
      </c>
      <c r="I4194" s="1">
        <v>45</v>
      </c>
      <c r="J4194" s="1">
        <v>140</v>
      </c>
      <c r="K4194" s="1">
        <v>99</v>
      </c>
      <c r="L4194" s="1">
        <v>176</v>
      </c>
      <c r="M4194" s="1">
        <v>141</v>
      </c>
      <c r="N4194" s="1">
        <v>127</v>
      </c>
      <c r="O4194" s="1">
        <v>30</v>
      </c>
      <c r="P4194" s="1">
        <v>118</v>
      </c>
      <c r="Q4194" s="1">
        <v>77</v>
      </c>
      <c r="R4194" s="1">
        <v>70</v>
      </c>
      <c r="S4194" s="1">
        <v>162</v>
      </c>
      <c r="T4194" s="1">
        <v>26</v>
      </c>
      <c r="U4194" s="1">
        <v>46</v>
      </c>
      <c r="V4194" s="1">
        <v>40</v>
      </c>
      <c r="W4194" s="1">
        <v>7</v>
      </c>
      <c r="X4194" s="1">
        <v>8</v>
      </c>
      <c r="Y4194" s="18">
        <v>9</v>
      </c>
    </row>
    <row r="4195" spans="3:25" x14ac:dyDescent="0.25">
      <c r="C4195" s="106"/>
      <c r="D4195" s="103"/>
      <c r="E4195" s="11" t="s">
        <v>29</v>
      </c>
      <c r="F4195" s="8"/>
      <c r="G4195" s="7">
        <v>335</v>
      </c>
      <c r="H4195" s="15">
        <v>49</v>
      </c>
      <c r="I4195" s="1">
        <v>43</v>
      </c>
      <c r="J4195" s="1">
        <v>149</v>
      </c>
      <c r="K4195" s="1">
        <v>109</v>
      </c>
      <c r="L4195" s="1">
        <v>186</v>
      </c>
      <c r="M4195" s="1">
        <v>147</v>
      </c>
      <c r="N4195" s="1">
        <v>154</v>
      </c>
      <c r="O4195" s="1">
        <v>27</v>
      </c>
      <c r="P4195" s="1">
        <v>96</v>
      </c>
      <c r="Q4195" s="1">
        <v>62</v>
      </c>
      <c r="R4195" s="1">
        <v>56</v>
      </c>
      <c r="S4195" s="1">
        <v>147</v>
      </c>
      <c r="T4195" s="1">
        <v>34</v>
      </c>
      <c r="U4195" s="1">
        <v>53</v>
      </c>
      <c r="V4195" s="1">
        <v>38</v>
      </c>
      <c r="W4195" s="1">
        <v>3</v>
      </c>
      <c r="X4195" s="1">
        <v>13</v>
      </c>
      <c r="Y4195" s="18">
        <v>14</v>
      </c>
    </row>
    <row r="4196" spans="3:25" x14ac:dyDescent="0.25">
      <c r="C4196" s="106"/>
      <c r="D4196" s="103"/>
      <c r="E4196" s="11" t="s">
        <v>30</v>
      </c>
      <c r="F4196" s="8"/>
      <c r="G4196" s="7">
        <v>319</v>
      </c>
      <c r="H4196" s="15">
        <v>22</v>
      </c>
      <c r="I4196" s="1">
        <v>28</v>
      </c>
      <c r="J4196" s="1">
        <v>98</v>
      </c>
      <c r="K4196" s="1">
        <v>67</v>
      </c>
      <c r="L4196" s="1">
        <v>166</v>
      </c>
      <c r="M4196" s="1">
        <v>127</v>
      </c>
      <c r="N4196" s="1">
        <v>164</v>
      </c>
      <c r="O4196" s="1">
        <v>25</v>
      </c>
      <c r="P4196" s="1">
        <v>70</v>
      </c>
      <c r="Q4196" s="1">
        <v>59</v>
      </c>
      <c r="R4196" s="1">
        <v>37</v>
      </c>
      <c r="S4196" s="1">
        <v>138</v>
      </c>
      <c r="T4196" s="1">
        <v>30</v>
      </c>
      <c r="U4196" s="1">
        <v>36</v>
      </c>
      <c r="V4196" s="1">
        <v>25</v>
      </c>
      <c r="W4196" s="1">
        <v>11</v>
      </c>
      <c r="X4196" s="1">
        <v>22</v>
      </c>
      <c r="Y4196" s="18">
        <v>11</v>
      </c>
    </row>
    <row r="4197" spans="3:25" x14ac:dyDescent="0.25">
      <c r="C4197" s="106"/>
      <c r="D4197" s="103"/>
      <c r="E4197" s="11" t="s">
        <v>31</v>
      </c>
      <c r="F4197" s="8"/>
      <c r="G4197" s="7">
        <v>1267</v>
      </c>
      <c r="H4197" s="15">
        <v>218</v>
      </c>
      <c r="I4197" s="1">
        <v>148</v>
      </c>
      <c r="J4197" s="1">
        <v>527</v>
      </c>
      <c r="K4197" s="1">
        <v>366</v>
      </c>
      <c r="L4197" s="1">
        <v>679</v>
      </c>
      <c r="M4197" s="1">
        <v>530</v>
      </c>
      <c r="N4197" s="1">
        <v>536</v>
      </c>
      <c r="O4197" s="1">
        <v>101</v>
      </c>
      <c r="P4197" s="1">
        <v>402</v>
      </c>
      <c r="Q4197" s="1">
        <v>269</v>
      </c>
      <c r="R4197" s="1">
        <v>241</v>
      </c>
      <c r="S4197" s="1">
        <v>603</v>
      </c>
      <c r="T4197" s="1">
        <v>121</v>
      </c>
      <c r="U4197" s="1">
        <v>185</v>
      </c>
      <c r="V4197" s="1">
        <v>147</v>
      </c>
      <c r="W4197" s="1">
        <v>25</v>
      </c>
      <c r="X4197" s="1">
        <v>57</v>
      </c>
      <c r="Y4197" s="18">
        <v>40</v>
      </c>
    </row>
    <row r="4198" spans="3:25" x14ac:dyDescent="0.25">
      <c r="C4198" s="106"/>
      <c r="D4198" s="103"/>
      <c r="E4198" s="11" t="s">
        <v>32</v>
      </c>
      <c r="F4198" s="8"/>
      <c r="G4198" s="7">
        <v>654</v>
      </c>
      <c r="H4198" s="15">
        <v>71</v>
      </c>
      <c r="I4198" s="1">
        <v>71</v>
      </c>
      <c r="J4198" s="1">
        <v>247</v>
      </c>
      <c r="K4198" s="1">
        <v>176</v>
      </c>
      <c r="L4198" s="1">
        <v>352</v>
      </c>
      <c r="M4198" s="1">
        <v>274</v>
      </c>
      <c r="N4198" s="1">
        <v>318</v>
      </c>
      <c r="O4198" s="1">
        <v>52</v>
      </c>
      <c r="P4198" s="1">
        <v>166</v>
      </c>
      <c r="Q4198" s="1">
        <v>121</v>
      </c>
      <c r="R4198" s="1">
        <v>93</v>
      </c>
      <c r="S4198" s="1">
        <v>285</v>
      </c>
      <c r="T4198" s="1">
        <v>64</v>
      </c>
      <c r="U4198" s="1">
        <v>89</v>
      </c>
      <c r="V4198" s="1">
        <v>63</v>
      </c>
      <c r="W4198" s="1">
        <v>14</v>
      </c>
      <c r="X4198" s="1">
        <v>35</v>
      </c>
      <c r="Y4198" s="18">
        <v>25</v>
      </c>
    </row>
    <row r="4199" spans="3:25" x14ac:dyDescent="0.25">
      <c r="C4199" s="106"/>
      <c r="D4199" s="102" t="s">
        <v>22</v>
      </c>
      <c r="E4199" s="10" t="s">
        <v>26</v>
      </c>
      <c r="F4199" s="9"/>
      <c r="G4199" s="13">
        <v>137</v>
      </c>
      <c r="H4199" s="22">
        <v>54</v>
      </c>
      <c r="I4199" s="3">
        <v>25</v>
      </c>
      <c r="J4199" s="3">
        <v>81</v>
      </c>
      <c r="K4199" s="3">
        <v>55</v>
      </c>
      <c r="L4199" s="3">
        <v>57</v>
      </c>
      <c r="M4199" s="3">
        <v>46</v>
      </c>
      <c r="N4199" s="3">
        <v>46</v>
      </c>
      <c r="O4199" s="3">
        <v>5</v>
      </c>
      <c r="P4199" s="3">
        <v>55</v>
      </c>
      <c r="Q4199" s="3">
        <v>47</v>
      </c>
      <c r="R4199" s="3">
        <v>45</v>
      </c>
      <c r="S4199" s="3">
        <v>72</v>
      </c>
      <c r="T4199" s="3">
        <v>20</v>
      </c>
      <c r="U4199" s="3">
        <v>17</v>
      </c>
      <c r="V4199" s="3">
        <v>23</v>
      </c>
      <c r="W4199" s="3">
        <v>3</v>
      </c>
      <c r="X4199" s="3">
        <v>9</v>
      </c>
      <c r="Y4199" s="24">
        <v>0</v>
      </c>
    </row>
    <row r="4200" spans="3:25" x14ac:dyDescent="0.25">
      <c r="C4200" s="106"/>
      <c r="D4200" s="103"/>
      <c r="E4200" s="11" t="s">
        <v>27</v>
      </c>
      <c r="F4200" s="8"/>
      <c r="G4200" s="7">
        <v>157</v>
      </c>
      <c r="H4200" s="15">
        <v>46</v>
      </c>
      <c r="I4200" s="1">
        <v>20</v>
      </c>
      <c r="J4200" s="1">
        <v>76</v>
      </c>
      <c r="K4200" s="1">
        <v>55</v>
      </c>
      <c r="L4200" s="1">
        <v>63</v>
      </c>
      <c r="M4200" s="1">
        <v>48</v>
      </c>
      <c r="N4200" s="1">
        <v>41</v>
      </c>
      <c r="O4200" s="1">
        <v>6</v>
      </c>
      <c r="P4200" s="1">
        <v>58</v>
      </c>
      <c r="Q4200" s="1">
        <v>39</v>
      </c>
      <c r="R4200" s="1">
        <v>41</v>
      </c>
      <c r="S4200" s="1">
        <v>69</v>
      </c>
      <c r="T4200" s="1">
        <v>14</v>
      </c>
      <c r="U4200" s="1">
        <v>12</v>
      </c>
      <c r="V4200" s="1">
        <v>16</v>
      </c>
      <c r="W4200" s="1">
        <v>3</v>
      </c>
      <c r="X4200" s="1">
        <v>10</v>
      </c>
      <c r="Y4200" s="18">
        <v>4</v>
      </c>
    </row>
    <row r="4201" spans="3:25" x14ac:dyDescent="0.25">
      <c r="C4201" s="106"/>
      <c r="D4201" s="103"/>
      <c r="E4201" s="11" t="s">
        <v>28</v>
      </c>
      <c r="F4201" s="8"/>
      <c r="G4201" s="7">
        <v>162</v>
      </c>
      <c r="H4201" s="15">
        <v>40</v>
      </c>
      <c r="I4201" s="1">
        <v>28</v>
      </c>
      <c r="J4201" s="1">
        <v>82</v>
      </c>
      <c r="K4201" s="1">
        <v>64</v>
      </c>
      <c r="L4201" s="1">
        <v>76</v>
      </c>
      <c r="M4201" s="1">
        <v>52</v>
      </c>
      <c r="N4201" s="1">
        <v>63</v>
      </c>
      <c r="O4201" s="1">
        <v>17</v>
      </c>
      <c r="P4201" s="1">
        <v>67</v>
      </c>
      <c r="Q4201" s="1">
        <v>30</v>
      </c>
      <c r="R4201" s="1">
        <v>34</v>
      </c>
      <c r="S4201" s="1">
        <v>71</v>
      </c>
      <c r="T4201" s="1">
        <v>12</v>
      </c>
      <c r="U4201" s="1">
        <v>12</v>
      </c>
      <c r="V4201" s="1">
        <v>14</v>
      </c>
      <c r="W4201" s="1">
        <v>3</v>
      </c>
      <c r="X4201" s="1">
        <v>6</v>
      </c>
      <c r="Y4201" s="18">
        <v>6</v>
      </c>
    </row>
    <row r="4202" spans="3:25" x14ac:dyDescent="0.25">
      <c r="C4202" s="106"/>
      <c r="D4202" s="103"/>
      <c r="E4202" s="11" t="s">
        <v>29</v>
      </c>
      <c r="F4202" s="8"/>
      <c r="G4202" s="7">
        <v>175</v>
      </c>
      <c r="H4202" s="15">
        <v>30</v>
      </c>
      <c r="I4202" s="1">
        <v>24</v>
      </c>
      <c r="J4202" s="1">
        <v>88</v>
      </c>
      <c r="K4202" s="1">
        <v>67</v>
      </c>
      <c r="L4202" s="1">
        <v>93</v>
      </c>
      <c r="M4202" s="1">
        <v>63</v>
      </c>
      <c r="N4202" s="1">
        <v>80</v>
      </c>
      <c r="O4202" s="1">
        <v>12</v>
      </c>
      <c r="P4202" s="1">
        <v>46</v>
      </c>
      <c r="Q4202" s="1">
        <v>25</v>
      </c>
      <c r="R4202" s="1">
        <v>28</v>
      </c>
      <c r="S4202" s="1">
        <v>62</v>
      </c>
      <c r="T4202" s="1">
        <v>10</v>
      </c>
      <c r="U4202" s="1">
        <v>6</v>
      </c>
      <c r="V4202" s="1">
        <v>16</v>
      </c>
      <c r="W4202" s="1">
        <v>1</v>
      </c>
      <c r="X4202" s="1">
        <v>9</v>
      </c>
      <c r="Y4202" s="18">
        <v>6</v>
      </c>
    </row>
    <row r="4203" spans="3:25" x14ac:dyDescent="0.25">
      <c r="C4203" s="106"/>
      <c r="D4203" s="103"/>
      <c r="E4203" s="11" t="s">
        <v>30</v>
      </c>
      <c r="F4203" s="8"/>
      <c r="G4203" s="7">
        <v>149</v>
      </c>
      <c r="H4203" s="15">
        <v>18</v>
      </c>
      <c r="I4203" s="1">
        <v>13</v>
      </c>
      <c r="J4203" s="1">
        <v>53</v>
      </c>
      <c r="K4203" s="1">
        <v>46</v>
      </c>
      <c r="L4203" s="1">
        <v>69</v>
      </c>
      <c r="M4203" s="1">
        <v>46</v>
      </c>
      <c r="N4203" s="1">
        <v>80</v>
      </c>
      <c r="O4203" s="1">
        <v>13</v>
      </c>
      <c r="P4203" s="1">
        <v>36</v>
      </c>
      <c r="Q4203" s="1">
        <v>21</v>
      </c>
      <c r="R4203" s="1">
        <v>19</v>
      </c>
      <c r="S4203" s="1">
        <v>57</v>
      </c>
      <c r="T4203" s="1">
        <v>11</v>
      </c>
      <c r="U4203" s="1">
        <v>7</v>
      </c>
      <c r="V4203" s="1">
        <v>11</v>
      </c>
      <c r="W4203" s="1">
        <v>7</v>
      </c>
      <c r="X4203" s="1">
        <v>11</v>
      </c>
      <c r="Y4203" s="18">
        <v>4</v>
      </c>
    </row>
    <row r="4204" spans="3:25" x14ac:dyDescent="0.25">
      <c r="C4204" s="106"/>
      <c r="D4204" s="103"/>
      <c r="E4204" s="11" t="s">
        <v>31</v>
      </c>
      <c r="F4204" s="8"/>
      <c r="G4204" s="7">
        <v>643</v>
      </c>
      <c r="H4204" s="15">
        <v>134</v>
      </c>
      <c r="I4204" s="1">
        <v>85</v>
      </c>
      <c r="J4204" s="1">
        <v>299</v>
      </c>
      <c r="K4204" s="1">
        <v>232</v>
      </c>
      <c r="L4204" s="1">
        <v>301</v>
      </c>
      <c r="M4204" s="1">
        <v>209</v>
      </c>
      <c r="N4204" s="1">
        <v>264</v>
      </c>
      <c r="O4204" s="1">
        <v>48</v>
      </c>
      <c r="P4204" s="1">
        <v>207</v>
      </c>
      <c r="Q4204" s="1">
        <v>115</v>
      </c>
      <c r="R4204" s="1">
        <v>122</v>
      </c>
      <c r="S4204" s="1">
        <v>259</v>
      </c>
      <c r="T4204" s="1">
        <v>47</v>
      </c>
      <c r="U4204" s="1">
        <v>37</v>
      </c>
      <c r="V4204" s="1">
        <v>57</v>
      </c>
      <c r="W4204" s="1">
        <v>14</v>
      </c>
      <c r="X4204" s="1">
        <v>36</v>
      </c>
      <c r="Y4204" s="18">
        <v>20</v>
      </c>
    </row>
    <row r="4205" spans="3:25" x14ac:dyDescent="0.25">
      <c r="C4205" s="106"/>
      <c r="D4205" s="103"/>
      <c r="E4205" s="11" t="s">
        <v>32</v>
      </c>
      <c r="F4205" s="8"/>
      <c r="G4205" s="7">
        <v>324</v>
      </c>
      <c r="H4205" s="15">
        <v>48</v>
      </c>
      <c r="I4205" s="1">
        <v>37</v>
      </c>
      <c r="J4205" s="1">
        <v>141</v>
      </c>
      <c r="K4205" s="1">
        <v>113</v>
      </c>
      <c r="L4205" s="1">
        <v>162</v>
      </c>
      <c r="M4205" s="1">
        <v>109</v>
      </c>
      <c r="N4205" s="1">
        <v>160</v>
      </c>
      <c r="O4205" s="1">
        <v>25</v>
      </c>
      <c r="P4205" s="1">
        <v>82</v>
      </c>
      <c r="Q4205" s="1">
        <v>46</v>
      </c>
      <c r="R4205" s="1">
        <v>47</v>
      </c>
      <c r="S4205" s="1">
        <v>119</v>
      </c>
      <c r="T4205" s="1">
        <v>21</v>
      </c>
      <c r="U4205" s="1">
        <v>13</v>
      </c>
      <c r="V4205" s="1">
        <v>27</v>
      </c>
      <c r="W4205" s="1">
        <v>8</v>
      </c>
      <c r="X4205" s="1">
        <v>20</v>
      </c>
      <c r="Y4205" s="18">
        <v>10</v>
      </c>
    </row>
    <row r="4206" spans="3:25" x14ac:dyDescent="0.25">
      <c r="C4206" s="106"/>
      <c r="D4206" s="102" t="s">
        <v>23</v>
      </c>
      <c r="E4206" s="10" t="s">
        <v>26</v>
      </c>
      <c r="F4206" s="9"/>
      <c r="G4206" s="13">
        <v>120</v>
      </c>
      <c r="H4206" s="22">
        <v>30</v>
      </c>
      <c r="I4206" s="3">
        <v>10</v>
      </c>
      <c r="J4206" s="3">
        <v>54</v>
      </c>
      <c r="K4206" s="3">
        <v>28</v>
      </c>
      <c r="L4206" s="3">
        <v>73</v>
      </c>
      <c r="M4206" s="3">
        <v>70</v>
      </c>
      <c r="N4206" s="3">
        <v>45</v>
      </c>
      <c r="O4206" s="3">
        <v>6</v>
      </c>
      <c r="P4206" s="3">
        <v>50</v>
      </c>
      <c r="Q4206" s="3">
        <v>42</v>
      </c>
      <c r="R4206" s="3">
        <v>39</v>
      </c>
      <c r="S4206" s="3">
        <v>78</v>
      </c>
      <c r="T4206" s="3">
        <v>16</v>
      </c>
      <c r="U4206" s="3">
        <v>27</v>
      </c>
      <c r="V4206" s="3">
        <v>28</v>
      </c>
      <c r="W4206" s="3">
        <v>2</v>
      </c>
      <c r="X4206" s="3">
        <v>4</v>
      </c>
      <c r="Y4206" s="24">
        <v>1</v>
      </c>
    </row>
    <row r="4207" spans="3:25" x14ac:dyDescent="0.25">
      <c r="C4207" s="106"/>
      <c r="D4207" s="103"/>
      <c r="E4207" s="11" t="s">
        <v>27</v>
      </c>
      <c r="F4207" s="8"/>
      <c r="G4207" s="7">
        <v>140</v>
      </c>
      <c r="H4207" s="15">
        <v>29</v>
      </c>
      <c r="I4207" s="1">
        <v>12</v>
      </c>
      <c r="J4207" s="1">
        <v>64</v>
      </c>
      <c r="K4207" s="1">
        <v>36</v>
      </c>
      <c r="L4207" s="1">
        <v>88</v>
      </c>
      <c r="M4207" s="1">
        <v>67</v>
      </c>
      <c r="N4207" s="1">
        <v>50</v>
      </c>
      <c r="O4207" s="1">
        <v>13</v>
      </c>
      <c r="P4207" s="1">
        <v>60</v>
      </c>
      <c r="Q4207" s="1">
        <v>32</v>
      </c>
      <c r="R4207" s="1">
        <v>37</v>
      </c>
      <c r="S4207" s="1">
        <v>87</v>
      </c>
      <c r="T4207" s="1">
        <v>17</v>
      </c>
      <c r="U4207" s="1">
        <v>38</v>
      </c>
      <c r="V4207" s="1">
        <v>28</v>
      </c>
      <c r="W4207" s="1">
        <v>1</v>
      </c>
      <c r="X4207" s="1">
        <v>4</v>
      </c>
      <c r="Y4207" s="18">
        <v>2</v>
      </c>
    </row>
    <row r="4208" spans="3:25" x14ac:dyDescent="0.25">
      <c r="C4208" s="106"/>
      <c r="D4208" s="103"/>
      <c r="E4208" s="11" t="s">
        <v>28</v>
      </c>
      <c r="F4208" s="8"/>
      <c r="G4208" s="7">
        <v>154</v>
      </c>
      <c r="H4208" s="15">
        <v>32</v>
      </c>
      <c r="I4208" s="1">
        <v>17</v>
      </c>
      <c r="J4208" s="1">
        <v>58</v>
      </c>
      <c r="K4208" s="1">
        <v>35</v>
      </c>
      <c r="L4208" s="1">
        <v>100</v>
      </c>
      <c r="M4208" s="1">
        <v>89</v>
      </c>
      <c r="N4208" s="1">
        <v>64</v>
      </c>
      <c r="O4208" s="1">
        <v>13</v>
      </c>
      <c r="P4208" s="1">
        <v>51</v>
      </c>
      <c r="Q4208" s="1">
        <v>47</v>
      </c>
      <c r="R4208" s="1">
        <v>36</v>
      </c>
      <c r="S4208" s="1">
        <v>91</v>
      </c>
      <c r="T4208" s="1">
        <v>14</v>
      </c>
      <c r="U4208" s="1">
        <v>34</v>
      </c>
      <c r="V4208" s="1">
        <v>26</v>
      </c>
      <c r="W4208" s="1">
        <v>4</v>
      </c>
      <c r="X4208" s="1">
        <v>2</v>
      </c>
      <c r="Y4208" s="18">
        <v>3</v>
      </c>
    </row>
    <row r="4209" spans="3:25" x14ac:dyDescent="0.25">
      <c r="C4209" s="106"/>
      <c r="D4209" s="103"/>
      <c r="E4209" s="11" t="s">
        <v>29</v>
      </c>
      <c r="F4209" s="8"/>
      <c r="G4209" s="7">
        <v>160</v>
      </c>
      <c r="H4209" s="15">
        <v>19</v>
      </c>
      <c r="I4209" s="1">
        <v>19</v>
      </c>
      <c r="J4209" s="1">
        <v>61</v>
      </c>
      <c r="K4209" s="1">
        <v>42</v>
      </c>
      <c r="L4209" s="1">
        <v>93</v>
      </c>
      <c r="M4209" s="1">
        <v>84</v>
      </c>
      <c r="N4209" s="1">
        <v>74</v>
      </c>
      <c r="O4209" s="1">
        <v>15</v>
      </c>
      <c r="P4209" s="1">
        <v>50</v>
      </c>
      <c r="Q4209" s="1">
        <v>37</v>
      </c>
      <c r="R4209" s="1">
        <v>28</v>
      </c>
      <c r="S4209" s="1">
        <v>85</v>
      </c>
      <c r="T4209" s="1">
        <v>24</v>
      </c>
      <c r="U4209" s="1">
        <v>47</v>
      </c>
      <c r="V4209" s="1">
        <v>22</v>
      </c>
      <c r="W4209" s="1">
        <v>2</v>
      </c>
      <c r="X4209" s="1">
        <v>4</v>
      </c>
      <c r="Y4209" s="18">
        <v>8</v>
      </c>
    </row>
    <row r="4210" spans="3:25" x14ac:dyDescent="0.25">
      <c r="C4210" s="106"/>
      <c r="D4210" s="103"/>
      <c r="E4210" s="11" t="s">
        <v>30</v>
      </c>
      <c r="F4210" s="8"/>
      <c r="G4210" s="7">
        <v>170</v>
      </c>
      <c r="H4210" s="15">
        <v>4</v>
      </c>
      <c r="I4210" s="1">
        <v>15</v>
      </c>
      <c r="J4210" s="1">
        <v>45</v>
      </c>
      <c r="K4210" s="1">
        <v>21</v>
      </c>
      <c r="L4210" s="1">
        <v>97</v>
      </c>
      <c r="M4210" s="1">
        <v>81</v>
      </c>
      <c r="N4210" s="1">
        <v>84</v>
      </c>
      <c r="O4210" s="1">
        <v>12</v>
      </c>
      <c r="P4210" s="1">
        <v>34</v>
      </c>
      <c r="Q4210" s="1">
        <v>38</v>
      </c>
      <c r="R4210" s="1">
        <v>18</v>
      </c>
      <c r="S4210" s="1">
        <v>81</v>
      </c>
      <c r="T4210" s="1">
        <v>19</v>
      </c>
      <c r="U4210" s="1">
        <v>29</v>
      </c>
      <c r="V4210" s="1">
        <v>14</v>
      </c>
      <c r="W4210" s="1">
        <v>4</v>
      </c>
      <c r="X4210" s="1">
        <v>11</v>
      </c>
      <c r="Y4210" s="18">
        <v>7</v>
      </c>
    </row>
    <row r="4211" spans="3:25" x14ac:dyDescent="0.25">
      <c r="C4211" s="106"/>
      <c r="D4211" s="103"/>
      <c r="E4211" s="11" t="s">
        <v>31</v>
      </c>
      <c r="F4211" s="8"/>
      <c r="G4211" s="7">
        <v>624</v>
      </c>
      <c r="H4211" s="15">
        <v>84</v>
      </c>
      <c r="I4211" s="1">
        <v>63</v>
      </c>
      <c r="J4211" s="1">
        <v>228</v>
      </c>
      <c r="K4211" s="1">
        <v>134</v>
      </c>
      <c r="L4211" s="1">
        <v>378</v>
      </c>
      <c r="M4211" s="1">
        <v>321</v>
      </c>
      <c r="N4211" s="1">
        <v>272</v>
      </c>
      <c r="O4211" s="1">
        <v>53</v>
      </c>
      <c r="P4211" s="1">
        <v>195</v>
      </c>
      <c r="Q4211" s="1">
        <v>154</v>
      </c>
      <c r="R4211" s="1">
        <v>119</v>
      </c>
      <c r="S4211" s="1">
        <v>344</v>
      </c>
      <c r="T4211" s="1">
        <v>74</v>
      </c>
      <c r="U4211" s="1">
        <v>148</v>
      </c>
      <c r="V4211" s="1">
        <v>90</v>
      </c>
      <c r="W4211" s="1">
        <v>11</v>
      </c>
      <c r="X4211" s="1">
        <v>21</v>
      </c>
      <c r="Y4211" s="18">
        <v>20</v>
      </c>
    </row>
    <row r="4212" spans="3:25" x14ac:dyDescent="0.25">
      <c r="C4212" s="106"/>
      <c r="D4212" s="103"/>
      <c r="E4212" s="11" t="s">
        <v>32</v>
      </c>
      <c r="F4212" s="8"/>
      <c r="G4212" s="7">
        <v>330</v>
      </c>
      <c r="H4212" s="15">
        <v>23</v>
      </c>
      <c r="I4212" s="1">
        <v>34</v>
      </c>
      <c r="J4212" s="1">
        <v>106</v>
      </c>
      <c r="K4212" s="1">
        <v>63</v>
      </c>
      <c r="L4212" s="1">
        <v>190</v>
      </c>
      <c r="M4212" s="1">
        <v>165</v>
      </c>
      <c r="N4212" s="1">
        <v>158</v>
      </c>
      <c r="O4212" s="1">
        <v>27</v>
      </c>
      <c r="P4212" s="1">
        <v>84</v>
      </c>
      <c r="Q4212" s="1">
        <v>75</v>
      </c>
      <c r="R4212" s="1">
        <v>46</v>
      </c>
      <c r="S4212" s="1">
        <v>166</v>
      </c>
      <c r="T4212" s="1">
        <v>43</v>
      </c>
      <c r="U4212" s="1">
        <v>76</v>
      </c>
      <c r="V4212" s="1">
        <v>36</v>
      </c>
      <c r="W4212" s="1">
        <v>6</v>
      </c>
      <c r="X4212" s="1">
        <v>15</v>
      </c>
      <c r="Y4212" s="18">
        <v>15</v>
      </c>
    </row>
    <row r="4213" spans="3:25" ht="25.2" x14ac:dyDescent="0.25">
      <c r="C4213" s="102" t="s">
        <v>33</v>
      </c>
      <c r="D4213" s="102" t="s">
        <v>25</v>
      </c>
      <c r="E4213" s="10" t="s">
        <v>34</v>
      </c>
      <c r="F4213" s="9"/>
      <c r="G4213" s="13">
        <v>75</v>
      </c>
      <c r="H4213" s="22">
        <v>10</v>
      </c>
      <c r="I4213" s="3">
        <v>7</v>
      </c>
      <c r="J4213" s="3">
        <v>26</v>
      </c>
      <c r="K4213" s="3">
        <v>1</v>
      </c>
      <c r="L4213" s="3">
        <v>3</v>
      </c>
      <c r="M4213" s="3">
        <v>22</v>
      </c>
      <c r="N4213" s="3">
        <v>23</v>
      </c>
      <c r="O4213" s="3">
        <v>2</v>
      </c>
      <c r="P4213" s="3">
        <v>18</v>
      </c>
      <c r="Q4213" s="3">
        <v>14</v>
      </c>
      <c r="R4213" s="3">
        <v>14</v>
      </c>
      <c r="S4213" s="3">
        <v>25</v>
      </c>
      <c r="T4213" s="3">
        <v>5</v>
      </c>
      <c r="U4213" s="3">
        <v>5</v>
      </c>
      <c r="V4213" s="3">
        <v>7</v>
      </c>
      <c r="W4213" s="3">
        <v>5</v>
      </c>
      <c r="X4213" s="3">
        <v>8</v>
      </c>
      <c r="Y4213" s="24">
        <v>1</v>
      </c>
    </row>
    <row r="4214" spans="3:25" ht="25.2" x14ac:dyDescent="0.25">
      <c r="C4214" s="106"/>
      <c r="D4214" s="103"/>
      <c r="E4214" s="11" t="s">
        <v>35</v>
      </c>
      <c r="F4214" s="8"/>
      <c r="G4214" s="7">
        <v>1042</v>
      </c>
      <c r="H4214" s="15">
        <v>228</v>
      </c>
      <c r="I4214" s="1">
        <v>135</v>
      </c>
      <c r="J4214" s="1">
        <v>502</v>
      </c>
      <c r="K4214" s="1">
        <v>434</v>
      </c>
      <c r="L4214" s="1">
        <v>628</v>
      </c>
      <c r="M4214" s="1">
        <v>453</v>
      </c>
      <c r="N4214" s="1">
        <v>445</v>
      </c>
      <c r="O4214" s="1">
        <v>83</v>
      </c>
      <c r="P4214" s="1">
        <v>394</v>
      </c>
      <c r="Q4214" s="1">
        <v>256</v>
      </c>
      <c r="R4214" s="1">
        <v>237</v>
      </c>
      <c r="S4214" s="1">
        <v>551</v>
      </c>
      <c r="T4214" s="1">
        <v>116</v>
      </c>
      <c r="U4214" s="1">
        <v>165</v>
      </c>
      <c r="V4214" s="1">
        <v>143</v>
      </c>
      <c r="W4214" s="1">
        <v>13</v>
      </c>
      <c r="X4214" s="1">
        <v>34</v>
      </c>
      <c r="Y4214" s="18">
        <v>20</v>
      </c>
    </row>
    <row r="4215" spans="3:25" ht="25.2" x14ac:dyDescent="0.25">
      <c r="C4215" s="106"/>
      <c r="D4215" s="103"/>
      <c r="E4215" s="11" t="s">
        <v>36</v>
      </c>
      <c r="F4215" s="8"/>
      <c r="G4215" s="7">
        <v>122</v>
      </c>
      <c r="H4215" s="15">
        <v>31</v>
      </c>
      <c r="I4215" s="1">
        <v>19</v>
      </c>
      <c r="J4215" s="1">
        <v>48</v>
      </c>
      <c r="K4215" s="1">
        <v>3</v>
      </c>
      <c r="L4215" s="1">
        <v>38</v>
      </c>
      <c r="M4215" s="1">
        <v>41</v>
      </c>
      <c r="N4215" s="1">
        <v>48</v>
      </c>
      <c r="O4215" s="1">
        <v>7</v>
      </c>
      <c r="P4215" s="1">
        <v>30</v>
      </c>
      <c r="Q4215" s="1">
        <v>26</v>
      </c>
      <c r="R4215" s="1">
        <v>34</v>
      </c>
      <c r="S4215" s="1">
        <v>54</v>
      </c>
      <c r="T4215" s="1">
        <v>12</v>
      </c>
      <c r="U4215" s="1">
        <v>15</v>
      </c>
      <c r="V4215" s="1">
        <v>16</v>
      </c>
      <c r="W4215" s="1">
        <v>3</v>
      </c>
      <c r="X4215" s="1">
        <v>8</v>
      </c>
      <c r="Y4215" s="18">
        <v>5</v>
      </c>
    </row>
    <row r="4216" spans="3:25" ht="25.2" x14ac:dyDescent="0.25">
      <c r="C4216" s="106"/>
      <c r="D4216" s="103"/>
      <c r="E4216" s="11" t="s">
        <v>37</v>
      </c>
      <c r="F4216" s="8"/>
      <c r="G4216" s="7">
        <v>251</v>
      </c>
      <c r="H4216" s="15">
        <v>27</v>
      </c>
      <c r="I4216" s="1">
        <v>20</v>
      </c>
      <c r="J4216" s="1">
        <v>75</v>
      </c>
      <c r="K4216" s="1">
        <v>1</v>
      </c>
      <c r="L4216" s="1">
        <v>123</v>
      </c>
      <c r="M4216" s="1">
        <v>116</v>
      </c>
      <c r="N4216" s="1">
        <v>97</v>
      </c>
      <c r="O4216" s="1">
        <v>16</v>
      </c>
      <c r="P4216" s="1">
        <v>56</v>
      </c>
      <c r="Q4216" s="1">
        <v>52</v>
      </c>
      <c r="R4216" s="1">
        <v>30</v>
      </c>
      <c r="S4216" s="1">
        <v>111</v>
      </c>
      <c r="T4216" s="1">
        <v>21</v>
      </c>
      <c r="U4216" s="1">
        <v>41</v>
      </c>
      <c r="V4216" s="1">
        <v>30</v>
      </c>
      <c r="W4216" s="1">
        <v>8</v>
      </c>
      <c r="X4216" s="1">
        <v>17</v>
      </c>
      <c r="Y4216" s="18">
        <v>11</v>
      </c>
    </row>
    <row r="4217" spans="3:25" x14ac:dyDescent="0.25">
      <c r="C4217" s="106"/>
      <c r="D4217" s="103"/>
      <c r="E4217" s="11" t="s">
        <v>38</v>
      </c>
      <c r="F4217" s="8"/>
      <c r="G4217" s="14">
        <v>34</v>
      </c>
      <c r="H4217" s="27">
        <v>6</v>
      </c>
      <c r="I4217" s="5">
        <v>2</v>
      </c>
      <c r="J4217" s="5">
        <v>11</v>
      </c>
      <c r="K4217" s="5">
        <v>10</v>
      </c>
      <c r="L4217" s="5">
        <v>17</v>
      </c>
      <c r="M4217" s="5">
        <v>14</v>
      </c>
      <c r="N4217" s="5">
        <v>14</v>
      </c>
      <c r="O4217" s="5">
        <v>4</v>
      </c>
      <c r="P4217" s="5">
        <v>9</v>
      </c>
      <c r="Q4217" s="5">
        <v>10</v>
      </c>
      <c r="R4217" s="5">
        <v>10</v>
      </c>
      <c r="S4217" s="5">
        <v>12</v>
      </c>
      <c r="T4217" s="5">
        <v>3</v>
      </c>
      <c r="U4217" s="5">
        <v>3</v>
      </c>
      <c r="V4217" s="5">
        <v>2</v>
      </c>
      <c r="W4217" s="5">
        <v>1</v>
      </c>
      <c r="X4217" s="5">
        <v>3</v>
      </c>
      <c r="Y4217" s="28">
        <v>4</v>
      </c>
    </row>
    <row r="4218" spans="3:25" ht="25.2" x14ac:dyDescent="0.25">
      <c r="C4218" s="106"/>
      <c r="D4218" s="102" t="s">
        <v>22</v>
      </c>
      <c r="E4218" s="10" t="s">
        <v>34</v>
      </c>
      <c r="F4218" s="9"/>
      <c r="G4218" s="13">
        <v>53</v>
      </c>
      <c r="H4218" s="22">
        <v>6</v>
      </c>
      <c r="I4218" s="3">
        <v>6</v>
      </c>
      <c r="J4218" s="3">
        <v>18</v>
      </c>
      <c r="K4218" s="3">
        <v>1</v>
      </c>
      <c r="L4218" s="3">
        <v>0</v>
      </c>
      <c r="M4218" s="3">
        <v>9</v>
      </c>
      <c r="N4218" s="3">
        <v>16</v>
      </c>
      <c r="O4218" s="3">
        <v>1</v>
      </c>
      <c r="P4218" s="3">
        <v>12</v>
      </c>
      <c r="Q4218" s="3">
        <v>6</v>
      </c>
      <c r="R4218" s="3">
        <v>9</v>
      </c>
      <c r="S4218" s="3">
        <v>12</v>
      </c>
      <c r="T4218" s="3">
        <v>1</v>
      </c>
      <c r="U4218" s="3">
        <v>1</v>
      </c>
      <c r="V4218" s="3">
        <v>5</v>
      </c>
      <c r="W4218" s="3">
        <v>5</v>
      </c>
      <c r="X4218" s="3">
        <v>6</v>
      </c>
      <c r="Y4218" s="24">
        <v>1</v>
      </c>
    </row>
    <row r="4219" spans="3:25" ht="25.2" x14ac:dyDescent="0.25">
      <c r="C4219" s="106"/>
      <c r="D4219" s="103"/>
      <c r="E4219" s="11" t="s">
        <v>35</v>
      </c>
      <c r="F4219" s="8"/>
      <c r="G4219" s="7">
        <v>595</v>
      </c>
      <c r="H4219" s="15">
        <v>147</v>
      </c>
      <c r="I4219" s="1">
        <v>84</v>
      </c>
      <c r="J4219" s="1">
        <v>309</v>
      </c>
      <c r="K4219" s="1">
        <v>277</v>
      </c>
      <c r="L4219" s="1">
        <v>323</v>
      </c>
      <c r="M4219" s="1">
        <v>211</v>
      </c>
      <c r="N4219" s="1">
        <v>254</v>
      </c>
      <c r="O4219" s="1">
        <v>43</v>
      </c>
      <c r="P4219" s="1">
        <v>219</v>
      </c>
      <c r="Q4219" s="1">
        <v>130</v>
      </c>
      <c r="R4219" s="1">
        <v>138</v>
      </c>
      <c r="S4219" s="1">
        <v>281</v>
      </c>
      <c r="T4219" s="1">
        <v>56</v>
      </c>
      <c r="U4219" s="1">
        <v>47</v>
      </c>
      <c r="V4219" s="1">
        <v>68</v>
      </c>
      <c r="W4219" s="1">
        <v>9</v>
      </c>
      <c r="X4219" s="1">
        <v>26</v>
      </c>
      <c r="Y4219" s="18">
        <v>10</v>
      </c>
    </row>
    <row r="4220" spans="3:25" ht="25.2" x14ac:dyDescent="0.25">
      <c r="C4220" s="106"/>
      <c r="D4220" s="103"/>
      <c r="E4220" s="11" t="s">
        <v>36</v>
      </c>
      <c r="F4220" s="8"/>
      <c r="G4220" s="7">
        <v>56</v>
      </c>
      <c r="H4220" s="15">
        <v>16</v>
      </c>
      <c r="I4220" s="1">
        <v>11</v>
      </c>
      <c r="J4220" s="1">
        <v>24</v>
      </c>
      <c r="K4220" s="1">
        <v>2</v>
      </c>
      <c r="L4220" s="1">
        <v>10</v>
      </c>
      <c r="M4220" s="1">
        <v>12</v>
      </c>
      <c r="N4220" s="1">
        <v>17</v>
      </c>
      <c r="O4220" s="1">
        <v>2</v>
      </c>
      <c r="P4220" s="1">
        <v>13</v>
      </c>
      <c r="Q4220" s="1">
        <v>10</v>
      </c>
      <c r="R4220" s="1">
        <v>12</v>
      </c>
      <c r="S4220" s="1">
        <v>19</v>
      </c>
      <c r="T4220" s="1">
        <v>5</v>
      </c>
      <c r="U4220" s="1">
        <v>3</v>
      </c>
      <c r="V4220" s="1">
        <v>4</v>
      </c>
      <c r="W4220" s="1">
        <v>1</v>
      </c>
      <c r="X4220" s="1">
        <v>4</v>
      </c>
      <c r="Y4220" s="18">
        <v>4</v>
      </c>
    </row>
    <row r="4221" spans="3:25" ht="25.2" x14ac:dyDescent="0.25">
      <c r="C4221" s="106"/>
      <c r="D4221" s="103"/>
      <c r="E4221" s="11" t="s">
        <v>37</v>
      </c>
      <c r="F4221" s="8"/>
      <c r="G4221" s="7">
        <v>54</v>
      </c>
      <c r="H4221" s="15">
        <v>13</v>
      </c>
      <c r="I4221" s="1">
        <v>7</v>
      </c>
      <c r="J4221" s="1">
        <v>22</v>
      </c>
      <c r="K4221" s="1">
        <v>0</v>
      </c>
      <c r="L4221" s="1">
        <v>15</v>
      </c>
      <c r="M4221" s="1">
        <v>16</v>
      </c>
      <c r="N4221" s="1">
        <v>14</v>
      </c>
      <c r="O4221" s="1">
        <v>4</v>
      </c>
      <c r="P4221" s="1">
        <v>13</v>
      </c>
      <c r="Q4221" s="1">
        <v>10</v>
      </c>
      <c r="R4221" s="1">
        <v>4</v>
      </c>
      <c r="S4221" s="1">
        <v>14</v>
      </c>
      <c r="T4221" s="1">
        <v>3</v>
      </c>
      <c r="U4221" s="1">
        <v>2</v>
      </c>
      <c r="V4221" s="1">
        <v>3</v>
      </c>
      <c r="W4221" s="1">
        <v>1</v>
      </c>
      <c r="X4221" s="1">
        <v>7</v>
      </c>
      <c r="Y4221" s="18">
        <v>2</v>
      </c>
    </row>
    <row r="4222" spans="3:25" x14ac:dyDescent="0.25">
      <c r="C4222" s="106"/>
      <c r="D4222" s="103"/>
      <c r="E4222" s="11" t="s">
        <v>38</v>
      </c>
      <c r="F4222" s="8"/>
      <c r="G4222" s="14">
        <v>22</v>
      </c>
      <c r="H4222" s="27">
        <v>6</v>
      </c>
      <c r="I4222" s="5">
        <v>2</v>
      </c>
      <c r="J4222" s="5">
        <v>7</v>
      </c>
      <c r="K4222" s="5">
        <v>7</v>
      </c>
      <c r="L4222" s="5">
        <v>10</v>
      </c>
      <c r="M4222" s="5">
        <v>7</v>
      </c>
      <c r="N4222" s="5">
        <v>9</v>
      </c>
      <c r="O4222" s="5">
        <v>3</v>
      </c>
      <c r="P4222" s="5">
        <v>5</v>
      </c>
      <c r="Q4222" s="5">
        <v>6</v>
      </c>
      <c r="R4222" s="5">
        <v>4</v>
      </c>
      <c r="S4222" s="5">
        <v>5</v>
      </c>
      <c r="T4222" s="5">
        <v>2</v>
      </c>
      <c r="U4222" s="5">
        <v>1</v>
      </c>
      <c r="V4222" s="5">
        <v>0</v>
      </c>
      <c r="W4222" s="5">
        <v>1</v>
      </c>
      <c r="X4222" s="5">
        <v>2</v>
      </c>
      <c r="Y4222" s="28">
        <v>3</v>
      </c>
    </row>
    <row r="4223" spans="3:25" ht="25.2" x14ac:dyDescent="0.25">
      <c r="C4223" s="106"/>
      <c r="D4223" s="102" t="s">
        <v>23</v>
      </c>
      <c r="E4223" s="10" t="s">
        <v>34</v>
      </c>
      <c r="F4223" s="9"/>
      <c r="G4223" s="41">
        <v>22</v>
      </c>
      <c r="H4223" s="58">
        <v>4</v>
      </c>
      <c r="I4223" s="26">
        <v>1</v>
      </c>
      <c r="J4223" s="26">
        <v>8</v>
      </c>
      <c r="K4223" s="26">
        <v>0</v>
      </c>
      <c r="L4223" s="26">
        <v>3</v>
      </c>
      <c r="M4223" s="26">
        <v>13</v>
      </c>
      <c r="N4223" s="26">
        <v>7</v>
      </c>
      <c r="O4223" s="26">
        <v>1</v>
      </c>
      <c r="P4223" s="26">
        <v>6</v>
      </c>
      <c r="Q4223" s="26">
        <v>8</v>
      </c>
      <c r="R4223" s="26">
        <v>5</v>
      </c>
      <c r="S4223" s="26">
        <v>13</v>
      </c>
      <c r="T4223" s="26">
        <v>4</v>
      </c>
      <c r="U4223" s="26">
        <v>4</v>
      </c>
      <c r="V4223" s="26">
        <v>2</v>
      </c>
      <c r="W4223" s="26">
        <v>0</v>
      </c>
      <c r="X4223" s="26">
        <v>2</v>
      </c>
      <c r="Y4223" s="60">
        <v>0</v>
      </c>
    </row>
    <row r="4224" spans="3:25" ht="25.2" x14ac:dyDescent="0.25">
      <c r="C4224" s="106"/>
      <c r="D4224" s="103"/>
      <c r="E4224" s="11" t="s">
        <v>35</v>
      </c>
      <c r="F4224" s="8"/>
      <c r="G4224" s="7">
        <v>447</v>
      </c>
      <c r="H4224" s="15">
        <v>81</v>
      </c>
      <c r="I4224" s="1">
        <v>51</v>
      </c>
      <c r="J4224" s="1">
        <v>193</v>
      </c>
      <c r="K4224" s="1">
        <v>157</v>
      </c>
      <c r="L4224" s="1">
        <v>305</v>
      </c>
      <c r="M4224" s="1">
        <v>242</v>
      </c>
      <c r="N4224" s="1">
        <v>191</v>
      </c>
      <c r="O4224" s="1">
        <v>40</v>
      </c>
      <c r="P4224" s="1">
        <v>175</v>
      </c>
      <c r="Q4224" s="1">
        <v>126</v>
      </c>
      <c r="R4224" s="1">
        <v>99</v>
      </c>
      <c r="S4224" s="1">
        <v>270</v>
      </c>
      <c r="T4224" s="1">
        <v>60</v>
      </c>
      <c r="U4224" s="1">
        <v>118</v>
      </c>
      <c r="V4224" s="1">
        <v>75</v>
      </c>
      <c r="W4224" s="1">
        <v>4</v>
      </c>
      <c r="X4224" s="1">
        <v>8</v>
      </c>
      <c r="Y4224" s="18">
        <v>10</v>
      </c>
    </row>
    <row r="4225" spans="3:25" ht="25.2" x14ac:dyDescent="0.25">
      <c r="C4225" s="106"/>
      <c r="D4225" s="103"/>
      <c r="E4225" s="11" t="s">
        <v>36</v>
      </c>
      <c r="F4225" s="8"/>
      <c r="G4225" s="7">
        <v>66</v>
      </c>
      <c r="H4225" s="15">
        <v>15</v>
      </c>
      <c r="I4225" s="1">
        <v>8</v>
      </c>
      <c r="J4225" s="1">
        <v>24</v>
      </c>
      <c r="K4225" s="1">
        <v>1</v>
      </c>
      <c r="L4225" s="1">
        <v>28</v>
      </c>
      <c r="M4225" s="1">
        <v>29</v>
      </c>
      <c r="N4225" s="1">
        <v>31</v>
      </c>
      <c r="O4225" s="1">
        <v>5</v>
      </c>
      <c r="P4225" s="1">
        <v>17</v>
      </c>
      <c r="Q4225" s="1">
        <v>16</v>
      </c>
      <c r="R4225" s="1">
        <v>22</v>
      </c>
      <c r="S4225" s="1">
        <v>35</v>
      </c>
      <c r="T4225" s="1">
        <v>7</v>
      </c>
      <c r="U4225" s="1">
        <v>12</v>
      </c>
      <c r="V4225" s="1">
        <v>12</v>
      </c>
      <c r="W4225" s="1">
        <v>2</v>
      </c>
      <c r="X4225" s="1">
        <v>4</v>
      </c>
      <c r="Y4225" s="18">
        <v>1</v>
      </c>
    </row>
    <row r="4226" spans="3:25" ht="25.2" x14ac:dyDescent="0.25">
      <c r="C4226" s="106"/>
      <c r="D4226" s="103"/>
      <c r="E4226" s="11" t="s">
        <v>37</v>
      </c>
      <c r="F4226" s="8"/>
      <c r="G4226" s="7">
        <v>197</v>
      </c>
      <c r="H4226" s="15">
        <v>14</v>
      </c>
      <c r="I4226" s="1">
        <v>13</v>
      </c>
      <c r="J4226" s="1">
        <v>53</v>
      </c>
      <c r="K4226" s="1">
        <v>1</v>
      </c>
      <c r="L4226" s="1">
        <v>108</v>
      </c>
      <c r="M4226" s="1">
        <v>100</v>
      </c>
      <c r="N4226" s="1">
        <v>83</v>
      </c>
      <c r="O4226" s="1">
        <v>12</v>
      </c>
      <c r="P4226" s="1">
        <v>43</v>
      </c>
      <c r="Q4226" s="1">
        <v>42</v>
      </c>
      <c r="R4226" s="1">
        <v>26</v>
      </c>
      <c r="S4226" s="1">
        <v>97</v>
      </c>
      <c r="T4226" s="1">
        <v>18</v>
      </c>
      <c r="U4226" s="1">
        <v>39</v>
      </c>
      <c r="V4226" s="1">
        <v>27</v>
      </c>
      <c r="W4226" s="1">
        <v>7</v>
      </c>
      <c r="X4226" s="1">
        <v>10</v>
      </c>
      <c r="Y4226" s="18">
        <v>9</v>
      </c>
    </row>
    <row r="4227" spans="3:25" x14ac:dyDescent="0.25">
      <c r="C4227" s="106"/>
      <c r="D4227" s="103"/>
      <c r="E4227" s="11" t="s">
        <v>38</v>
      </c>
      <c r="F4227" s="8"/>
      <c r="G4227" s="14">
        <v>12</v>
      </c>
      <c r="H4227" s="27">
        <v>0</v>
      </c>
      <c r="I4227" s="5">
        <v>0</v>
      </c>
      <c r="J4227" s="5">
        <v>4</v>
      </c>
      <c r="K4227" s="5">
        <v>3</v>
      </c>
      <c r="L4227" s="5">
        <v>7</v>
      </c>
      <c r="M4227" s="5">
        <v>7</v>
      </c>
      <c r="N4227" s="5">
        <v>5</v>
      </c>
      <c r="O4227" s="5">
        <v>1</v>
      </c>
      <c r="P4227" s="5">
        <v>4</v>
      </c>
      <c r="Q4227" s="5">
        <v>4</v>
      </c>
      <c r="R4227" s="5">
        <v>6</v>
      </c>
      <c r="S4227" s="5">
        <v>7</v>
      </c>
      <c r="T4227" s="5">
        <v>1</v>
      </c>
      <c r="U4227" s="5">
        <v>2</v>
      </c>
      <c r="V4227" s="5">
        <v>2</v>
      </c>
      <c r="W4227" s="5">
        <v>0</v>
      </c>
      <c r="X4227" s="5">
        <v>1</v>
      </c>
      <c r="Y4227" s="28">
        <v>1</v>
      </c>
    </row>
    <row r="4228" spans="3:25" ht="25.2" x14ac:dyDescent="0.25">
      <c r="C4228" s="102" t="s">
        <v>39</v>
      </c>
      <c r="D4228" s="102" t="s">
        <v>25</v>
      </c>
      <c r="E4228" s="10" t="s">
        <v>40</v>
      </c>
      <c r="F4228" s="9"/>
      <c r="G4228" s="13">
        <v>263</v>
      </c>
      <c r="H4228" s="22">
        <v>49</v>
      </c>
      <c r="I4228" s="3">
        <v>32</v>
      </c>
      <c r="J4228" s="3">
        <v>101</v>
      </c>
      <c r="K4228" s="3">
        <v>6</v>
      </c>
      <c r="L4228" s="3">
        <v>90</v>
      </c>
      <c r="M4228" s="3">
        <v>102</v>
      </c>
      <c r="N4228" s="3">
        <v>94</v>
      </c>
      <c r="O4228" s="3">
        <v>16</v>
      </c>
      <c r="P4228" s="3">
        <v>59</v>
      </c>
      <c r="Q4228" s="3">
        <v>59</v>
      </c>
      <c r="R4228" s="3">
        <v>46</v>
      </c>
      <c r="S4228" s="3">
        <v>109</v>
      </c>
      <c r="T4228" s="3">
        <v>26</v>
      </c>
      <c r="U4228" s="3">
        <v>35</v>
      </c>
      <c r="V4228" s="3">
        <v>18</v>
      </c>
      <c r="W4228" s="3">
        <v>9</v>
      </c>
      <c r="X4228" s="3">
        <v>22</v>
      </c>
      <c r="Y4228" s="24">
        <v>9</v>
      </c>
    </row>
    <row r="4229" spans="3:25" ht="25.2" x14ac:dyDescent="0.25">
      <c r="C4229" s="106"/>
      <c r="D4229" s="103"/>
      <c r="E4229" s="11" t="s">
        <v>41</v>
      </c>
      <c r="F4229" s="8"/>
      <c r="G4229" s="7">
        <v>906</v>
      </c>
      <c r="H4229" s="15">
        <v>198</v>
      </c>
      <c r="I4229" s="1">
        <v>120</v>
      </c>
      <c r="J4229" s="1">
        <v>441</v>
      </c>
      <c r="K4229" s="1">
        <v>396</v>
      </c>
      <c r="L4229" s="1">
        <v>553</v>
      </c>
      <c r="M4229" s="1">
        <v>399</v>
      </c>
      <c r="N4229" s="1">
        <v>387</v>
      </c>
      <c r="O4229" s="1">
        <v>71</v>
      </c>
      <c r="P4229" s="1">
        <v>350</v>
      </c>
      <c r="Q4229" s="1">
        <v>218</v>
      </c>
      <c r="R4229" s="1">
        <v>209</v>
      </c>
      <c r="S4229" s="1">
        <v>482</v>
      </c>
      <c r="T4229" s="1">
        <v>104</v>
      </c>
      <c r="U4229" s="1">
        <v>142</v>
      </c>
      <c r="V4229" s="1">
        <v>127</v>
      </c>
      <c r="W4229" s="1">
        <v>11</v>
      </c>
      <c r="X4229" s="1">
        <v>26</v>
      </c>
      <c r="Y4229" s="18">
        <v>19</v>
      </c>
    </row>
    <row r="4230" spans="3:25" x14ac:dyDescent="0.25">
      <c r="C4230" s="106"/>
      <c r="D4230" s="103"/>
      <c r="E4230" s="11" t="s">
        <v>42</v>
      </c>
      <c r="F4230" s="8"/>
      <c r="G4230" s="7">
        <v>61</v>
      </c>
      <c r="H4230" s="15">
        <v>16</v>
      </c>
      <c r="I4230" s="1">
        <v>7</v>
      </c>
      <c r="J4230" s="1">
        <v>33</v>
      </c>
      <c r="K4230" s="1">
        <v>16</v>
      </c>
      <c r="L4230" s="1">
        <v>27</v>
      </c>
      <c r="M4230" s="1">
        <v>25</v>
      </c>
      <c r="N4230" s="1">
        <v>23</v>
      </c>
      <c r="O4230" s="1">
        <v>3</v>
      </c>
      <c r="P4230" s="1">
        <v>25</v>
      </c>
      <c r="Q4230" s="1">
        <v>23</v>
      </c>
      <c r="R4230" s="1">
        <v>18</v>
      </c>
      <c r="S4230" s="1">
        <v>38</v>
      </c>
      <c r="T4230" s="1">
        <v>7</v>
      </c>
      <c r="U4230" s="1">
        <v>7</v>
      </c>
      <c r="V4230" s="1">
        <v>10</v>
      </c>
      <c r="W4230" s="1">
        <v>1</v>
      </c>
      <c r="X4230" s="1">
        <v>2</v>
      </c>
      <c r="Y4230" s="18">
        <v>1</v>
      </c>
    </row>
    <row r="4231" spans="3:25" x14ac:dyDescent="0.25">
      <c r="C4231" s="106"/>
      <c r="D4231" s="103"/>
      <c r="E4231" s="11" t="s">
        <v>43</v>
      </c>
      <c r="F4231" s="8"/>
      <c r="G4231" s="7">
        <v>450</v>
      </c>
      <c r="H4231" s="15">
        <v>97</v>
      </c>
      <c r="I4231" s="1">
        <v>51</v>
      </c>
      <c r="J4231" s="1">
        <v>184</v>
      </c>
      <c r="K4231" s="1">
        <v>120</v>
      </c>
      <c r="L4231" s="1">
        <v>264</v>
      </c>
      <c r="M4231" s="1">
        <v>181</v>
      </c>
      <c r="N4231" s="1">
        <v>200</v>
      </c>
      <c r="O4231" s="1">
        <v>27</v>
      </c>
      <c r="P4231" s="1">
        <v>142</v>
      </c>
      <c r="Q4231" s="1">
        <v>107</v>
      </c>
      <c r="R4231" s="1">
        <v>108</v>
      </c>
      <c r="S4231" s="1">
        <v>227</v>
      </c>
      <c r="T4231" s="1">
        <v>47</v>
      </c>
      <c r="U4231" s="1">
        <v>67</v>
      </c>
      <c r="V4231" s="1">
        <v>70</v>
      </c>
      <c r="W4231" s="1">
        <v>8</v>
      </c>
      <c r="X4231" s="1">
        <v>18</v>
      </c>
      <c r="Y4231" s="18">
        <v>10</v>
      </c>
    </row>
    <row r="4232" spans="3:25" x14ac:dyDescent="0.25">
      <c r="C4232" s="106"/>
      <c r="D4232" s="103"/>
      <c r="E4232" s="11" t="s">
        <v>44</v>
      </c>
      <c r="F4232" s="8"/>
      <c r="G4232" s="7">
        <v>93</v>
      </c>
      <c r="H4232" s="15">
        <v>20</v>
      </c>
      <c r="I4232" s="1">
        <v>6</v>
      </c>
      <c r="J4232" s="1">
        <v>35</v>
      </c>
      <c r="K4232" s="1">
        <v>31</v>
      </c>
      <c r="L4232" s="1">
        <v>72</v>
      </c>
      <c r="M4232" s="1">
        <v>44</v>
      </c>
      <c r="N4232" s="1">
        <v>46</v>
      </c>
      <c r="O4232" s="1">
        <v>6</v>
      </c>
      <c r="P4232" s="1">
        <v>31</v>
      </c>
      <c r="Q4232" s="1">
        <v>21</v>
      </c>
      <c r="R4232" s="1">
        <v>24</v>
      </c>
      <c r="S4232" s="1">
        <v>49</v>
      </c>
      <c r="T4232" s="1">
        <v>15</v>
      </c>
      <c r="U4232" s="1">
        <v>14</v>
      </c>
      <c r="V4232" s="1">
        <v>12</v>
      </c>
      <c r="W4232" s="1">
        <v>0</v>
      </c>
      <c r="X4232" s="1">
        <v>3</v>
      </c>
      <c r="Y4232" s="18">
        <v>2</v>
      </c>
    </row>
    <row r="4233" spans="3:25" ht="25.2" x14ac:dyDescent="0.25">
      <c r="C4233" s="106"/>
      <c r="D4233" s="103"/>
      <c r="E4233" s="11" t="s">
        <v>45</v>
      </c>
      <c r="F4233" s="8"/>
      <c r="G4233" s="14">
        <v>41</v>
      </c>
      <c r="H4233" s="27">
        <v>4</v>
      </c>
      <c r="I4233" s="5">
        <v>1</v>
      </c>
      <c r="J4233" s="5">
        <v>9</v>
      </c>
      <c r="K4233" s="5">
        <v>6</v>
      </c>
      <c r="L4233" s="5">
        <v>11</v>
      </c>
      <c r="M4233" s="5">
        <v>14</v>
      </c>
      <c r="N4233" s="5">
        <v>13</v>
      </c>
      <c r="O4233" s="5">
        <v>3</v>
      </c>
      <c r="P4233" s="5">
        <v>9</v>
      </c>
      <c r="Q4233" s="5">
        <v>7</v>
      </c>
      <c r="R4233" s="5">
        <v>9</v>
      </c>
      <c r="S4233" s="5">
        <v>16</v>
      </c>
      <c r="T4233" s="5">
        <v>5</v>
      </c>
      <c r="U4233" s="5">
        <v>3</v>
      </c>
      <c r="V4233" s="5">
        <v>6</v>
      </c>
      <c r="W4233" s="5">
        <v>2</v>
      </c>
      <c r="X4233" s="5">
        <v>8</v>
      </c>
      <c r="Y4233" s="28">
        <v>1</v>
      </c>
    </row>
    <row r="4234" spans="3:25" x14ac:dyDescent="0.25">
      <c r="C4234" s="106"/>
      <c r="D4234" s="103"/>
      <c r="E4234" s="11" t="s">
        <v>38</v>
      </c>
      <c r="F4234" s="8"/>
      <c r="G4234" s="7">
        <v>141</v>
      </c>
      <c r="H4234" s="15">
        <v>21</v>
      </c>
      <c r="I4234" s="1">
        <v>13</v>
      </c>
      <c r="J4234" s="1">
        <v>57</v>
      </c>
      <c r="K4234" s="1">
        <v>37</v>
      </c>
      <c r="L4234" s="1">
        <v>71</v>
      </c>
      <c r="M4234" s="1">
        <v>56</v>
      </c>
      <c r="N4234" s="1">
        <v>62</v>
      </c>
      <c r="O4234" s="1">
        <v>12</v>
      </c>
      <c r="P4234" s="1">
        <v>41</v>
      </c>
      <c r="Q4234" s="1">
        <v>33</v>
      </c>
      <c r="R4234" s="1">
        <v>30</v>
      </c>
      <c r="S4234" s="1">
        <v>67</v>
      </c>
      <c r="T4234" s="1">
        <v>11</v>
      </c>
      <c r="U4234" s="1">
        <v>21</v>
      </c>
      <c r="V4234" s="1">
        <v>18</v>
      </c>
      <c r="W4234" s="1">
        <v>4</v>
      </c>
      <c r="X4234" s="1">
        <v>6</v>
      </c>
      <c r="Y4234" s="18">
        <v>8</v>
      </c>
    </row>
    <row r="4235" spans="3:25" ht="25.2" x14ac:dyDescent="0.25">
      <c r="C4235" s="106"/>
      <c r="D4235" s="102" t="s">
        <v>22</v>
      </c>
      <c r="E4235" s="10" t="s">
        <v>40</v>
      </c>
      <c r="F4235" s="9"/>
      <c r="G4235" s="13">
        <v>123</v>
      </c>
      <c r="H4235" s="22">
        <v>31</v>
      </c>
      <c r="I4235" s="3">
        <v>18</v>
      </c>
      <c r="J4235" s="3">
        <v>54</v>
      </c>
      <c r="K4235" s="3">
        <v>4</v>
      </c>
      <c r="L4235" s="3">
        <v>24</v>
      </c>
      <c r="M4235" s="3">
        <v>29</v>
      </c>
      <c r="N4235" s="3">
        <v>34</v>
      </c>
      <c r="O4235" s="3">
        <v>6</v>
      </c>
      <c r="P4235" s="3">
        <v>28</v>
      </c>
      <c r="Q4235" s="3">
        <v>22</v>
      </c>
      <c r="R4235" s="3">
        <v>19</v>
      </c>
      <c r="S4235" s="3">
        <v>35</v>
      </c>
      <c r="T4235" s="3">
        <v>8</v>
      </c>
      <c r="U4235" s="3">
        <v>6</v>
      </c>
      <c r="V4235" s="3">
        <v>5</v>
      </c>
      <c r="W4235" s="3">
        <v>4</v>
      </c>
      <c r="X4235" s="3">
        <v>13</v>
      </c>
      <c r="Y4235" s="24">
        <v>5</v>
      </c>
    </row>
    <row r="4236" spans="3:25" ht="25.2" x14ac:dyDescent="0.25">
      <c r="C4236" s="106"/>
      <c r="D4236" s="103"/>
      <c r="E4236" s="11" t="s">
        <v>41</v>
      </c>
      <c r="F4236" s="8"/>
      <c r="G4236" s="7">
        <v>511</v>
      </c>
      <c r="H4236" s="15">
        <v>127</v>
      </c>
      <c r="I4236" s="1">
        <v>76</v>
      </c>
      <c r="J4236" s="1">
        <v>267</v>
      </c>
      <c r="K4236" s="1">
        <v>250</v>
      </c>
      <c r="L4236" s="1">
        <v>281</v>
      </c>
      <c r="M4236" s="1">
        <v>185</v>
      </c>
      <c r="N4236" s="1">
        <v>220</v>
      </c>
      <c r="O4236" s="1">
        <v>36</v>
      </c>
      <c r="P4236" s="1">
        <v>192</v>
      </c>
      <c r="Q4236" s="1">
        <v>108</v>
      </c>
      <c r="R4236" s="1">
        <v>117</v>
      </c>
      <c r="S4236" s="1">
        <v>243</v>
      </c>
      <c r="T4236" s="1">
        <v>49</v>
      </c>
      <c r="U4236" s="1">
        <v>40</v>
      </c>
      <c r="V4236" s="1">
        <v>58</v>
      </c>
      <c r="W4236" s="1">
        <v>7</v>
      </c>
      <c r="X4236" s="1">
        <v>21</v>
      </c>
      <c r="Y4236" s="18">
        <v>9</v>
      </c>
    </row>
    <row r="4237" spans="3:25" x14ac:dyDescent="0.25">
      <c r="C4237" s="106"/>
      <c r="D4237" s="103"/>
      <c r="E4237" s="11" t="s">
        <v>42</v>
      </c>
      <c r="F4237" s="8"/>
      <c r="G4237" s="14">
        <v>36</v>
      </c>
      <c r="H4237" s="27">
        <v>10</v>
      </c>
      <c r="I4237" s="5">
        <v>6</v>
      </c>
      <c r="J4237" s="5">
        <v>20</v>
      </c>
      <c r="K4237" s="5">
        <v>13</v>
      </c>
      <c r="L4237" s="5">
        <v>17</v>
      </c>
      <c r="M4237" s="5">
        <v>13</v>
      </c>
      <c r="N4237" s="5">
        <v>13</v>
      </c>
      <c r="O4237" s="5">
        <v>2</v>
      </c>
      <c r="P4237" s="5">
        <v>16</v>
      </c>
      <c r="Q4237" s="5">
        <v>11</v>
      </c>
      <c r="R4237" s="5">
        <v>12</v>
      </c>
      <c r="S4237" s="5">
        <v>20</v>
      </c>
      <c r="T4237" s="5">
        <v>3</v>
      </c>
      <c r="U4237" s="5">
        <v>3</v>
      </c>
      <c r="V4237" s="5">
        <v>6</v>
      </c>
      <c r="W4237" s="5">
        <v>1</v>
      </c>
      <c r="X4237" s="5">
        <v>2</v>
      </c>
      <c r="Y4237" s="28">
        <v>0</v>
      </c>
    </row>
    <row r="4238" spans="3:25" x14ac:dyDescent="0.25">
      <c r="C4238" s="106"/>
      <c r="D4238" s="103"/>
      <c r="E4238" s="11" t="s">
        <v>43</v>
      </c>
      <c r="F4238" s="8"/>
      <c r="G4238" s="7">
        <v>224</v>
      </c>
      <c r="H4238" s="15">
        <v>58</v>
      </c>
      <c r="I4238" s="1">
        <v>31</v>
      </c>
      <c r="J4238" s="1">
        <v>106</v>
      </c>
      <c r="K4238" s="1">
        <v>82</v>
      </c>
      <c r="L4238" s="1">
        <v>119</v>
      </c>
      <c r="M4238" s="1">
        <v>73</v>
      </c>
      <c r="N4238" s="1">
        <v>93</v>
      </c>
      <c r="O4238" s="1">
        <v>11</v>
      </c>
      <c r="P4238" s="1">
        <v>72</v>
      </c>
      <c r="Q4238" s="1">
        <v>55</v>
      </c>
      <c r="R4238" s="1">
        <v>52</v>
      </c>
      <c r="S4238" s="1">
        <v>99</v>
      </c>
      <c r="T4238" s="1">
        <v>21</v>
      </c>
      <c r="U4238" s="1">
        <v>18</v>
      </c>
      <c r="V4238" s="1">
        <v>26</v>
      </c>
      <c r="W4238" s="1">
        <v>3</v>
      </c>
      <c r="X4238" s="1">
        <v>14</v>
      </c>
      <c r="Y4238" s="18">
        <v>3</v>
      </c>
    </row>
    <row r="4239" spans="3:25" x14ac:dyDescent="0.25">
      <c r="C4239" s="106"/>
      <c r="D4239" s="103"/>
      <c r="E4239" s="11" t="s">
        <v>44</v>
      </c>
      <c r="F4239" s="8"/>
      <c r="G4239" s="14">
        <v>46</v>
      </c>
      <c r="H4239" s="27">
        <v>13</v>
      </c>
      <c r="I4239" s="5">
        <v>3</v>
      </c>
      <c r="J4239" s="5">
        <v>21</v>
      </c>
      <c r="K4239" s="5">
        <v>21</v>
      </c>
      <c r="L4239" s="5">
        <v>33</v>
      </c>
      <c r="M4239" s="5">
        <v>18</v>
      </c>
      <c r="N4239" s="5">
        <v>17</v>
      </c>
      <c r="O4239" s="5">
        <v>3</v>
      </c>
      <c r="P4239" s="5">
        <v>13</v>
      </c>
      <c r="Q4239" s="5">
        <v>9</v>
      </c>
      <c r="R4239" s="5">
        <v>6</v>
      </c>
      <c r="S4239" s="5">
        <v>22</v>
      </c>
      <c r="T4239" s="5">
        <v>6</v>
      </c>
      <c r="U4239" s="5">
        <v>2</v>
      </c>
      <c r="V4239" s="5">
        <v>3</v>
      </c>
      <c r="W4239" s="5">
        <v>0</v>
      </c>
      <c r="X4239" s="5">
        <v>3</v>
      </c>
      <c r="Y4239" s="28">
        <v>2</v>
      </c>
    </row>
    <row r="4240" spans="3:25" ht="25.2" x14ac:dyDescent="0.25">
      <c r="C4240" s="106"/>
      <c r="D4240" s="103"/>
      <c r="E4240" s="11" t="s">
        <v>45</v>
      </c>
      <c r="F4240" s="8"/>
      <c r="G4240" s="14">
        <v>18</v>
      </c>
      <c r="H4240" s="27">
        <v>3</v>
      </c>
      <c r="I4240" s="5">
        <v>1</v>
      </c>
      <c r="J4240" s="5">
        <v>5</v>
      </c>
      <c r="K4240" s="5">
        <v>4</v>
      </c>
      <c r="L4240" s="5">
        <v>2</v>
      </c>
      <c r="M4240" s="5">
        <v>3</v>
      </c>
      <c r="N4240" s="5">
        <v>5</v>
      </c>
      <c r="O4240" s="5">
        <v>3</v>
      </c>
      <c r="P4240" s="5">
        <v>5</v>
      </c>
      <c r="Q4240" s="5">
        <v>2</v>
      </c>
      <c r="R4240" s="5">
        <v>6</v>
      </c>
      <c r="S4240" s="5">
        <v>5</v>
      </c>
      <c r="T4240" s="5">
        <v>2</v>
      </c>
      <c r="U4240" s="5">
        <v>1</v>
      </c>
      <c r="V4240" s="5">
        <v>2</v>
      </c>
      <c r="W4240" s="5">
        <v>2</v>
      </c>
      <c r="X4240" s="5">
        <v>4</v>
      </c>
      <c r="Y4240" s="28">
        <v>0</v>
      </c>
    </row>
    <row r="4241" spans="3:25" x14ac:dyDescent="0.25">
      <c r="C4241" s="106"/>
      <c r="D4241" s="103"/>
      <c r="E4241" s="11" t="s">
        <v>38</v>
      </c>
      <c r="F4241" s="8"/>
      <c r="G4241" s="7">
        <v>80</v>
      </c>
      <c r="H4241" s="15">
        <v>13</v>
      </c>
      <c r="I4241" s="1">
        <v>7</v>
      </c>
      <c r="J4241" s="1">
        <v>37</v>
      </c>
      <c r="K4241" s="1">
        <v>25</v>
      </c>
      <c r="L4241" s="1">
        <v>35</v>
      </c>
      <c r="M4241" s="1">
        <v>25</v>
      </c>
      <c r="N4241" s="1">
        <v>37</v>
      </c>
      <c r="O4241" s="1">
        <v>7</v>
      </c>
      <c r="P4241" s="1">
        <v>25</v>
      </c>
      <c r="Q4241" s="1">
        <v>19</v>
      </c>
      <c r="R4241" s="1">
        <v>17</v>
      </c>
      <c r="S4241" s="1">
        <v>36</v>
      </c>
      <c r="T4241" s="1">
        <v>5</v>
      </c>
      <c r="U4241" s="1">
        <v>6</v>
      </c>
      <c r="V4241" s="1">
        <v>9</v>
      </c>
      <c r="W4241" s="1">
        <v>3</v>
      </c>
      <c r="X4241" s="1">
        <v>3</v>
      </c>
      <c r="Y4241" s="18">
        <v>6</v>
      </c>
    </row>
    <row r="4242" spans="3:25" ht="25.2" x14ac:dyDescent="0.25">
      <c r="C4242" s="106"/>
      <c r="D4242" s="102" t="s">
        <v>23</v>
      </c>
      <c r="E4242" s="10" t="s">
        <v>40</v>
      </c>
      <c r="F4242" s="9"/>
      <c r="G4242" s="13">
        <v>140</v>
      </c>
      <c r="H4242" s="22">
        <v>18</v>
      </c>
      <c r="I4242" s="3">
        <v>14</v>
      </c>
      <c r="J4242" s="3">
        <v>47</v>
      </c>
      <c r="K4242" s="3">
        <v>2</v>
      </c>
      <c r="L4242" s="3">
        <v>66</v>
      </c>
      <c r="M4242" s="3">
        <v>73</v>
      </c>
      <c r="N4242" s="3">
        <v>60</v>
      </c>
      <c r="O4242" s="3">
        <v>10</v>
      </c>
      <c r="P4242" s="3">
        <v>31</v>
      </c>
      <c r="Q4242" s="3">
        <v>37</v>
      </c>
      <c r="R4242" s="3">
        <v>27</v>
      </c>
      <c r="S4242" s="3">
        <v>74</v>
      </c>
      <c r="T4242" s="3">
        <v>18</v>
      </c>
      <c r="U4242" s="3">
        <v>29</v>
      </c>
      <c r="V4242" s="3">
        <v>13</v>
      </c>
      <c r="W4242" s="3">
        <v>5</v>
      </c>
      <c r="X4242" s="3">
        <v>9</v>
      </c>
      <c r="Y4242" s="24">
        <v>4</v>
      </c>
    </row>
    <row r="4243" spans="3:25" ht="25.2" x14ac:dyDescent="0.25">
      <c r="C4243" s="106"/>
      <c r="D4243" s="103"/>
      <c r="E4243" s="11" t="s">
        <v>41</v>
      </c>
      <c r="F4243" s="8"/>
      <c r="G4243" s="7">
        <v>395</v>
      </c>
      <c r="H4243" s="15">
        <v>71</v>
      </c>
      <c r="I4243" s="1">
        <v>44</v>
      </c>
      <c r="J4243" s="1">
        <v>174</v>
      </c>
      <c r="K4243" s="1">
        <v>146</v>
      </c>
      <c r="L4243" s="1">
        <v>272</v>
      </c>
      <c r="M4243" s="1">
        <v>214</v>
      </c>
      <c r="N4243" s="1">
        <v>167</v>
      </c>
      <c r="O4243" s="1">
        <v>35</v>
      </c>
      <c r="P4243" s="1">
        <v>158</v>
      </c>
      <c r="Q4243" s="1">
        <v>110</v>
      </c>
      <c r="R4243" s="1">
        <v>92</v>
      </c>
      <c r="S4243" s="1">
        <v>239</v>
      </c>
      <c r="T4243" s="1">
        <v>55</v>
      </c>
      <c r="U4243" s="1">
        <v>102</v>
      </c>
      <c r="V4243" s="1">
        <v>69</v>
      </c>
      <c r="W4243" s="1">
        <v>4</v>
      </c>
      <c r="X4243" s="1">
        <v>5</v>
      </c>
      <c r="Y4243" s="18">
        <v>10</v>
      </c>
    </row>
    <row r="4244" spans="3:25" x14ac:dyDescent="0.25">
      <c r="C4244" s="106"/>
      <c r="D4244" s="103"/>
      <c r="E4244" s="11" t="s">
        <v>42</v>
      </c>
      <c r="F4244" s="8"/>
      <c r="G4244" s="14">
        <v>25</v>
      </c>
      <c r="H4244" s="27">
        <v>6</v>
      </c>
      <c r="I4244" s="5">
        <v>1</v>
      </c>
      <c r="J4244" s="5">
        <v>13</v>
      </c>
      <c r="K4244" s="5">
        <v>3</v>
      </c>
      <c r="L4244" s="5">
        <v>10</v>
      </c>
      <c r="M4244" s="5">
        <v>12</v>
      </c>
      <c r="N4244" s="5">
        <v>10</v>
      </c>
      <c r="O4244" s="5">
        <v>1</v>
      </c>
      <c r="P4244" s="5">
        <v>9</v>
      </c>
      <c r="Q4244" s="5">
        <v>12</v>
      </c>
      <c r="R4244" s="5">
        <v>6</v>
      </c>
      <c r="S4244" s="5">
        <v>18</v>
      </c>
      <c r="T4244" s="5">
        <v>4</v>
      </c>
      <c r="U4244" s="5">
        <v>4</v>
      </c>
      <c r="V4244" s="5">
        <v>4</v>
      </c>
      <c r="W4244" s="5">
        <v>0</v>
      </c>
      <c r="X4244" s="5">
        <v>0</v>
      </c>
      <c r="Y4244" s="28">
        <v>1</v>
      </c>
    </row>
    <row r="4245" spans="3:25" x14ac:dyDescent="0.25">
      <c r="C4245" s="106"/>
      <c r="D4245" s="103"/>
      <c r="E4245" s="11" t="s">
        <v>43</v>
      </c>
      <c r="F4245" s="8"/>
      <c r="G4245" s="7">
        <v>226</v>
      </c>
      <c r="H4245" s="15">
        <v>39</v>
      </c>
      <c r="I4245" s="1">
        <v>20</v>
      </c>
      <c r="J4245" s="1">
        <v>78</v>
      </c>
      <c r="K4245" s="1">
        <v>38</v>
      </c>
      <c r="L4245" s="1">
        <v>145</v>
      </c>
      <c r="M4245" s="1">
        <v>108</v>
      </c>
      <c r="N4245" s="1">
        <v>107</v>
      </c>
      <c r="O4245" s="1">
        <v>16</v>
      </c>
      <c r="P4245" s="1">
        <v>70</v>
      </c>
      <c r="Q4245" s="1">
        <v>52</v>
      </c>
      <c r="R4245" s="1">
        <v>56</v>
      </c>
      <c r="S4245" s="1">
        <v>128</v>
      </c>
      <c r="T4245" s="1">
        <v>26</v>
      </c>
      <c r="U4245" s="1">
        <v>49</v>
      </c>
      <c r="V4245" s="1">
        <v>44</v>
      </c>
      <c r="W4245" s="1">
        <v>5</v>
      </c>
      <c r="X4245" s="1">
        <v>4</v>
      </c>
      <c r="Y4245" s="18">
        <v>7</v>
      </c>
    </row>
    <row r="4246" spans="3:25" x14ac:dyDescent="0.25">
      <c r="C4246" s="106"/>
      <c r="D4246" s="103"/>
      <c r="E4246" s="11" t="s">
        <v>44</v>
      </c>
      <c r="F4246" s="8"/>
      <c r="G4246" s="14">
        <v>47</v>
      </c>
      <c r="H4246" s="27">
        <v>7</v>
      </c>
      <c r="I4246" s="5">
        <v>3</v>
      </c>
      <c r="J4246" s="5">
        <v>14</v>
      </c>
      <c r="K4246" s="5">
        <v>10</v>
      </c>
      <c r="L4246" s="5">
        <v>39</v>
      </c>
      <c r="M4246" s="5">
        <v>26</v>
      </c>
      <c r="N4246" s="5">
        <v>29</v>
      </c>
      <c r="O4246" s="5">
        <v>3</v>
      </c>
      <c r="P4246" s="5">
        <v>18</v>
      </c>
      <c r="Q4246" s="5">
        <v>12</v>
      </c>
      <c r="R4246" s="5">
        <v>18</v>
      </c>
      <c r="S4246" s="5">
        <v>27</v>
      </c>
      <c r="T4246" s="5">
        <v>9</v>
      </c>
      <c r="U4246" s="5">
        <v>12</v>
      </c>
      <c r="V4246" s="5">
        <v>9</v>
      </c>
      <c r="W4246" s="5">
        <v>0</v>
      </c>
      <c r="X4246" s="5">
        <v>0</v>
      </c>
      <c r="Y4246" s="28">
        <v>0</v>
      </c>
    </row>
    <row r="4247" spans="3:25" ht="25.2" x14ac:dyDescent="0.25">
      <c r="C4247" s="106"/>
      <c r="D4247" s="103"/>
      <c r="E4247" s="11" t="s">
        <v>45</v>
      </c>
      <c r="F4247" s="8"/>
      <c r="G4247" s="14">
        <v>23</v>
      </c>
      <c r="H4247" s="27">
        <v>1</v>
      </c>
      <c r="I4247" s="5">
        <v>0</v>
      </c>
      <c r="J4247" s="5">
        <v>4</v>
      </c>
      <c r="K4247" s="5">
        <v>2</v>
      </c>
      <c r="L4247" s="5">
        <v>9</v>
      </c>
      <c r="M4247" s="5">
        <v>11</v>
      </c>
      <c r="N4247" s="5">
        <v>8</v>
      </c>
      <c r="O4247" s="5">
        <v>0</v>
      </c>
      <c r="P4247" s="5">
        <v>4</v>
      </c>
      <c r="Q4247" s="5">
        <v>5</v>
      </c>
      <c r="R4247" s="5">
        <v>3</v>
      </c>
      <c r="S4247" s="5">
        <v>11</v>
      </c>
      <c r="T4247" s="5">
        <v>3</v>
      </c>
      <c r="U4247" s="5">
        <v>2</v>
      </c>
      <c r="V4247" s="5">
        <v>4</v>
      </c>
      <c r="W4247" s="5">
        <v>0</v>
      </c>
      <c r="X4247" s="5">
        <v>4</v>
      </c>
      <c r="Y4247" s="28">
        <v>1</v>
      </c>
    </row>
    <row r="4248" spans="3:25" x14ac:dyDescent="0.25">
      <c r="C4248" s="106"/>
      <c r="D4248" s="103"/>
      <c r="E4248" s="11" t="s">
        <v>38</v>
      </c>
      <c r="F4248" s="8"/>
      <c r="G4248" s="7">
        <v>61</v>
      </c>
      <c r="H4248" s="15">
        <v>8</v>
      </c>
      <c r="I4248" s="1">
        <v>6</v>
      </c>
      <c r="J4248" s="1">
        <v>20</v>
      </c>
      <c r="K4248" s="1">
        <v>12</v>
      </c>
      <c r="L4248" s="1">
        <v>36</v>
      </c>
      <c r="M4248" s="1">
        <v>31</v>
      </c>
      <c r="N4248" s="1">
        <v>25</v>
      </c>
      <c r="O4248" s="1">
        <v>5</v>
      </c>
      <c r="P4248" s="1">
        <v>16</v>
      </c>
      <c r="Q4248" s="1">
        <v>14</v>
      </c>
      <c r="R4248" s="1">
        <v>13</v>
      </c>
      <c r="S4248" s="1">
        <v>31</v>
      </c>
      <c r="T4248" s="1">
        <v>6</v>
      </c>
      <c r="U4248" s="1">
        <v>15</v>
      </c>
      <c r="V4248" s="1">
        <v>9</v>
      </c>
      <c r="W4248" s="1">
        <v>1</v>
      </c>
      <c r="X4248" s="1">
        <v>3</v>
      </c>
      <c r="Y4248" s="18">
        <v>2</v>
      </c>
    </row>
    <row r="4249" spans="3:25" x14ac:dyDescent="0.25">
      <c r="C4249" s="102" t="s">
        <v>46</v>
      </c>
      <c r="D4249" s="100" t="s">
        <v>21</v>
      </c>
      <c r="E4249" s="10" t="s">
        <v>47</v>
      </c>
      <c r="F4249" s="9"/>
      <c r="G4249" s="13">
        <v>1103</v>
      </c>
      <c r="H4249" s="22">
        <v>221</v>
      </c>
      <c r="I4249" s="3">
        <v>123</v>
      </c>
      <c r="J4249" s="3">
        <v>492</v>
      </c>
      <c r="K4249" s="3">
        <v>352</v>
      </c>
      <c r="L4249" s="3">
        <v>629</v>
      </c>
      <c r="M4249" s="3">
        <v>484</v>
      </c>
      <c r="N4249" s="3">
        <v>476</v>
      </c>
      <c r="O4249" s="3">
        <v>89</v>
      </c>
      <c r="P4249" s="3">
        <v>380</v>
      </c>
      <c r="Q4249" s="3">
        <v>262</v>
      </c>
      <c r="R4249" s="3">
        <v>237</v>
      </c>
      <c r="S4249" s="3">
        <v>557</v>
      </c>
      <c r="T4249" s="3">
        <v>113</v>
      </c>
      <c r="U4249" s="3">
        <v>170</v>
      </c>
      <c r="V4249" s="3">
        <v>153</v>
      </c>
      <c r="W4249" s="3">
        <v>20</v>
      </c>
      <c r="X4249" s="3">
        <v>34</v>
      </c>
      <c r="Y4249" s="24">
        <v>27</v>
      </c>
    </row>
    <row r="4250" spans="3:25" ht="25.2" x14ac:dyDescent="0.25">
      <c r="C4250" s="106"/>
      <c r="D4250" s="101"/>
      <c r="E4250" s="11" t="s">
        <v>48</v>
      </c>
      <c r="F4250" s="8"/>
      <c r="G4250" s="7">
        <v>173</v>
      </c>
      <c r="H4250" s="15">
        <v>31</v>
      </c>
      <c r="I4250" s="1">
        <v>34</v>
      </c>
      <c r="J4250" s="1">
        <v>76</v>
      </c>
      <c r="K4250" s="1">
        <v>61</v>
      </c>
      <c r="L4250" s="1">
        <v>81</v>
      </c>
      <c r="M4250" s="1">
        <v>82</v>
      </c>
      <c r="N4250" s="1">
        <v>71</v>
      </c>
      <c r="O4250" s="1">
        <v>9</v>
      </c>
      <c r="P4250" s="1">
        <v>70</v>
      </c>
      <c r="Q4250" s="1">
        <v>46</v>
      </c>
      <c r="R4250" s="1">
        <v>39</v>
      </c>
      <c r="S4250" s="1">
        <v>91</v>
      </c>
      <c r="T4250" s="1">
        <v>21</v>
      </c>
      <c r="U4250" s="1">
        <v>34</v>
      </c>
      <c r="V4250" s="1">
        <v>22</v>
      </c>
      <c r="W4250" s="1">
        <v>2</v>
      </c>
      <c r="X4250" s="1">
        <v>16</v>
      </c>
      <c r="Y4250" s="18">
        <v>3</v>
      </c>
    </row>
    <row r="4251" spans="3:25" x14ac:dyDescent="0.25">
      <c r="C4251" s="106"/>
      <c r="D4251" s="101"/>
      <c r="E4251" s="11" t="s">
        <v>49</v>
      </c>
      <c r="F4251" s="8"/>
      <c r="G4251" s="14">
        <v>29</v>
      </c>
      <c r="H4251" s="27">
        <v>7</v>
      </c>
      <c r="I4251" s="5">
        <v>2</v>
      </c>
      <c r="J4251" s="5">
        <v>13</v>
      </c>
      <c r="K4251" s="5">
        <v>5</v>
      </c>
      <c r="L4251" s="5">
        <v>13</v>
      </c>
      <c r="M4251" s="5">
        <v>12</v>
      </c>
      <c r="N4251" s="5">
        <v>10</v>
      </c>
      <c r="O4251" s="5">
        <v>4</v>
      </c>
      <c r="P4251" s="5">
        <v>7</v>
      </c>
      <c r="Q4251" s="5">
        <v>7</v>
      </c>
      <c r="R4251" s="5">
        <v>4</v>
      </c>
      <c r="S4251" s="5">
        <v>13</v>
      </c>
      <c r="T4251" s="5">
        <v>3</v>
      </c>
      <c r="U4251" s="5">
        <v>3</v>
      </c>
      <c r="V4251" s="5">
        <v>6</v>
      </c>
      <c r="W4251" s="5">
        <v>2</v>
      </c>
      <c r="X4251" s="5">
        <v>0</v>
      </c>
      <c r="Y4251" s="28">
        <v>1</v>
      </c>
    </row>
    <row r="4252" spans="3:25" ht="25.2" x14ac:dyDescent="0.25">
      <c r="C4252" s="106"/>
      <c r="D4252" s="101"/>
      <c r="E4252" s="11" t="s">
        <v>50</v>
      </c>
      <c r="F4252" s="8"/>
      <c r="G4252" s="7">
        <v>102</v>
      </c>
      <c r="H4252" s="15">
        <v>22</v>
      </c>
      <c r="I4252" s="1">
        <v>13</v>
      </c>
      <c r="J4252" s="1">
        <v>41</v>
      </c>
      <c r="K4252" s="1">
        <v>16</v>
      </c>
      <c r="L4252" s="1">
        <v>35</v>
      </c>
      <c r="M4252" s="1">
        <v>25</v>
      </c>
      <c r="N4252" s="1">
        <v>33</v>
      </c>
      <c r="O4252" s="1">
        <v>2</v>
      </c>
      <c r="P4252" s="1">
        <v>23</v>
      </c>
      <c r="Q4252" s="1">
        <v>16</v>
      </c>
      <c r="R4252" s="1">
        <v>25</v>
      </c>
      <c r="S4252" s="1">
        <v>43</v>
      </c>
      <c r="T4252" s="1">
        <v>10</v>
      </c>
      <c r="U4252" s="1">
        <v>11</v>
      </c>
      <c r="V4252" s="1">
        <v>8</v>
      </c>
      <c r="W4252" s="1">
        <v>3</v>
      </c>
      <c r="X4252" s="1">
        <v>7</v>
      </c>
      <c r="Y4252" s="18">
        <v>3</v>
      </c>
    </row>
    <row r="4253" spans="3:25" ht="25.2" x14ac:dyDescent="0.25">
      <c r="C4253" s="106"/>
      <c r="D4253" s="101"/>
      <c r="E4253" s="11" t="s">
        <v>51</v>
      </c>
      <c r="F4253" s="8"/>
      <c r="G4253" s="14">
        <v>46</v>
      </c>
      <c r="H4253" s="27">
        <v>8</v>
      </c>
      <c r="I4253" s="5">
        <v>3</v>
      </c>
      <c r="J4253" s="5">
        <v>17</v>
      </c>
      <c r="K4253" s="5">
        <v>7</v>
      </c>
      <c r="L4253" s="5">
        <v>17</v>
      </c>
      <c r="M4253" s="5">
        <v>18</v>
      </c>
      <c r="N4253" s="5">
        <v>17</v>
      </c>
      <c r="O4253" s="5">
        <v>2</v>
      </c>
      <c r="P4253" s="5">
        <v>12</v>
      </c>
      <c r="Q4253" s="5">
        <v>8</v>
      </c>
      <c r="R4253" s="5">
        <v>10</v>
      </c>
      <c r="S4253" s="5">
        <v>23</v>
      </c>
      <c r="T4253" s="5">
        <v>2</v>
      </c>
      <c r="U4253" s="5">
        <v>5</v>
      </c>
      <c r="V4253" s="5">
        <v>0</v>
      </c>
      <c r="W4253" s="5">
        <v>1</v>
      </c>
      <c r="X4253" s="5">
        <v>2</v>
      </c>
      <c r="Y4253" s="28">
        <v>3</v>
      </c>
    </row>
    <row r="4254" spans="3:25" x14ac:dyDescent="0.25">
      <c r="C4254" s="106"/>
      <c r="D4254" s="101"/>
      <c r="E4254" s="11" t="s">
        <v>52</v>
      </c>
      <c r="F4254" s="8"/>
      <c r="G4254" s="14">
        <v>20</v>
      </c>
      <c r="H4254" s="27">
        <v>1</v>
      </c>
      <c r="I4254" s="5">
        <v>1</v>
      </c>
      <c r="J4254" s="5">
        <v>5</v>
      </c>
      <c r="K4254" s="5">
        <v>0</v>
      </c>
      <c r="L4254" s="5">
        <v>7</v>
      </c>
      <c r="M4254" s="5">
        <v>4</v>
      </c>
      <c r="N4254" s="5">
        <v>1</v>
      </c>
      <c r="O4254" s="5">
        <v>0</v>
      </c>
      <c r="P4254" s="5">
        <v>2</v>
      </c>
      <c r="Q4254" s="5">
        <v>2</v>
      </c>
      <c r="R4254" s="5">
        <v>1</v>
      </c>
      <c r="S4254" s="5">
        <v>6</v>
      </c>
      <c r="T4254" s="5">
        <v>1</v>
      </c>
      <c r="U4254" s="5">
        <v>2</v>
      </c>
      <c r="V4254" s="5">
        <v>3</v>
      </c>
      <c r="W4254" s="5">
        <v>1</v>
      </c>
      <c r="X4254" s="5">
        <v>7</v>
      </c>
      <c r="Y4254" s="28">
        <v>0</v>
      </c>
    </row>
    <row r="4255" spans="3:25" x14ac:dyDescent="0.25">
      <c r="C4255" s="106"/>
      <c r="D4255" s="101"/>
      <c r="E4255" s="11" t="s">
        <v>53</v>
      </c>
      <c r="F4255" s="8"/>
      <c r="G4255" s="14">
        <v>19</v>
      </c>
      <c r="H4255" s="27">
        <v>4</v>
      </c>
      <c r="I4255" s="5">
        <v>4</v>
      </c>
      <c r="J4255" s="5">
        <v>6</v>
      </c>
      <c r="K4255" s="5">
        <v>0</v>
      </c>
      <c r="L4255" s="5">
        <v>11</v>
      </c>
      <c r="M4255" s="5">
        <v>7</v>
      </c>
      <c r="N4255" s="5">
        <v>8</v>
      </c>
      <c r="O4255" s="5">
        <v>0</v>
      </c>
      <c r="P4255" s="5">
        <v>4</v>
      </c>
      <c r="Q4255" s="5">
        <v>5</v>
      </c>
      <c r="R4255" s="5">
        <v>1</v>
      </c>
      <c r="S4255" s="5">
        <v>10</v>
      </c>
      <c r="T4255" s="5">
        <v>3</v>
      </c>
      <c r="U4255" s="5">
        <v>0</v>
      </c>
      <c r="V4255" s="5">
        <v>3</v>
      </c>
      <c r="W4255" s="5">
        <v>0</v>
      </c>
      <c r="X4255" s="5">
        <v>3</v>
      </c>
      <c r="Y4255" s="28">
        <v>0</v>
      </c>
    </row>
    <row r="4256" spans="3:25" x14ac:dyDescent="0.25">
      <c r="C4256" s="106"/>
      <c r="D4256" s="101"/>
      <c r="E4256" s="11" t="s">
        <v>38</v>
      </c>
      <c r="F4256" s="8"/>
      <c r="G4256" s="14">
        <v>32</v>
      </c>
      <c r="H4256" s="27">
        <v>8</v>
      </c>
      <c r="I4256" s="5">
        <v>3</v>
      </c>
      <c r="J4256" s="5">
        <v>12</v>
      </c>
      <c r="K4256" s="5">
        <v>8</v>
      </c>
      <c r="L4256" s="5">
        <v>16</v>
      </c>
      <c r="M4256" s="5">
        <v>14</v>
      </c>
      <c r="N4256" s="5">
        <v>11</v>
      </c>
      <c r="O4256" s="5">
        <v>6</v>
      </c>
      <c r="P4256" s="5">
        <v>9</v>
      </c>
      <c r="Q4256" s="5">
        <v>12</v>
      </c>
      <c r="R4256" s="5">
        <v>8</v>
      </c>
      <c r="S4256" s="5">
        <v>10</v>
      </c>
      <c r="T4256" s="5">
        <v>4</v>
      </c>
      <c r="U4256" s="5">
        <v>4</v>
      </c>
      <c r="V4256" s="5">
        <v>3</v>
      </c>
      <c r="W4256" s="5">
        <v>1</v>
      </c>
      <c r="X4256" s="5">
        <v>1</v>
      </c>
      <c r="Y4256" s="28">
        <v>4</v>
      </c>
    </row>
    <row r="4257" spans="2:25" x14ac:dyDescent="0.25">
      <c r="C4257" s="106"/>
      <c r="D4257" s="101"/>
      <c r="E4257" s="11" t="s">
        <v>54</v>
      </c>
      <c r="F4257" s="8"/>
      <c r="G4257" s="7">
        <v>1276</v>
      </c>
      <c r="H4257" s="15">
        <v>252</v>
      </c>
      <c r="I4257" s="1">
        <v>157</v>
      </c>
      <c r="J4257" s="1">
        <v>568</v>
      </c>
      <c r="K4257" s="1">
        <v>413</v>
      </c>
      <c r="L4257" s="1">
        <v>710</v>
      </c>
      <c r="M4257" s="1">
        <v>566</v>
      </c>
      <c r="N4257" s="1">
        <v>547</v>
      </c>
      <c r="O4257" s="1">
        <v>98</v>
      </c>
      <c r="P4257" s="1">
        <v>450</v>
      </c>
      <c r="Q4257" s="1">
        <v>308</v>
      </c>
      <c r="R4257" s="1">
        <v>276</v>
      </c>
      <c r="S4257" s="1">
        <v>648</v>
      </c>
      <c r="T4257" s="1">
        <v>134</v>
      </c>
      <c r="U4257" s="1">
        <v>204</v>
      </c>
      <c r="V4257" s="1">
        <v>175</v>
      </c>
      <c r="W4257" s="1">
        <v>22</v>
      </c>
      <c r="X4257" s="1">
        <v>50</v>
      </c>
      <c r="Y4257" s="18">
        <v>30</v>
      </c>
    </row>
    <row r="4258" spans="2:25" x14ac:dyDescent="0.25">
      <c r="C4258" s="106"/>
      <c r="D4258" s="101"/>
      <c r="E4258" s="11" t="s">
        <v>55</v>
      </c>
      <c r="F4258" s="8"/>
      <c r="G4258" s="7">
        <v>177</v>
      </c>
      <c r="H4258" s="15">
        <v>37</v>
      </c>
      <c r="I4258" s="1">
        <v>18</v>
      </c>
      <c r="J4258" s="1">
        <v>71</v>
      </c>
      <c r="K4258" s="1">
        <v>28</v>
      </c>
      <c r="L4258" s="1">
        <v>65</v>
      </c>
      <c r="M4258" s="1">
        <v>55</v>
      </c>
      <c r="N4258" s="1">
        <v>60</v>
      </c>
      <c r="O4258" s="1">
        <v>8</v>
      </c>
      <c r="P4258" s="1">
        <v>42</v>
      </c>
      <c r="Q4258" s="1">
        <v>31</v>
      </c>
      <c r="R4258" s="1">
        <v>39</v>
      </c>
      <c r="S4258" s="1">
        <v>79</v>
      </c>
      <c r="T4258" s="1">
        <v>15</v>
      </c>
      <c r="U4258" s="1">
        <v>19</v>
      </c>
      <c r="V4258" s="1">
        <v>14</v>
      </c>
      <c r="W4258" s="1">
        <v>6</v>
      </c>
      <c r="X4258" s="1">
        <v>9</v>
      </c>
      <c r="Y4258" s="18">
        <v>7</v>
      </c>
    </row>
    <row r="4259" spans="2:25" ht="25.2" x14ac:dyDescent="0.25">
      <c r="C4259" s="102" t="s">
        <v>56</v>
      </c>
      <c r="D4259" s="100" t="s">
        <v>21</v>
      </c>
      <c r="E4259" s="10" t="s">
        <v>57</v>
      </c>
      <c r="F4259" s="9"/>
      <c r="G4259" s="13">
        <v>393</v>
      </c>
      <c r="H4259" s="22">
        <v>81</v>
      </c>
      <c r="I4259" s="3">
        <v>66</v>
      </c>
      <c r="J4259" s="3">
        <v>164</v>
      </c>
      <c r="K4259" s="3">
        <v>120</v>
      </c>
      <c r="L4259" s="3">
        <v>216</v>
      </c>
      <c r="M4259" s="3">
        <v>176</v>
      </c>
      <c r="N4259" s="3">
        <v>157</v>
      </c>
      <c r="O4259" s="3">
        <v>29</v>
      </c>
      <c r="P4259" s="3">
        <v>129</v>
      </c>
      <c r="Q4259" s="3">
        <v>97</v>
      </c>
      <c r="R4259" s="3">
        <v>82</v>
      </c>
      <c r="S4259" s="3">
        <v>208</v>
      </c>
      <c r="T4259" s="3">
        <v>45</v>
      </c>
      <c r="U4259" s="3">
        <v>69</v>
      </c>
      <c r="V4259" s="3">
        <v>48</v>
      </c>
      <c r="W4259" s="3">
        <v>6</v>
      </c>
      <c r="X4259" s="3">
        <v>21</v>
      </c>
      <c r="Y4259" s="24">
        <v>9</v>
      </c>
    </row>
    <row r="4260" spans="2:25" ht="25.2" x14ac:dyDescent="0.25">
      <c r="C4260" s="106"/>
      <c r="D4260" s="101"/>
      <c r="E4260" s="11" t="s">
        <v>58</v>
      </c>
      <c r="F4260" s="8"/>
      <c r="G4260" s="7">
        <v>615</v>
      </c>
      <c r="H4260" s="15">
        <v>97</v>
      </c>
      <c r="I4260" s="1">
        <v>61</v>
      </c>
      <c r="J4260" s="1">
        <v>278</v>
      </c>
      <c r="K4260" s="1">
        <v>190</v>
      </c>
      <c r="L4260" s="1">
        <v>308</v>
      </c>
      <c r="M4260" s="1">
        <v>251</v>
      </c>
      <c r="N4260" s="1">
        <v>259</v>
      </c>
      <c r="O4260" s="1">
        <v>39</v>
      </c>
      <c r="P4260" s="1">
        <v>202</v>
      </c>
      <c r="Q4260" s="1">
        <v>127</v>
      </c>
      <c r="R4260" s="1">
        <v>123</v>
      </c>
      <c r="S4260" s="1">
        <v>286</v>
      </c>
      <c r="T4260" s="1">
        <v>56</v>
      </c>
      <c r="U4260" s="1">
        <v>92</v>
      </c>
      <c r="V4260" s="1">
        <v>72</v>
      </c>
      <c r="W4260" s="1">
        <v>12</v>
      </c>
      <c r="X4260" s="1">
        <v>24</v>
      </c>
      <c r="Y4260" s="18">
        <v>18</v>
      </c>
    </row>
    <row r="4261" spans="2:25" ht="25.2" x14ac:dyDescent="0.25">
      <c r="C4261" s="106"/>
      <c r="D4261" s="101"/>
      <c r="E4261" s="11" t="s">
        <v>59</v>
      </c>
      <c r="F4261" s="8"/>
      <c r="G4261" s="7">
        <v>364</v>
      </c>
      <c r="H4261" s="15">
        <v>87</v>
      </c>
      <c r="I4261" s="1">
        <v>42</v>
      </c>
      <c r="J4261" s="1">
        <v>151</v>
      </c>
      <c r="K4261" s="1">
        <v>88</v>
      </c>
      <c r="L4261" s="1">
        <v>203</v>
      </c>
      <c r="M4261" s="1">
        <v>158</v>
      </c>
      <c r="N4261" s="1">
        <v>146</v>
      </c>
      <c r="O4261" s="1">
        <v>33</v>
      </c>
      <c r="P4261" s="1">
        <v>120</v>
      </c>
      <c r="Q4261" s="1">
        <v>96</v>
      </c>
      <c r="R4261" s="1">
        <v>71</v>
      </c>
      <c r="S4261" s="1">
        <v>180</v>
      </c>
      <c r="T4261" s="1">
        <v>43</v>
      </c>
      <c r="U4261" s="1">
        <v>47</v>
      </c>
      <c r="V4261" s="1">
        <v>55</v>
      </c>
      <c r="W4261" s="1">
        <v>5</v>
      </c>
      <c r="X4261" s="1">
        <v>22</v>
      </c>
      <c r="Y4261" s="18">
        <v>9</v>
      </c>
    </row>
    <row r="4262" spans="2:25" x14ac:dyDescent="0.25">
      <c r="C4262" s="106"/>
      <c r="D4262" s="101"/>
      <c r="E4262" s="11" t="s">
        <v>60</v>
      </c>
      <c r="F4262" s="8"/>
      <c r="G4262" s="7">
        <v>152</v>
      </c>
      <c r="H4262" s="15">
        <v>37</v>
      </c>
      <c r="I4262" s="1">
        <v>14</v>
      </c>
      <c r="J4262" s="1">
        <v>69</v>
      </c>
      <c r="K4262" s="1">
        <v>51</v>
      </c>
      <c r="L4262" s="1">
        <v>82</v>
      </c>
      <c r="M4262" s="1">
        <v>61</v>
      </c>
      <c r="N4262" s="1">
        <v>65</v>
      </c>
      <c r="O4262" s="1">
        <v>11</v>
      </c>
      <c r="P4262" s="1">
        <v>56</v>
      </c>
      <c r="Q4262" s="1">
        <v>38</v>
      </c>
      <c r="R4262" s="1">
        <v>49</v>
      </c>
      <c r="S4262" s="1">
        <v>79</v>
      </c>
      <c r="T4262" s="1">
        <v>13</v>
      </c>
      <c r="U4262" s="1">
        <v>21</v>
      </c>
      <c r="V4262" s="1">
        <v>23</v>
      </c>
      <c r="W4262" s="1">
        <v>7</v>
      </c>
      <c r="X4262" s="1">
        <v>3</v>
      </c>
      <c r="Y4262" s="18">
        <v>5</v>
      </c>
    </row>
    <row r="4263" spans="2:25" x14ac:dyDescent="0.25">
      <c r="C4263" s="102" t="s">
        <v>61</v>
      </c>
      <c r="D4263" s="100" t="s">
        <v>21</v>
      </c>
      <c r="E4263" s="10" t="s">
        <v>62</v>
      </c>
      <c r="F4263" s="9"/>
      <c r="G4263" s="13">
        <v>197</v>
      </c>
      <c r="H4263" s="22">
        <v>43</v>
      </c>
      <c r="I4263" s="3">
        <v>19</v>
      </c>
      <c r="J4263" s="3">
        <v>86</v>
      </c>
      <c r="K4263" s="3">
        <v>70</v>
      </c>
      <c r="L4263" s="3">
        <v>108</v>
      </c>
      <c r="M4263" s="3">
        <v>92</v>
      </c>
      <c r="N4263" s="3">
        <v>80</v>
      </c>
      <c r="O4263" s="3">
        <v>13</v>
      </c>
      <c r="P4263" s="3">
        <v>68</v>
      </c>
      <c r="Q4263" s="3">
        <v>52</v>
      </c>
      <c r="R4263" s="3">
        <v>42</v>
      </c>
      <c r="S4263" s="3">
        <v>89</v>
      </c>
      <c r="T4263" s="3">
        <v>20</v>
      </c>
      <c r="U4263" s="3">
        <v>24</v>
      </c>
      <c r="V4263" s="3">
        <v>30</v>
      </c>
      <c r="W4263" s="3">
        <v>3</v>
      </c>
      <c r="X4263" s="3">
        <v>7</v>
      </c>
      <c r="Y4263" s="24">
        <v>5</v>
      </c>
    </row>
    <row r="4264" spans="2:25" x14ac:dyDescent="0.25">
      <c r="C4264" s="103"/>
      <c r="D4264" s="101"/>
      <c r="E4264" s="11" t="s">
        <v>63</v>
      </c>
      <c r="F4264" s="8"/>
      <c r="G4264" s="7">
        <v>460</v>
      </c>
      <c r="H4264" s="15">
        <v>105</v>
      </c>
      <c r="I4264" s="1">
        <v>66</v>
      </c>
      <c r="J4264" s="1">
        <v>221</v>
      </c>
      <c r="K4264" s="1">
        <v>135</v>
      </c>
      <c r="L4264" s="1">
        <v>230</v>
      </c>
      <c r="M4264" s="1">
        <v>199</v>
      </c>
      <c r="N4264" s="1">
        <v>178</v>
      </c>
      <c r="O4264" s="1">
        <v>38</v>
      </c>
      <c r="P4264" s="1">
        <v>168</v>
      </c>
      <c r="Q4264" s="1">
        <v>107</v>
      </c>
      <c r="R4264" s="1">
        <v>106</v>
      </c>
      <c r="S4264" s="1">
        <v>241</v>
      </c>
      <c r="T4264" s="1">
        <v>48</v>
      </c>
      <c r="U4264" s="1">
        <v>86</v>
      </c>
      <c r="V4264" s="1">
        <v>74</v>
      </c>
      <c r="W4264" s="1">
        <v>10</v>
      </c>
      <c r="X4264" s="1">
        <v>22</v>
      </c>
      <c r="Y4264" s="18">
        <v>7</v>
      </c>
    </row>
    <row r="4265" spans="2:25" ht="25.2" x14ac:dyDescent="0.25">
      <c r="C4265" s="103"/>
      <c r="D4265" s="101"/>
      <c r="E4265" s="11" t="s">
        <v>64</v>
      </c>
      <c r="F4265" s="8"/>
      <c r="G4265" s="7">
        <v>286</v>
      </c>
      <c r="H4265" s="15">
        <v>43</v>
      </c>
      <c r="I4265" s="1">
        <v>28</v>
      </c>
      <c r="J4265" s="1">
        <v>131</v>
      </c>
      <c r="K4265" s="1">
        <v>87</v>
      </c>
      <c r="L4265" s="1">
        <v>158</v>
      </c>
      <c r="M4265" s="1">
        <v>127</v>
      </c>
      <c r="N4265" s="1">
        <v>125</v>
      </c>
      <c r="O4265" s="1">
        <v>28</v>
      </c>
      <c r="P4265" s="1">
        <v>99</v>
      </c>
      <c r="Q4265" s="1">
        <v>70</v>
      </c>
      <c r="R4265" s="1">
        <v>73</v>
      </c>
      <c r="S4265" s="1">
        <v>148</v>
      </c>
      <c r="T4265" s="1">
        <v>27</v>
      </c>
      <c r="U4265" s="1">
        <v>47</v>
      </c>
      <c r="V4265" s="1">
        <v>27</v>
      </c>
      <c r="W4265" s="1">
        <v>4</v>
      </c>
      <c r="X4265" s="1">
        <v>10</v>
      </c>
      <c r="Y4265" s="18">
        <v>9</v>
      </c>
    </row>
    <row r="4266" spans="2:25" x14ac:dyDescent="0.25">
      <c r="C4266" s="103"/>
      <c r="D4266" s="101"/>
      <c r="E4266" s="11" t="s">
        <v>65</v>
      </c>
      <c r="F4266" s="8"/>
      <c r="G4266" s="7">
        <v>249</v>
      </c>
      <c r="H4266" s="15">
        <v>47</v>
      </c>
      <c r="I4266" s="1">
        <v>39</v>
      </c>
      <c r="J4266" s="1">
        <v>96</v>
      </c>
      <c r="K4266" s="1">
        <v>65</v>
      </c>
      <c r="L4266" s="1">
        <v>137</v>
      </c>
      <c r="M4266" s="1">
        <v>100</v>
      </c>
      <c r="N4266" s="1">
        <v>97</v>
      </c>
      <c r="O4266" s="1">
        <v>14</v>
      </c>
      <c r="P4266" s="1">
        <v>75</v>
      </c>
      <c r="Q4266" s="1">
        <v>51</v>
      </c>
      <c r="R4266" s="1">
        <v>44</v>
      </c>
      <c r="S4266" s="1">
        <v>108</v>
      </c>
      <c r="T4266" s="1">
        <v>33</v>
      </c>
      <c r="U4266" s="1">
        <v>35</v>
      </c>
      <c r="V4266" s="1">
        <v>19</v>
      </c>
      <c r="W4266" s="1">
        <v>4</v>
      </c>
      <c r="X4266" s="1">
        <v>18</v>
      </c>
      <c r="Y4266" s="18">
        <v>11</v>
      </c>
    </row>
    <row r="4267" spans="2:25" x14ac:dyDescent="0.25">
      <c r="C4267" s="103"/>
      <c r="D4267" s="101"/>
      <c r="E4267" s="11" t="s">
        <v>66</v>
      </c>
      <c r="F4267" s="8"/>
      <c r="G4267" s="7">
        <v>145</v>
      </c>
      <c r="H4267" s="15">
        <v>34</v>
      </c>
      <c r="I4267" s="1">
        <v>17</v>
      </c>
      <c r="J4267" s="1">
        <v>58</v>
      </c>
      <c r="K4267" s="1">
        <v>42</v>
      </c>
      <c r="L4267" s="1">
        <v>76</v>
      </c>
      <c r="M4267" s="1">
        <v>49</v>
      </c>
      <c r="N4267" s="1">
        <v>62</v>
      </c>
      <c r="O4267" s="1">
        <v>7</v>
      </c>
      <c r="P4267" s="1">
        <v>38</v>
      </c>
      <c r="Q4267" s="1">
        <v>36</v>
      </c>
      <c r="R4267" s="1">
        <v>31</v>
      </c>
      <c r="S4267" s="1">
        <v>79</v>
      </c>
      <c r="T4267" s="1">
        <v>17</v>
      </c>
      <c r="U4267" s="1">
        <v>18</v>
      </c>
      <c r="V4267" s="1">
        <v>22</v>
      </c>
      <c r="W4267" s="1">
        <v>8</v>
      </c>
      <c r="X4267" s="1">
        <v>6</v>
      </c>
      <c r="Y4267" s="18">
        <v>2</v>
      </c>
    </row>
    <row r="4268" spans="2:25" x14ac:dyDescent="0.25">
      <c r="C4268" s="107"/>
      <c r="D4268" s="104"/>
      <c r="E4268" s="44" t="s">
        <v>67</v>
      </c>
      <c r="F4268" s="45"/>
      <c r="G4268" s="56">
        <v>187</v>
      </c>
      <c r="H4268" s="64">
        <v>30</v>
      </c>
      <c r="I4268" s="34">
        <v>14</v>
      </c>
      <c r="J4268" s="34">
        <v>70</v>
      </c>
      <c r="K4268" s="34">
        <v>50</v>
      </c>
      <c r="L4268" s="34">
        <v>100</v>
      </c>
      <c r="M4268" s="34">
        <v>79</v>
      </c>
      <c r="N4268" s="34">
        <v>85</v>
      </c>
      <c r="O4268" s="34">
        <v>12</v>
      </c>
      <c r="P4268" s="34">
        <v>59</v>
      </c>
      <c r="Q4268" s="34">
        <v>42</v>
      </c>
      <c r="R4268" s="34">
        <v>29</v>
      </c>
      <c r="S4268" s="34">
        <v>88</v>
      </c>
      <c r="T4268" s="34">
        <v>12</v>
      </c>
      <c r="U4268" s="34">
        <v>19</v>
      </c>
      <c r="V4268" s="34">
        <v>26</v>
      </c>
      <c r="W4268" s="34">
        <v>1</v>
      </c>
      <c r="X4268" s="34">
        <v>7</v>
      </c>
      <c r="Y4268" s="69">
        <v>7</v>
      </c>
    </row>
    <row r="4270" spans="2:25" x14ac:dyDescent="0.25">
      <c r="B4270" s="42" t="str">
        <f xml:space="preserve"> HYPERLINK("#'目次'!B56", "[50]")</f>
        <v>[50]</v>
      </c>
      <c r="C4270" s="37" t="s">
        <v>622</v>
      </c>
    </row>
    <row r="4273" spans="3:14" x14ac:dyDescent="0.25">
      <c r="C4273" s="37" t="s">
        <v>14</v>
      </c>
    </row>
    <row r="4274" spans="3:14" ht="25.2" x14ac:dyDescent="0.25">
      <c r="C4274" s="96"/>
      <c r="D4274" s="97"/>
      <c r="E4274" s="97"/>
      <c r="F4274" s="97"/>
      <c r="G4274" s="52" t="s">
        <v>15</v>
      </c>
      <c r="H4274" s="48" t="s">
        <v>623</v>
      </c>
      <c r="I4274" s="20" t="s">
        <v>624</v>
      </c>
      <c r="J4274" s="20" t="s">
        <v>625</v>
      </c>
      <c r="K4274" s="20" t="s">
        <v>626</v>
      </c>
      <c r="L4274" s="20" t="s">
        <v>38</v>
      </c>
      <c r="M4274" s="20" t="s">
        <v>627</v>
      </c>
      <c r="N4274" s="51" t="s">
        <v>628</v>
      </c>
    </row>
    <row r="4275" spans="3:14" x14ac:dyDescent="0.25">
      <c r="C4275" s="98"/>
      <c r="D4275" s="99"/>
      <c r="E4275" s="99"/>
      <c r="F4275" s="99"/>
      <c r="G4275" s="47"/>
      <c r="H4275" s="55"/>
      <c r="I4275" s="21"/>
      <c r="J4275" s="21"/>
      <c r="K4275" s="21"/>
      <c r="L4275" s="21"/>
      <c r="M4275" s="21"/>
      <c r="N4275" s="54"/>
    </row>
    <row r="4276" spans="3:14" x14ac:dyDescent="0.25">
      <c r="C4276" s="43"/>
      <c r="D4276" s="49"/>
      <c r="E4276" s="53" t="s">
        <v>15</v>
      </c>
      <c r="F4276" s="46"/>
      <c r="G4276" s="50">
        <v>1524</v>
      </c>
      <c r="H4276" s="30">
        <v>341</v>
      </c>
      <c r="I4276" s="30">
        <v>858</v>
      </c>
      <c r="J4276" s="30">
        <v>210</v>
      </c>
      <c r="K4276" s="30">
        <v>63</v>
      </c>
      <c r="L4276" s="30">
        <v>52</v>
      </c>
      <c r="M4276" s="30">
        <v>1199</v>
      </c>
      <c r="N4276" s="68">
        <v>273</v>
      </c>
    </row>
    <row r="4277" spans="3:14" x14ac:dyDescent="0.25">
      <c r="C4277" s="105" t="s">
        <v>20</v>
      </c>
      <c r="D4277" s="100" t="s">
        <v>21</v>
      </c>
      <c r="E4277" s="10" t="s">
        <v>22</v>
      </c>
      <c r="F4277" s="9"/>
      <c r="G4277" s="13">
        <v>780</v>
      </c>
      <c r="H4277" s="22">
        <v>165</v>
      </c>
      <c r="I4277" s="3">
        <v>428</v>
      </c>
      <c r="J4277" s="3">
        <v>119</v>
      </c>
      <c r="K4277" s="3">
        <v>39</v>
      </c>
      <c r="L4277" s="3">
        <v>29</v>
      </c>
      <c r="M4277" s="3">
        <v>593</v>
      </c>
      <c r="N4277" s="24">
        <v>158</v>
      </c>
    </row>
    <row r="4278" spans="3:14" x14ac:dyDescent="0.25">
      <c r="C4278" s="106"/>
      <c r="D4278" s="101"/>
      <c r="E4278" s="11" t="s">
        <v>23</v>
      </c>
      <c r="F4278" s="8"/>
      <c r="G4278" s="7">
        <v>744</v>
      </c>
      <c r="H4278" s="15">
        <v>176</v>
      </c>
      <c r="I4278" s="1">
        <v>430</v>
      </c>
      <c r="J4278" s="1">
        <v>91</v>
      </c>
      <c r="K4278" s="1">
        <v>24</v>
      </c>
      <c r="L4278" s="1">
        <v>23</v>
      </c>
      <c r="M4278" s="1">
        <v>606</v>
      </c>
      <c r="N4278" s="18">
        <v>115</v>
      </c>
    </row>
    <row r="4279" spans="3:14" x14ac:dyDescent="0.25">
      <c r="C4279" s="102" t="s">
        <v>24</v>
      </c>
      <c r="D4279" s="102" t="s">
        <v>25</v>
      </c>
      <c r="E4279" s="10" t="s">
        <v>26</v>
      </c>
      <c r="F4279" s="9"/>
      <c r="G4279" s="13">
        <v>257</v>
      </c>
      <c r="H4279" s="22">
        <v>67</v>
      </c>
      <c r="I4279" s="3">
        <v>128</v>
      </c>
      <c r="J4279" s="3">
        <v>50</v>
      </c>
      <c r="K4279" s="3">
        <v>11</v>
      </c>
      <c r="L4279" s="3">
        <v>1</v>
      </c>
      <c r="M4279" s="3">
        <v>195</v>
      </c>
      <c r="N4279" s="24">
        <v>61</v>
      </c>
    </row>
    <row r="4280" spans="3:14" x14ac:dyDescent="0.25">
      <c r="C4280" s="106"/>
      <c r="D4280" s="103"/>
      <c r="E4280" s="11" t="s">
        <v>27</v>
      </c>
      <c r="F4280" s="8"/>
      <c r="G4280" s="7">
        <v>297</v>
      </c>
      <c r="H4280" s="15">
        <v>66</v>
      </c>
      <c r="I4280" s="1">
        <v>162</v>
      </c>
      <c r="J4280" s="1">
        <v>41</v>
      </c>
      <c r="K4280" s="1">
        <v>20</v>
      </c>
      <c r="L4280" s="1">
        <v>8</v>
      </c>
      <c r="M4280" s="1">
        <v>228</v>
      </c>
      <c r="N4280" s="18">
        <v>61</v>
      </c>
    </row>
    <row r="4281" spans="3:14" x14ac:dyDescent="0.25">
      <c r="C4281" s="106"/>
      <c r="D4281" s="103"/>
      <c r="E4281" s="11" t="s">
        <v>28</v>
      </c>
      <c r="F4281" s="8"/>
      <c r="G4281" s="7">
        <v>316</v>
      </c>
      <c r="H4281" s="15">
        <v>76</v>
      </c>
      <c r="I4281" s="1">
        <v>189</v>
      </c>
      <c r="J4281" s="1">
        <v>31</v>
      </c>
      <c r="K4281" s="1">
        <v>8</v>
      </c>
      <c r="L4281" s="1">
        <v>12</v>
      </c>
      <c r="M4281" s="1">
        <v>265</v>
      </c>
      <c r="N4281" s="18">
        <v>39</v>
      </c>
    </row>
    <row r="4282" spans="3:14" x14ac:dyDescent="0.25">
      <c r="C4282" s="106"/>
      <c r="D4282" s="103"/>
      <c r="E4282" s="11" t="s">
        <v>29</v>
      </c>
      <c r="F4282" s="8"/>
      <c r="G4282" s="7">
        <v>335</v>
      </c>
      <c r="H4282" s="15">
        <v>74</v>
      </c>
      <c r="I4282" s="1">
        <v>192</v>
      </c>
      <c r="J4282" s="1">
        <v>45</v>
      </c>
      <c r="K4282" s="1">
        <v>8</v>
      </c>
      <c r="L4282" s="1">
        <v>16</v>
      </c>
      <c r="M4282" s="1">
        <v>266</v>
      </c>
      <c r="N4282" s="18">
        <v>53</v>
      </c>
    </row>
    <row r="4283" spans="3:14" x14ac:dyDescent="0.25">
      <c r="C4283" s="106"/>
      <c r="D4283" s="103"/>
      <c r="E4283" s="11" t="s">
        <v>30</v>
      </c>
      <c r="F4283" s="8"/>
      <c r="G4283" s="7">
        <v>319</v>
      </c>
      <c r="H4283" s="15">
        <v>58</v>
      </c>
      <c r="I4283" s="1">
        <v>187</v>
      </c>
      <c r="J4283" s="1">
        <v>43</v>
      </c>
      <c r="K4283" s="1">
        <v>16</v>
      </c>
      <c r="L4283" s="1">
        <v>15</v>
      </c>
      <c r="M4283" s="1">
        <v>245</v>
      </c>
      <c r="N4283" s="18">
        <v>59</v>
      </c>
    </row>
    <row r="4284" spans="3:14" x14ac:dyDescent="0.25">
      <c r="C4284" s="106"/>
      <c r="D4284" s="103"/>
      <c r="E4284" s="11" t="s">
        <v>31</v>
      </c>
      <c r="F4284" s="8"/>
      <c r="G4284" s="7">
        <v>1267</v>
      </c>
      <c r="H4284" s="15">
        <v>274</v>
      </c>
      <c r="I4284" s="1">
        <v>730</v>
      </c>
      <c r="J4284" s="1">
        <v>160</v>
      </c>
      <c r="K4284" s="1">
        <v>52</v>
      </c>
      <c r="L4284" s="1">
        <v>51</v>
      </c>
      <c r="M4284" s="1">
        <v>1004</v>
      </c>
      <c r="N4284" s="18">
        <v>212</v>
      </c>
    </row>
    <row r="4285" spans="3:14" x14ac:dyDescent="0.25">
      <c r="C4285" s="106"/>
      <c r="D4285" s="103"/>
      <c r="E4285" s="11" t="s">
        <v>32</v>
      </c>
      <c r="F4285" s="8"/>
      <c r="G4285" s="7">
        <v>654</v>
      </c>
      <c r="H4285" s="15">
        <v>132</v>
      </c>
      <c r="I4285" s="1">
        <v>379</v>
      </c>
      <c r="J4285" s="1">
        <v>88</v>
      </c>
      <c r="K4285" s="1">
        <v>24</v>
      </c>
      <c r="L4285" s="1">
        <v>31</v>
      </c>
      <c r="M4285" s="1">
        <v>511</v>
      </c>
      <c r="N4285" s="18">
        <v>112</v>
      </c>
    </row>
    <row r="4286" spans="3:14" x14ac:dyDescent="0.25">
      <c r="C4286" s="106"/>
      <c r="D4286" s="102" t="s">
        <v>22</v>
      </c>
      <c r="E4286" s="10" t="s">
        <v>26</v>
      </c>
      <c r="F4286" s="9"/>
      <c r="G4286" s="13">
        <v>137</v>
      </c>
      <c r="H4286" s="22">
        <v>34</v>
      </c>
      <c r="I4286" s="3">
        <v>68</v>
      </c>
      <c r="J4286" s="3">
        <v>26</v>
      </c>
      <c r="K4286" s="3">
        <v>9</v>
      </c>
      <c r="L4286" s="3">
        <v>0</v>
      </c>
      <c r="M4286" s="3">
        <v>102</v>
      </c>
      <c r="N4286" s="24">
        <v>35</v>
      </c>
    </row>
    <row r="4287" spans="3:14" x14ac:dyDescent="0.25">
      <c r="C4287" s="106"/>
      <c r="D4287" s="103"/>
      <c r="E4287" s="11" t="s">
        <v>27</v>
      </c>
      <c r="F4287" s="8"/>
      <c r="G4287" s="7">
        <v>157</v>
      </c>
      <c r="H4287" s="15">
        <v>33</v>
      </c>
      <c r="I4287" s="1">
        <v>78</v>
      </c>
      <c r="J4287" s="1">
        <v>26</v>
      </c>
      <c r="K4287" s="1">
        <v>14</v>
      </c>
      <c r="L4287" s="1">
        <v>6</v>
      </c>
      <c r="M4287" s="1">
        <v>111</v>
      </c>
      <c r="N4287" s="18">
        <v>40</v>
      </c>
    </row>
    <row r="4288" spans="3:14" x14ac:dyDescent="0.25">
      <c r="C4288" s="106"/>
      <c r="D4288" s="103"/>
      <c r="E4288" s="11" t="s">
        <v>28</v>
      </c>
      <c r="F4288" s="8"/>
      <c r="G4288" s="7">
        <v>162</v>
      </c>
      <c r="H4288" s="15">
        <v>39</v>
      </c>
      <c r="I4288" s="1">
        <v>89</v>
      </c>
      <c r="J4288" s="1">
        <v>19</v>
      </c>
      <c r="K4288" s="1">
        <v>5</v>
      </c>
      <c r="L4288" s="1">
        <v>10</v>
      </c>
      <c r="M4288" s="1">
        <v>128</v>
      </c>
      <c r="N4288" s="18">
        <v>24</v>
      </c>
    </row>
    <row r="4289" spans="3:14" x14ac:dyDescent="0.25">
      <c r="C4289" s="106"/>
      <c r="D4289" s="103"/>
      <c r="E4289" s="11" t="s">
        <v>29</v>
      </c>
      <c r="F4289" s="8"/>
      <c r="G4289" s="7">
        <v>175</v>
      </c>
      <c r="H4289" s="15">
        <v>38</v>
      </c>
      <c r="I4289" s="1">
        <v>101</v>
      </c>
      <c r="J4289" s="1">
        <v>26</v>
      </c>
      <c r="K4289" s="1">
        <v>4</v>
      </c>
      <c r="L4289" s="1">
        <v>6</v>
      </c>
      <c r="M4289" s="1">
        <v>139</v>
      </c>
      <c r="N4289" s="18">
        <v>30</v>
      </c>
    </row>
    <row r="4290" spans="3:14" x14ac:dyDescent="0.25">
      <c r="C4290" s="106"/>
      <c r="D4290" s="103"/>
      <c r="E4290" s="11" t="s">
        <v>30</v>
      </c>
      <c r="F4290" s="8"/>
      <c r="G4290" s="7">
        <v>149</v>
      </c>
      <c r="H4290" s="15">
        <v>21</v>
      </c>
      <c r="I4290" s="1">
        <v>92</v>
      </c>
      <c r="J4290" s="1">
        <v>22</v>
      </c>
      <c r="K4290" s="1">
        <v>7</v>
      </c>
      <c r="L4290" s="1">
        <v>7</v>
      </c>
      <c r="M4290" s="1">
        <v>113</v>
      </c>
      <c r="N4290" s="18">
        <v>29</v>
      </c>
    </row>
    <row r="4291" spans="3:14" x14ac:dyDescent="0.25">
      <c r="C4291" s="106"/>
      <c r="D4291" s="103"/>
      <c r="E4291" s="11" t="s">
        <v>31</v>
      </c>
      <c r="F4291" s="8"/>
      <c r="G4291" s="7">
        <v>643</v>
      </c>
      <c r="H4291" s="15">
        <v>131</v>
      </c>
      <c r="I4291" s="1">
        <v>360</v>
      </c>
      <c r="J4291" s="1">
        <v>93</v>
      </c>
      <c r="K4291" s="1">
        <v>30</v>
      </c>
      <c r="L4291" s="1">
        <v>29</v>
      </c>
      <c r="M4291" s="1">
        <v>491</v>
      </c>
      <c r="N4291" s="18">
        <v>123</v>
      </c>
    </row>
    <row r="4292" spans="3:14" x14ac:dyDescent="0.25">
      <c r="C4292" s="106"/>
      <c r="D4292" s="103"/>
      <c r="E4292" s="11" t="s">
        <v>32</v>
      </c>
      <c r="F4292" s="8"/>
      <c r="G4292" s="7">
        <v>324</v>
      </c>
      <c r="H4292" s="15">
        <v>59</v>
      </c>
      <c r="I4292" s="1">
        <v>193</v>
      </c>
      <c r="J4292" s="1">
        <v>48</v>
      </c>
      <c r="K4292" s="1">
        <v>11</v>
      </c>
      <c r="L4292" s="1">
        <v>13</v>
      </c>
      <c r="M4292" s="1">
        <v>252</v>
      </c>
      <c r="N4292" s="18">
        <v>59</v>
      </c>
    </row>
    <row r="4293" spans="3:14" x14ac:dyDescent="0.25">
      <c r="C4293" s="106"/>
      <c r="D4293" s="102" t="s">
        <v>23</v>
      </c>
      <c r="E4293" s="10" t="s">
        <v>26</v>
      </c>
      <c r="F4293" s="9"/>
      <c r="G4293" s="13">
        <v>120</v>
      </c>
      <c r="H4293" s="22">
        <v>33</v>
      </c>
      <c r="I4293" s="3">
        <v>60</v>
      </c>
      <c r="J4293" s="3">
        <v>24</v>
      </c>
      <c r="K4293" s="3">
        <v>2</v>
      </c>
      <c r="L4293" s="3">
        <v>1</v>
      </c>
      <c r="M4293" s="3">
        <v>93</v>
      </c>
      <c r="N4293" s="24">
        <v>26</v>
      </c>
    </row>
    <row r="4294" spans="3:14" x14ac:dyDescent="0.25">
      <c r="C4294" s="106"/>
      <c r="D4294" s="103"/>
      <c r="E4294" s="11" t="s">
        <v>27</v>
      </c>
      <c r="F4294" s="8"/>
      <c r="G4294" s="7">
        <v>140</v>
      </c>
      <c r="H4294" s="15">
        <v>33</v>
      </c>
      <c r="I4294" s="1">
        <v>84</v>
      </c>
      <c r="J4294" s="1">
        <v>15</v>
      </c>
      <c r="K4294" s="1">
        <v>6</v>
      </c>
      <c r="L4294" s="1">
        <v>2</v>
      </c>
      <c r="M4294" s="1">
        <v>117</v>
      </c>
      <c r="N4294" s="18">
        <v>21</v>
      </c>
    </row>
    <row r="4295" spans="3:14" x14ac:dyDescent="0.25">
      <c r="C4295" s="106"/>
      <c r="D4295" s="103"/>
      <c r="E4295" s="11" t="s">
        <v>28</v>
      </c>
      <c r="F4295" s="8"/>
      <c r="G4295" s="7">
        <v>154</v>
      </c>
      <c r="H4295" s="15">
        <v>37</v>
      </c>
      <c r="I4295" s="1">
        <v>100</v>
      </c>
      <c r="J4295" s="1">
        <v>12</v>
      </c>
      <c r="K4295" s="1">
        <v>3</v>
      </c>
      <c r="L4295" s="1">
        <v>2</v>
      </c>
      <c r="M4295" s="1">
        <v>137</v>
      </c>
      <c r="N4295" s="18">
        <v>15</v>
      </c>
    </row>
    <row r="4296" spans="3:14" x14ac:dyDescent="0.25">
      <c r="C4296" s="106"/>
      <c r="D4296" s="103"/>
      <c r="E4296" s="11" t="s">
        <v>29</v>
      </c>
      <c r="F4296" s="8"/>
      <c r="G4296" s="7">
        <v>160</v>
      </c>
      <c r="H4296" s="15">
        <v>36</v>
      </c>
      <c r="I4296" s="1">
        <v>91</v>
      </c>
      <c r="J4296" s="1">
        <v>19</v>
      </c>
      <c r="K4296" s="1">
        <v>4</v>
      </c>
      <c r="L4296" s="1">
        <v>10</v>
      </c>
      <c r="M4296" s="1">
        <v>127</v>
      </c>
      <c r="N4296" s="18">
        <v>23</v>
      </c>
    </row>
    <row r="4297" spans="3:14" x14ac:dyDescent="0.25">
      <c r="C4297" s="106"/>
      <c r="D4297" s="103"/>
      <c r="E4297" s="11" t="s">
        <v>30</v>
      </c>
      <c r="F4297" s="8"/>
      <c r="G4297" s="7">
        <v>170</v>
      </c>
      <c r="H4297" s="15">
        <v>37</v>
      </c>
      <c r="I4297" s="1">
        <v>95</v>
      </c>
      <c r="J4297" s="1">
        <v>21</v>
      </c>
      <c r="K4297" s="1">
        <v>9</v>
      </c>
      <c r="L4297" s="1">
        <v>8</v>
      </c>
      <c r="M4297" s="1">
        <v>132</v>
      </c>
      <c r="N4297" s="18">
        <v>30</v>
      </c>
    </row>
    <row r="4298" spans="3:14" x14ac:dyDescent="0.25">
      <c r="C4298" s="106"/>
      <c r="D4298" s="103"/>
      <c r="E4298" s="11" t="s">
        <v>31</v>
      </c>
      <c r="F4298" s="8"/>
      <c r="G4298" s="7">
        <v>624</v>
      </c>
      <c r="H4298" s="15">
        <v>143</v>
      </c>
      <c r="I4298" s="1">
        <v>370</v>
      </c>
      <c r="J4298" s="1">
        <v>67</v>
      </c>
      <c r="K4298" s="1">
        <v>22</v>
      </c>
      <c r="L4298" s="1">
        <v>22</v>
      </c>
      <c r="M4298" s="1">
        <v>513</v>
      </c>
      <c r="N4298" s="18">
        <v>89</v>
      </c>
    </row>
    <row r="4299" spans="3:14" x14ac:dyDescent="0.25">
      <c r="C4299" s="106"/>
      <c r="D4299" s="103"/>
      <c r="E4299" s="11" t="s">
        <v>32</v>
      </c>
      <c r="F4299" s="8"/>
      <c r="G4299" s="7">
        <v>330</v>
      </c>
      <c r="H4299" s="15">
        <v>73</v>
      </c>
      <c r="I4299" s="1">
        <v>186</v>
      </c>
      <c r="J4299" s="1">
        <v>40</v>
      </c>
      <c r="K4299" s="1">
        <v>13</v>
      </c>
      <c r="L4299" s="1">
        <v>18</v>
      </c>
      <c r="M4299" s="1">
        <v>259</v>
      </c>
      <c r="N4299" s="18">
        <v>53</v>
      </c>
    </row>
    <row r="4300" spans="3:14" ht="25.2" x14ac:dyDescent="0.25">
      <c r="C4300" s="102" t="s">
        <v>33</v>
      </c>
      <c r="D4300" s="102" t="s">
        <v>25</v>
      </c>
      <c r="E4300" s="10" t="s">
        <v>34</v>
      </c>
      <c r="F4300" s="9"/>
      <c r="G4300" s="13">
        <v>75</v>
      </c>
      <c r="H4300" s="22">
        <v>8</v>
      </c>
      <c r="I4300" s="3">
        <v>34</v>
      </c>
      <c r="J4300" s="3">
        <v>21</v>
      </c>
      <c r="K4300" s="3">
        <v>10</v>
      </c>
      <c r="L4300" s="3">
        <v>2</v>
      </c>
      <c r="M4300" s="3">
        <v>42</v>
      </c>
      <c r="N4300" s="24">
        <v>31</v>
      </c>
    </row>
    <row r="4301" spans="3:14" ht="25.2" x14ac:dyDescent="0.25">
      <c r="C4301" s="106"/>
      <c r="D4301" s="103"/>
      <c r="E4301" s="11" t="s">
        <v>35</v>
      </c>
      <c r="F4301" s="8"/>
      <c r="G4301" s="7">
        <v>1042</v>
      </c>
      <c r="H4301" s="15">
        <v>255</v>
      </c>
      <c r="I4301" s="1">
        <v>601</v>
      </c>
      <c r="J4301" s="1">
        <v>130</v>
      </c>
      <c r="K4301" s="1">
        <v>29</v>
      </c>
      <c r="L4301" s="1">
        <v>27</v>
      </c>
      <c r="M4301" s="1">
        <v>856</v>
      </c>
      <c r="N4301" s="18">
        <v>159</v>
      </c>
    </row>
    <row r="4302" spans="3:14" ht="25.2" x14ac:dyDescent="0.25">
      <c r="C4302" s="106"/>
      <c r="D4302" s="103"/>
      <c r="E4302" s="11" t="s">
        <v>36</v>
      </c>
      <c r="F4302" s="8"/>
      <c r="G4302" s="7">
        <v>122</v>
      </c>
      <c r="H4302" s="15">
        <v>19</v>
      </c>
      <c r="I4302" s="1">
        <v>61</v>
      </c>
      <c r="J4302" s="1">
        <v>26</v>
      </c>
      <c r="K4302" s="1">
        <v>11</v>
      </c>
      <c r="L4302" s="1">
        <v>5</v>
      </c>
      <c r="M4302" s="1">
        <v>80</v>
      </c>
      <c r="N4302" s="18">
        <v>37</v>
      </c>
    </row>
    <row r="4303" spans="3:14" ht="25.2" x14ac:dyDescent="0.25">
      <c r="C4303" s="106"/>
      <c r="D4303" s="103"/>
      <c r="E4303" s="11" t="s">
        <v>37</v>
      </c>
      <c r="F4303" s="8"/>
      <c r="G4303" s="7">
        <v>251</v>
      </c>
      <c r="H4303" s="15">
        <v>48</v>
      </c>
      <c r="I4303" s="1">
        <v>151</v>
      </c>
      <c r="J4303" s="1">
        <v>27</v>
      </c>
      <c r="K4303" s="1">
        <v>11</v>
      </c>
      <c r="L4303" s="1">
        <v>14</v>
      </c>
      <c r="M4303" s="1">
        <v>199</v>
      </c>
      <c r="N4303" s="18">
        <v>38</v>
      </c>
    </row>
    <row r="4304" spans="3:14" x14ac:dyDescent="0.25">
      <c r="C4304" s="106"/>
      <c r="D4304" s="103"/>
      <c r="E4304" s="11" t="s">
        <v>38</v>
      </c>
      <c r="F4304" s="8"/>
      <c r="G4304" s="14">
        <v>34</v>
      </c>
      <c r="H4304" s="27">
        <v>11</v>
      </c>
      <c r="I4304" s="5">
        <v>11</v>
      </c>
      <c r="J4304" s="5">
        <v>6</v>
      </c>
      <c r="K4304" s="5">
        <v>2</v>
      </c>
      <c r="L4304" s="5">
        <v>4</v>
      </c>
      <c r="M4304" s="5">
        <v>22</v>
      </c>
      <c r="N4304" s="28">
        <v>8</v>
      </c>
    </row>
    <row r="4305" spans="3:14" ht="25.2" x14ac:dyDescent="0.25">
      <c r="C4305" s="106"/>
      <c r="D4305" s="102" t="s">
        <v>22</v>
      </c>
      <c r="E4305" s="10" t="s">
        <v>34</v>
      </c>
      <c r="F4305" s="9"/>
      <c r="G4305" s="13">
        <v>53</v>
      </c>
      <c r="H4305" s="22">
        <v>4</v>
      </c>
      <c r="I4305" s="3">
        <v>20</v>
      </c>
      <c r="J4305" s="3">
        <v>19</v>
      </c>
      <c r="K4305" s="3">
        <v>9</v>
      </c>
      <c r="L4305" s="3">
        <v>1</v>
      </c>
      <c r="M4305" s="3">
        <v>24</v>
      </c>
      <c r="N4305" s="24">
        <v>28</v>
      </c>
    </row>
    <row r="4306" spans="3:14" ht="25.2" x14ac:dyDescent="0.25">
      <c r="C4306" s="106"/>
      <c r="D4306" s="103"/>
      <c r="E4306" s="11" t="s">
        <v>35</v>
      </c>
      <c r="F4306" s="8"/>
      <c r="G4306" s="7">
        <v>595</v>
      </c>
      <c r="H4306" s="15">
        <v>143</v>
      </c>
      <c r="I4306" s="1">
        <v>340</v>
      </c>
      <c r="J4306" s="1">
        <v>74</v>
      </c>
      <c r="K4306" s="1">
        <v>22</v>
      </c>
      <c r="L4306" s="1">
        <v>16</v>
      </c>
      <c r="M4306" s="1">
        <v>483</v>
      </c>
      <c r="N4306" s="18">
        <v>96</v>
      </c>
    </row>
    <row r="4307" spans="3:14" ht="25.2" x14ac:dyDescent="0.25">
      <c r="C4307" s="106"/>
      <c r="D4307" s="103"/>
      <c r="E4307" s="11" t="s">
        <v>36</v>
      </c>
      <c r="F4307" s="8"/>
      <c r="G4307" s="7">
        <v>56</v>
      </c>
      <c r="H4307" s="15">
        <v>6</v>
      </c>
      <c r="I4307" s="1">
        <v>27</v>
      </c>
      <c r="J4307" s="1">
        <v>13</v>
      </c>
      <c r="K4307" s="1">
        <v>5</v>
      </c>
      <c r="L4307" s="1">
        <v>5</v>
      </c>
      <c r="M4307" s="1">
        <v>33</v>
      </c>
      <c r="N4307" s="18">
        <v>18</v>
      </c>
    </row>
    <row r="4308" spans="3:14" ht="25.2" x14ac:dyDescent="0.25">
      <c r="C4308" s="106"/>
      <c r="D4308" s="103"/>
      <c r="E4308" s="11" t="s">
        <v>37</v>
      </c>
      <c r="F4308" s="8"/>
      <c r="G4308" s="7">
        <v>54</v>
      </c>
      <c r="H4308" s="15">
        <v>5</v>
      </c>
      <c r="I4308" s="1">
        <v>35</v>
      </c>
      <c r="J4308" s="1">
        <v>8</v>
      </c>
      <c r="K4308" s="1">
        <v>2</v>
      </c>
      <c r="L4308" s="1">
        <v>4</v>
      </c>
      <c r="M4308" s="1">
        <v>40</v>
      </c>
      <c r="N4308" s="18">
        <v>10</v>
      </c>
    </row>
    <row r="4309" spans="3:14" x14ac:dyDescent="0.25">
      <c r="C4309" s="106"/>
      <c r="D4309" s="103"/>
      <c r="E4309" s="11" t="s">
        <v>38</v>
      </c>
      <c r="F4309" s="8"/>
      <c r="G4309" s="14">
        <v>22</v>
      </c>
      <c r="H4309" s="27">
        <v>7</v>
      </c>
      <c r="I4309" s="5">
        <v>6</v>
      </c>
      <c r="J4309" s="5">
        <v>5</v>
      </c>
      <c r="K4309" s="5">
        <v>1</v>
      </c>
      <c r="L4309" s="5">
        <v>3</v>
      </c>
      <c r="M4309" s="5">
        <v>13</v>
      </c>
      <c r="N4309" s="28">
        <v>6</v>
      </c>
    </row>
    <row r="4310" spans="3:14" ht="25.2" x14ac:dyDescent="0.25">
      <c r="C4310" s="106"/>
      <c r="D4310" s="102" t="s">
        <v>23</v>
      </c>
      <c r="E4310" s="10" t="s">
        <v>34</v>
      </c>
      <c r="F4310" s="9"/>
      <c r="G4310" s="41">
        <v>22</v>
      </c>
      <c r="H4310" s="58">
        <v>4</v>
      </c>
      <c r="I4310" s="26">
        <v>14</v>
      </c>
      <c r="J4310" s="26">
        <v>2</v>
      </c>
      <c r="K4310" s="26">
        <v>1</v>
      </c>
      <c r="L4310" s="26">
        <v>1</v>
      </c>
      <c r="M4310" s="26">
        <v>18</v>
      </c>
      <c r="N4310" s="60">
        <v>3</v>
      </c>
    </row>
    <row r="4311" spans="3:14" ht="25.2" x14ac:dyDescent="0.25">
      <c r="C4311" s="106"/>
      <c r="D4311" s="103"/>
      <c r="E4311" s="11" t="s">
        <v>35</v>
      </c>
      <c r="F4311" s="8"/>
      <c r="G4311" s="7">
        <v>447</v>
      </c>
      <c r="H4311" s="15">
        <v>112</v>
      </c>
      <c r="I4311" s="1">
        <v>261</v>
      </c>
      <c r="J4311" s="1">
        <v>56</v>
      </c>
      <c r="K4311" s="1">
        <v>7</v>
      </c>
      <c r="L4311" s="1">
        <v>11</v>
      </c>
      <c r="M4311" s="1">
        <v>373</v>
      </c>
      <c r="N4311" s="18">
        <v>63</v>
      </c>
    </row>
    <row r="4312" spans="3:14" ht="25.2" x14ac:dyDescent="0.25">
      <c r="C4312" s="106"/>
      <c r="D4312" s="103"/>
      <c r="E4312" s="11" t="s">
        <v>36</v>
      </c>
      <c r="F4312" s="8"/>
      <c r="G4312" s="7">
        <v>66</v>
      </c>
      <c r="H4312" s="15">
        <v>13</v>
      </c>
      <c r="I4312" s="1">
        <v>34</v>
      </c>
      <c r="J4312" s="1">
        <v>13</v>
      </c>
      <c r="K4312" s="1">
        <v>6</v>
      </c>
      <c r="L4312" s="1">
        <v>0</v>
      </c>
      <c r="M4312" s="1">
        <v>47</v>
      </c>
      <c r="N4312" s="18">
        <v>19</v>
      </c>
    </row>
    <row r="4313" spans="3:14" ht="25.2" x14ac:dyDescent="0.25">
      <c r="C4313" s="106"/>
      <c r="D4313" s="103"/>
      <c r="E4313" s="11" t="s">
        <v>37</v>
      </c>
      <c r="F4313" s="8"/>
      <c r="G4313" s="7">
        <v>197</v>
      </c>
      <c r="H4313" s="15">
        <v>43</v>
      </c>
      <c r="I4313" s="1">
        <v>116</v>
      </c>
      <c r="J4313" s="1">
        <v>19</v>
      </c>
      <c r="K4313" s="1">
        <v>9</v>
      </c>
      <c r="L4313" s="1">
        <v>10</v>
      </c>
      <c r="M4313" s="1">
        <v>159</v>
      </c>
      <c r="N4313" s="18">
        <v>28</v>
      </c>
    </row>
    <row r="4314" spans="3:14" x14ac:dyDescent="0.25">
      <c r="C4314" s="106"/>
      <c r="D4314" s="103"/>
      <c r="E4314" s="11" t="s">
        <v>38</v>
      </c>
      <c r="F4314" s="8"/>
      <c r="G4314" s="14">
        <v>12</v>
      </c>
      <c r="H4314" s="27">
        <v>4</v>
      </c>
      <c r="I4314" s="5">
        <v>5</v>
      </c>
      <c r="J4314" s="5">
        <v>1</v>
      </c>
      <c r="K4314" s="5">
        <v>1</v>
      </c>
      <c r="L4314" s="5">
        <v>1</v>
      </c>
      <c r="M4314" s="5">
        <v>9</v>
      </c>
      <c r="N4314" s="28">
        <v>2</v>
      </c>
    </row>
    <row r="4315" spans="3:14" ht="25.2" x14ac:dyDescent="0.25">
      <c r="C4315" s="102" t="s">
        <v>39</v>
      </c>
      <c r="D4315" s="102" t="s">
        <v>25</v>
      </c>
      <c r="E4315" s="10" t="s">
        <v>40</v>
      </c>
      <c r="F4315" s="9"/>
      <c r="G4315" s="13">
        <v>263</v>
      </c>
      <c r="H4315" s="22">
        <v>43</v>
      </c>
      <c r="I4315" s="3">
        <v>146</v>
      </c>
      <c r="J4315" s="3">
        <v>44</v>
      </c>
      <c r="K4315" s="3">
        <v>19</v>
      </c>
      <c r="L4315" s="3">
        <v>11</v>
      </c>
      <c r="M4315" s="3">
        <v>189</v>
      </c>
      <c r="N4315" s="24">
        <v>63</v>
      </c>
    </row>
    <row r="4316" spans="3:14" ht="25.2" x14ac:dyDescent="0.25">
      <c r="C4316" s="106"/>
      <c r="D4316" s="103"/>
      <c r="E4316" s="11" t="s">
        <v>41</v>
      </c>
      <c r="F4316" s="8"/>
      <c r="G4316" s="7">
        <v>906</v>
      </c>
      <c r="H4316" s="15">
        <v>220</v>
      </c>
      <c r="I4316" s="1">
        <v>529</v>
      </c>
      <c r="J4316" s="1">
        <v>111</v>
      </c>
      <c r="K4316" s="1">
        <v>21</v>
      </c>
      <c r="L4316" s="1">
        <v>25</v>
      </c>
      <c r="M4316" s="1">
        <v>749</v>
      </c>
      <c r="N4316" s="18">
        <v>132</v>
      </c>
    </row>
    <row r="4317" spans="3:14" x14ac:dyDescent="0.25">
      <c r="C4317" s="106"/>
      <c r="D4317" s="103"/>
      <c r="E4317" s="11" t="s">
        <v>42</v>
      </c>
      <c r="F4317" s="8"/>
      <c r="G4317" s="7">
        <v>61</v>
      </c>
      <c r="H4317" s="15">
        <v>12</v>
      </c>
      <c r="I4317" s="1">
        <v>31</v>
      </c>
      <c r="J4317" s="1">
        <v>14</v>
      </c>
      <c r="K4317" s="1">
        <v>3</v>
      </c>
      <c r="L4317" s="1">
        <v>1</v>
      </c>
      <c r="M4317" s="1">
        <v>43</v>
      </c>
      <c r="N4317" s="18">
        <v>17</v>
      </c>
    </row>
    <row r="4318" spans="3:14" x14ac:dyDescent="0.25">
      <c r="C4318" s="106"/>
      <c r="D4318" s="103"/>
      <c r="E4318" s="11" t="s">
        <v>43</v>
      </c>
      <c r="F4318" s="8"/>
      <c r="G4318" s="7">
        <v>450</v>
      </c>
      <c r="H4318" s="15">
        <v>105</v>
      </c>
      <c r="I4318" s="1">
        <v>260</v>
      </c>
      <c r="J4318" s="1">
        <v>59</v>
      </c>
      <c r="K4318" s="1">
        <v>15</v>
      </c>
      <c r="L4318" s="1">
        <v>11</v>
      </c>
      <c r="M4318" s="1">
        <v>365</v>
      </c>
      <c r="N4318" s="18">
        <v>74</v>
      </c>
    </row>
    <row r="4319" spans="3:14" x14ac:dyDescent="0.25">
      <c r="C4319" s="106"/>
      <c r="D4319" s="103"/>
      <c r="E4319" s="11" t="s">
        <v>44</v>
      </c>
      <c r="F4319" s="8"/>
      <c r="G4319" s="7">
        <v>93</v>
      </c>
      <c r="H4319" s="15">
        <v>26</v>
      </c>
      <c r="I4319" s="1">
        <v>54</v>
      </c>
      <c r="J4319" s="1">
        <v>11</v>
      </c>
      <c r="K4319" s="1">
        <v>1</v>
      </c>
      <c r="L4319" s="1">
        <v>1</v>
      </c>
      <c r="M4319" s="1">
        <v>80</v>
      </c>
      <c r="N4319" s="18">
        <v>12</v>
      </c>
    </row>
    <row r="4320" spans="3:14" ht="25.2" x14ac:dyDescent="0.25">
      <c r="C4320" s="106"/>
      <c r="D4320" s="103"/>
      <c r="E4320" s="11" t="s">
        <v>45</v>
      </c>
      <c r="F4320" s="8"/>
      <c r="G4320" s="14">
        <v>41</v>
      </c>
      <c r="H4320" s="27">
        <v>9</v>
      </c>
      <c r="I4320" s="5">
        <v>15</v>
      </c>
      <c r="J4320" s="5">
        <v>9</v>
      </c>
      <c r="K4320" s="5">
        <v>7</v>
      </c>
      <c r="L4320" s="5">
        <v>1</v>
      </c>
      <c r="M4320" s="5">
        <v>24</v>
      </c>
      <c r="N4320" s="28">
        <v>16</v>
      </c>
    </row>
    <row r="4321" spans="3:14" x14ac:dyDescent="0.25">
      <c r="C4321" s="106"/>
      <c r="D4321" s="103"/>
      <c r="E4321" s="11" t="s">
        <v>38</v>
      </c>
      <c r="F4321" s="8"/>
      <c r="G4321" s="7">
        <v>141</v>
      </c>
      <c r="H4321" s="15">
        <v>27</v>
      </c>
      <c r="I4321" s="1">
        <v>71</v>
      </c>
      <c r="J4321" s="1">
        <v>23</v>
      </c>
      <c r="K4321" s="1">
        <v>8</v>
      </c>
      <c r="L4321" s="1">
        <v>12</v>
      </c>
      <c r="M4321" s="1">
        <v>98</v>
      </c>
      <c r="N4321" s="18">
        <v>31</v>
      </c>
    </row>
    <row r="4322" spans="3:14" ht="25.2" x14ac:dyDescent="0.25">
      <c r="C4322" s="106"/>
      <c r="D4322" s="102" t="s">
        <v>22</v>
      </c>
      <c r="E4322" s="10" t="s">
        <v>40</v>
      </c>
      <c r="F4322" s="9"/>
      <c r="G4322" s="13">
        <v>123</v>
      </c>
      <c r="H4322" s="22">
        <v>14</v>
      </c>
      <c r="I4322" s="3">
        <v>62</v>
      </c>
      <c r="J4322" s="3">
        <v>31</v>
      </c>
      <c r="K4322" s="3">
        <v>10</v>
      </c>
      <c r="L4322" s="3">
        <v>6</v>
      </c>
      <c r="M4322" s="3">
        <v>76</v>
      </c>
      <c r="N4322" s="24">
        <v>41</v>
      </c>
    </row>
    <row r="4323" spans="3:14" ht="25.2" x14ac:dyDescent="0.25">
      <c r="C4323" s="106"/>
      <c r="D4323" s="103"/>
      <c r="E4323" s="11" t="s">
        <v>41</v>
      </c>
      <c r="F4323" s="8"/>
      <c r="G4323" s="7">
        <v>511</v>
      </c>
      <c r="H4323" s="15">
        <v>128</v>
      </c>
      <c r="I4323" s="1">
        <v>291</v>
      </c>
      <c r="J4323" s="1">
        <v>60</v>
      </c>
      <c r="K4323" s="1">
        <v>18</v>
      </c>
      <c r="L4323" s="1">
        <v>14</v>
      </c>
      <c r="M4323" s="1">
        <v>419</v>
      </c>
      <c r="N4323" s="18">
        <v>78</v>
      </c>
    </row>
    <row r="4324" spans="3:14" x14ac:dyDescent="0.25">
      <c r="C4324" s="106"/>
      <c r="D4324" s="103"/>
      <c r="E4324" s="11" t="s">
        <v>42</v>
      </c>
      <c r="F4324" s="8"/>
      <c r="G4324" s="14">
        <v>36</v>
      </c>
      <c r="H4324" s="27">
        <v>7</v>
      </c>
      <c r="I4324" s="5">
        <v>18</v>
      </c>
      <c r="J4324" s="5">
        <v>8</v>
      </c>
      <c r="K4324" s="5">
        <v>3</v>
      </c>
      <c r="L4324" s="5">
        <v>0</v>
      </c>
      <c r="M4324" s="5">
        <v>25</v>
      </c>
      <c r="N4324" s="28">
        <v>11</v>
      </c>
    </row>
    <row r="4325" spans="3:14" x14ac:dyDescent="0.25">
      <c r="C4325" s="106"/>
      <c r="D4325" s="103"/>
      <c r="E4325" s="11" t="s">
        <v>43</v>
      </c>
      <c r="F4325" s="8"/>
      <c r="G4325" s="7">
        <v>224</v>
      </c>
      <c r="H4325" s="15">
        <v>53</v>
      </c>
      <c r="I4325" s="1">
        <v>130</v>
      </c>
      <c r="J4325" s="1">
        <v>27</v>
      </c>
      <c r="K4325" s="1">
        <v>10</v>
      </c>
      <c r="L4325" s="1">
        <v>4</v>
      </c>
      <c r="M4325" s="1">
        <v>183</v>
      </c>
      <c r="N4325" s="18">
        <v>37</v>
      </c>
    </row>
    <row r="4326" spans="3:14" x14ac:dyDescent="0.25">
      <c r="C4326" s="106"/>
      <c r="D4326" s="103"/>
      <c r="E4326" s="11" t="s">
        <v>44</v>
      </c>
      <c r="F4326" s="8"/>
      <c r="G4326" s="14">
        <v>46</v>
      </c>
      <c r="H4326" s="27">
        <v>16</v>
      </c>
      <c r="I4326" s="5">
        <v>23</v>
      </c>
      <c r="J4326" s="5">
        <v>5</v>
      </c>
      <c r="K4326" s="5">
        <v>1</v>
      </c>
      <c r="L4326" s="5">
        <v>1</v>
      </c>
      <c r="M4326" s="5">
        <v>39</v>
      </c>
      <c r="N4326" s="28">
        <v>6</v>
      </c>
    </row>
    <row r="4327" spans="3:14" ht="25.2" x14ac:dyDescent="0.25">
      <c r="C4327" s="106"/>
      <c r="D4327" s="103"/>
      <c r="E4327" s="11" t="s">
        <v>45</v>
      </c>
      <c r="F4327" s="8"/>
      <c r="G4327" s="14">
        <v>18</v>
      </c>
      <c r="H4327" s="27">
        <v>3</v>
      </c>
      <c r="I4327" s="5">
        <v>4</v>
      </c>
      <c r="J4327" s="5">
        <v>7</v>
      </c>
      <c r="K4327" s="5">
        <v>3</v>
      </c>
      <c r="L4327" s="5">
        <v>1</v>
      </c>
      <c r="M4327" s="5">
        <v>7</v>
      </c>
      <c r="N4327" s="28">
        <v>10</v>
      </c>
    </row>
    <row r="4328" spans="3:14" x14ac:dyDescent="0.25">
      <c r="C4328" s="106"/>
      <c r="D4328" s="103"/>
      <c r="E4328" s="11" t="s">
        <v>38</v>
      </c>
      <c r="F4328" s="8"/>
      <c r="G4328" s="7">
        <v>80</v>
      </c>
      <c r="H4328" s="15">
        <v>13</v>
      </c>
      <c r="I4328" s="1">
        <v>40</v>
      </c>
      <c r="J4328" s="1">
        <v>14</v>
      </c>
      <c r="K4328" s="1">
        <v>4</v>
      </c>
      <c r="L4328" s="1">
        <v>9</v>
      </c>
      <c r="M4328" s="1">
        <v>53</v>
      </c>
      <c r="N4328" s="18">
        <v>18</v>
      </c>
    </row>
    <row r="4329" spans="3:14" ht="25.2" x14ac:dyDescent="0.25">
      <c r="C4329" s="106"/>
      <c r="D4329" s="102" t="s">
        <v>23</v>
      </c>
      <c r="E4329" s="10" t="s">
        <v>40</v>
      </c>
      <c r="F4329" s="9"/>
      <c r="G4329" s="13">
        <v>140</v>
      </c>
      <c r="H4329" s="22">
        <v>29</v>
      </c>
      <c r="I4329" s="3">
        <v>84</v>
      </c>
      <c r="J4329" s="3">
        <v>13</v>
      </c>
      <c r="K4329" s="3">
        <v>9</v>
      </c>
      <c r="L4329" s="3">
        <v>5</v>
      </c>
      <c r="M4329" s="3">
        <v>113</v>
      </c>
      <c r="N4329" s="24">
        <v>22</v>
      </c>
    </row>
    <row r="4330" spans="3:14" ht="25.2" x14ac:dyDescent="0.25">
      <c r="C4330" s="106"/>
      <c r="D4330" s="103"/>
      <c r="E4330" s="11" t="s">
        <v>41</v>
      </c>
      <c r="F4330" s="8"/>
      <c r="G4330" s="7">
        <v>395</v>
      </c>
      <c r="H4330" s="15">
        <v>92</v>
      </c>
      <c r="I4330" s="1">
        <v>238</v>
      </c>
      <c r="J4330" s="1">
        <v>51</v>
      </c>
      <c r="K4330" s="1">
        <v>3</v>
      </c>
      <c r="L4330" s="1">
        <v>11</v>
      </c>
      <c r="M4330" s="1">
        <v>330</v>
      </c>
      <c r="N4330" s="18">
        <v>54</v>
      </c>
    </row>
    <row r="4331" spans="3:14" x14ac:dyDescent="0.25">
      <c r="C4331" s="106"/>
      <c r="D4331" s="103"/>
      <c r="E4331" s="11" t="s">
        <v>42</v>
      </c>
      <c r="F4331" s="8"/>
      <c r="G4331" s="14">
        <v>25</v>
      </c>
      <c r="H4331" s="27">
        <v>5</v>
      </c>
      <c r="I4331" s="5">
        <v>13</v>
      </c>
      <c r="J4331" s="5">
        <v>6</v>
      </c>
      <c r="K4331" s="5">
        <v>0</v>
      </c>
      <c r="L4331" s="5">
        <v>1</v>
      </c>
      <c r="M4331" s="5">
        <v>18</v>
      </c>
      <c r="N4331" s="28">
        <v>6</v>
      </c>
    </row>
    <row r="4332" spans="3:14" x14ac:dyDescent="0.25">
      <c r="C4332" s="106"/>
      <c r="D4332" s="103"/>
      <c r="E4332" s="11" t="s">
        <v>43</v>
      </c>
      <c r="F4332" s="8"/>
      <c r="G4332" s="7">
        <v>226</v>
      </c>
      <c r="H4332" s="15">
        <v>52</v>
      </c>
      <c r="I4332" s="1">
        <v>130</v>
      </c>
      <c r="J4332" s="1">
        <v>32</v>
      </c>
      <c r="K4332" s="1">
        <v>5</v>
      </c>
      <c r="L4332" s="1">
        <v>7</v>
      </c>
      <c r="M4332" s="1">
        <v>182</v>
      </c>
      <c r="N4332" s="18">
        <v>37</v>
      </c>
    </row>
    <row r="4333" spans="3:14" x14ac:dyDescent="0.25">
      <c r="C4333" s="106"/>
      <c r="D4333" s="103"/>
      <c r="E4333" s="11" t="s">
        <v>44</v>
      </c>
      <c r="F4333" s="8"/>
      <c r="G4333" s="14">
        <v>47</v>
      </c>
      <c r="H4333" s="27">
        <v>10</v>
      </c>
      <c r="I4333" s="5">
        <v>31</v>
      </c>
      <c r="J4333" s="5">
        <v>6</v>
      </c>
      <c r="K4333" s="5">
        <v>0</v>
      </c>
      <c r="L4333" s="5">
        <v>0</v>
      </c>
      <c r="M4333" s="5">
        <v>41</v>
      </c>
      <c r="N4333" s="28">
        <v>6</v>
      </c>
    </row>
    <row r="4334" spans="3:14" ht="25.2" x14ac:dyDescent="0.25">
      <c r="C4334" s="106"/>
      <c r="D4334" s="103"/>
      <c r="E4334" s="11" t="s">
        <v>45</v>
      </c>
      <c r="F4334" s="8"/>
      <c r="G4334" s="14">
        <v>23</v>
      </c>
      <c r="H4334" s="27">
        <v>6</v>
      </c>
      <c r="I4334" s="5">
        <v>11</v>
      </c>
      <c r="J4334" s="5">
        <v>2</v>
      </c>
      <c r="K4334" s="5">
        <v>4</v>
      </c>
      <c r="L4334" s="5">
        <v>0</v>
      </c>
      <c r="M4334" s="5">
        <v>17</v>
      </c>
      <c r="N4334" s="28">
        <v>6</v>
      </c>
    </row>
    <row r="4335" spans="3:14" x14ac:dyDescent="0.25">
      <c r="C4335" s="106"/>
      <c r="D4335" s="103"/>
      <c r="E4335" s="11" t="s">
        <v>38</v>
      </c>
      <c r="F4335" s="8"/>
      <c r="G4335" s="7">
        <v>61</v>
      </c>
      <c r="H4335" s="15">
        <v>14</v>
      </c>
      <c r="I4335" s="1">
        <v>31</v>
      </c>
      <c r="J4335" s="1">
        <v>9</v>
      </c>
      <c r="K4335" s="1">
        <v>4</v>
      </c>
      <c r="L4335" s="1">
        <v>3</v>
      </c>
      <c r="M4335" s="1">
        <v>45</v>
      </c>
      <c r="N4335" s="18">
        <v>13</v>
      </c>
    </row>
    <row r="4336" spans="3:14" x14ac:dyDescent="0.25">
      <c r="C4336" s="102" t="s">
        <v>46</v>
      </c>
      <c r="D4336" s="100" t="s">
        <v>21</v>
      </c>
      <c r="E4336" s="10" t="s">
        <v>47</v>
      </c>
      <c r="F4336" s="9"/>
      <c r="G4336" s="13">
        <v>1103</v>
      </c>
      <c r="H4336" s="22">
        <v>254</v>
      </c>
      <c r="I4336" s="3">
        <v>638</v>
      </c>
      <c r="J4336" s="3">
        <v>133</v>
      </c>
      <c r="K4336" s="3">
        <v>40</v>
      </c>
      <c r="L4336" s="3">
        <v>38</v>
      </c>
      <c r="M4336" s="3">
        <v>892</v>
      </c>
      <c r="N4336" s="24">
        <v>173</v>
      </c>
    </row>
    <row r="4337" spans="3:14" ht="25.2" x14ac:dyDescent="0.25">
      <c r="C4337" s="106"/>
      <c r="D4337" s="101"/>
      <c r="E4337" s="11" t="s">
        <v>48</v>
      </c>
      <c r="F4337" s="8"/>
      <c r="G4337" s="7">
        <v>173</v>
      </c>
      <c r="H4337" s="15">
        <v>40</v>
      </c>
      <c r="I4337" s="1">
        <v>101</v>
      </c>
      <c r="J4337" s="1">
        <v>24</v>
      </c>
      <c r="K4337" s="1">
        <v>5</v>
      </c>
      <c r="L4337" s="1">
        <v>3</v>
      </c>
      <c r="M4337" s="1">
        <v>141</v>
      </c>
      <c r="N4337" s="18">
        <v>29</v>
      </c>
    </row>
    <row r="4338" spans="3:14" x14ac:dyDescent="0.25">
      <c r="C4338" s="106"/>
      <c r="D4338" s="101"/>
      <c r="E4338" s="11" t="s">
        <v>49</v>
      </c>
      <c r="F4338" s="8"/>
      <c r="G4338" s="14">
        <v>29</v>
      </c>
      <c r="H4338" s="27">
        <v>7</v>
      </c>
      <c r="I4338" s="5">
        <v>17</v>
      </c>
      <c r="J4338" s="5">
        <v>4</v>
      </c>
      <c r="K4338" s="5">
        <v>1</v>
      </c>
      <c r="L4338" s="5">
        <v>0</v>
      </c>
      <c r="M4338" s="5">
        <v>24</v>
      </c>
      <c r="N4338" s="28">
        <v>5</v>
      </c>
    </row>
    <row r="4339" spans="3:14" ht="25.2" x14ac:dyDescent="0.25">
      <c r="C4339" s="106"/>
      <c r="D4339" s="101"/>
      <c r="E4339" s="11" t="s">
        <v>50</v>
      </c>
      <c r="F4339" s="8"/>
      <c r="G4339" s="7">
        <v>102</v>
      </c>
      <c r="H4339" s="15">
        <v>19</v>
      </c>
      <c r="I4339" s="1">
        <v>49</v>
      </c>
      <c r="J4339" s="1">
        <v>23</v>
      </c>
      <c r="K4339" s="1">
        <v>6</v>
      </c>
      <c r="L4339" s="1">
        <v>5</v>
      </c>
      <c r="M4339" s="1">
        <v>68</v>
      </c>
      <c r="N4339" s="18">
        <v>29</v>
      </c>
    </row>
    <row r="4340" spans="3:14" ht="25.2" x14ac:dyDescent="0.25">
      <c r="C4340" s="106"/>
      <c r="D4340" s="101"/>
      <c r="E4340" s="11" t="s">
        <v>51</v>
      </c>
      <c r="F4340" s="8"/>
      <c r="G4340" s="14">
        <v>46</v>
      </c>
      <c r="H4340" s="27">
        <v>7</v>
      </c>
      <c r="I4340" s="5">
        <v>21</v>
      </c>
      <c r="J4340" s="5">
        <v>11</v>
      </c>
      <c r="K4340" s="5">
        <v>5</v>
      </c>
      <c r="L4340" s="5">
        <v>2</v>
      </c>
      <c r="M4340" s="5">
        <v>28</v>
      </c>
      <c r="N4340" s="28">
        <v>16</v>
      </c>
    </row>
    <row r="4341" spans="3:14" x14ac:dyDescent="0.25">
      <c r="C4341" s="106"/>
      <c r="D4341" s="101"/>
      <c r="E4341" s="11" t="s">
        <v>52</v>
      </c>
      <c r="F4341" s="8"/>
      <c r="G4341" s="14">
        <v>20</v>
      </c>
      <c r="H4341" s="27">
        <v>0</v>
      </c>
      <c r="I4341" s="5">
        <v>11</v>
      </c>
      <c r="J4341" s="5">
        <v>8</v>
      </c>
      <c r="K4341" s="5">
        <v>1</v>
      </c>
      <c r="L4341" s="5">
        <v>0</v>
      </c>
      <c r="M4341" s="5">
        <v>11</v>
      </c>
      <c r="N4341" s="28">
        <v>9</v>
      </c>
    </row>
    <row r="4342" spans="3:14" x14ac:dyDescent="0.25">
      <c r="C4342" s="106"/>
      <c r="D4342" s="101"/>
      <c r="E4342" s="11" t="s">
        <v>53</v>
      </c>
      <c r="F4342" s="8"/>
      <c r="G4342" s="14">
        <v>19</v>
      </c>
      <c r="H4342" s="27">
        <v>5</v>
      </c>
      <c r="I4342" s="5">
        <v>8</v>
      </c>
      <c r="J4342" s="5">
        <v>2</v>
      </c>
      <c r="K4342" s="5">
        <v>4</v>
      </c>
      <c r="L4342" s="5">
        <v>0</v>
      </c>
      <c r="M4342" s="5">
        <v>13</v>
      </c>
      <c r="N4342" s="28">
        <v>6</v>
      </c>
    </row>
    <row r="4343" spans="3:14" x14ac:dyDescent="0.25">
      <c r="C4343" s="106"/>
      <c r="D4343" s="101"/>
      <c r="E4343" s="11" t="s">
        <v>38</v>
      </c>
      <c r="F4343" s="8"/>
      <c r="G4343" s="14">
        <v>32</v>
      </c>
      <c r="H4343" s="27">
        <v>9</v>
      </c>
      <c r="I4343" s="5">
        <v>13</v>
      </c>
      <c r="J4343" s="5">
        <v>5</v>
      </c>
      <c r="K4343" s="5">
        <v>1</v>
      </c>
      <c r="L4343" s="5">
        <v>4</v>
      </c>
      <c r="M4343" s="5">
        <v>22</v>
      </c>
      <c r="N4343" s="28">
        <v>6</v>
      </c>
    </row>
    <row r="4344" spans="3:14" x14ac:dyDescent="0.25">
      <c r="C4344" s="106"/>
      <c r="D4344" s="101"/>
      <c r="E4344" s="11" t="s">
        <v>54</v>
      </c>
      <c r="F4344" s="8"/>
      <c r="G4344" s="7">
        <v>1276</v>
      </c>
      <c r="H4344" s="15">
        <v>294</v>
      </c>
      <c r="I4344" s="1">
        <v>739</v>
      </c>
      <c r="J4344" s="1">
        <v>157</v>
      </c>
      <c r="K4344" s="1">
        <v>45</v>
      </c>
      <c r="L4344" s="1">
        <v>41</v>
      </c>
      <c r="M4344" s="1">
        <v>1033</v>
      </c>
      <c r="N4344" s="18">
        <v>202</v>
      </c>
    </row>
    <row r="4345" spans="3:14" x14ac:dyDescent="0.25">
      <c r="C4345" s="106"/>
      <c r="D4345" s="101"/>
      <c r="E4345" s="11" t="s">
        <v>55</v>
      </c>
      <c r="F4345" s="8"/>
      <c r="G4345" s="7">
        <v>177</v>
      </c>
      <c r="H4345" s="15">
        <v>33</v>
      </c>
      <c r="I4345" s="1">
        <v>87</v>
      </c>
      <c r="J4345" s="1">
        <v>38</v>
      </c>
      <c r="K4345" s="1">
        <v>12</v>
      </c>
      <c r="L4345" s="1">
        <v>7</v>
      </c>
      <c r="M4345" s="1">
        <v>120</v>
      </c>
      <c r="N4345" s="18">
        <v>50</v>
      </c>
    </row>
    <row r="4346" spans="3:14" ht="25.2" x14ac:dyDescent="0.25">
      <c r="C4346" s="102" t="s">
        <v>56</v>
      </c>
      <c r="D4346" s="100" t="s">
        <v>21</v>
      </c>
      <c r="E4346" s="10" t="s">
        <v>57</v>
      </c>
      <c r="F4346" s="9"/>
      <c r="G4346" s="13">
        <v>393</v>
      </c>
      <c r="H4346" s="22">
        <v>94</v>
      </c>
      <c r="I4346" s="3">
        <v>226</v>
      </c>
      <c r="J4346" s="3">
        <v>50</v>
      </c>
      <c r="K4346" s="3">
        <v>14</v>
      </c>
      <c r="L4346" s="3">
        <v>9</v>
      </c>
      <c r="M4346" s="3">
        <v>320</v>
      </c>
      <c r="N4346" s="24">
        <v>64</v>
      </c>
    </row>
    <row r="4347" spans="3:14" ht="25.2" x14ac:dyDescent="0.25">
      <c r="C4347" s="106"/>
      <c r="D4347" s="101"/>
      <c r="E4347" s="11" t="s">
        <v>58</v>
      </c>
      <c r="F4347" s="8"/>
      <c r="G4347" s="7">
        <v>615</v>
      </c>
      <c r="H4347" s="15">
        <v>136</v>
      </c>
      <c r="I4347" s="1">
        <v>335</v>
      </c>
      <c r="J4347" s="1">
        <v>98</v>
      </c>
      <c r="K4347" s="1">
        <v>22</v>
      </c>
      <c r="L4347" s="1">
        <v>24</v>
      </c>
      <c r="M4347" s="1">
        <v>471</v>
      </c>
      <c r="N4347" s="18">
        <v>120</v>
      </c>
    </row>
    <row r="4348" spans="3:14" ht="25.2" x14ac:dyDescent="0.25">
      <c r="C4348" s="106"/>
      <c r="D4348" s="101"/>
      <c r="E4348" s="11" t="s">
        <v>59</v>
      </c>
      <c r="F4348" s="8"/>
      <c r="G4348" s="7">
        <v>364</v>
      </c>
      <c r="H4348" s="15">
        <v>78</v>
      </c>
      <c r="I4348" s="1">
        <v>211</v>
      </c>
      <c r="J4348" s="1">
        <v>44</v>
      </c>
      <c r="K4348" s="1">
        <v>18</v>
      </c>
      <c r="L4348" s="1">
        <v>13</v>
      </c>
      <c r="M4348" s="1">
        <v>289</v>
      </c>
      <c r="N4348" s="18">
        <v>62</v>
      </c>
    </row>
    <row r="4349" spans="3:14" x14ac:dyDescent="0.25">
      <c r="C4349" s="106"/>
      <c r="D4349" s="101"/>
      <c r="E4349" s="11" t="s">
        <v>60</v>
      </c>
      <c r="F4349" s="8"/>
      <c r="G4349" s="7">
        <v>152</v>
      </c>
      <c r="H4349" s="15">
        <v>33</v>
      </c>
      <c r="I4349" s="1">
        <v>86</v>
      </c>
      <c r="J4349" s="1">
        <v>18</v>
      </c>
      <c r="K4349" s="1">
        <v>9</v>
      </c>
      <c r="L4349" s="1">
        <v>6</v>
      </c>
      <c r="M4349" s="1">
        <v>119</v>
      </c>
      <c r="N4349" s="18">
        <v>27</v>
      </c>
    </row>
    <row r="4350" spans="3:14" x14ac:dyDescent="0.25">
      <c r="C4350" s="102" t="s">
        <v>61</v>
      </c>
      <c r="D4350" s="100" t="s">
        <v>21</v>
      </c>
      <c r="E4350" s="10" t="s">
        <v>62</v>
      </c>
      <c r="F4350" s="9"/>
      <c r="G4350" s="13">
        <v>197</v>
      </c>
      <c r="H4350" s="22">
        <v>43</v>
      </c>
      <c r="I4350" s="3">
        <v>115</v>
      </c>
      <c r="J4350" s="3">
        <v>27</v>
      </c>
      <c r="K4350" s="3">
        <v>5</v>
      </c>
      <c r="L4350" s="3">
        <v>7</v>
      </c>
      <c r="M4350" s="3">
        <v>158</v>
      </c>
      <c r="N4350" s="24">
        <v>32</v>
      </c>
    </row>
    <row r="4351" spans="3:14" x14ac:dyDescent="0.25">
      <c r="C4351" s="103"/>
      <c r="D4351" s="101"/>
      <c r="E4351" s="11" t="s">
        <v>63</v>
      </c>
      <c r="F4351" s="8"/>
      <c r="G4351" s="7">
        <v>460</v>
      </c>
      <c r="H4351" s="15">
        <v>117</v>
      </c>
      <c r="I4351" s="1">
        <v>249</v>
      </c>
      <c r="J4351" s="1">
        <v>62</v>
      </c>
      <c r="K4351" s="1">
        <v>19</v>
      </c>
      <c r="L4351" s="1">
        <v>13</v>
      </c>
      <c r="M4351" s="1">
        <v>366</v>
      </c>
      <c r="N4351" s="18">
        <v>81</v>
      </c>
    </row>
    <row r="4352" spans="3:14" ht="25.2" x14ac:dyDescent="0.25">
      <c r="C4352" s="103"/>
      <c r="D4352" s="101"/>
      <c r="E4352" s="11" t="s">
        <v>64</v>
      </c>
      <c r="F4352" s="8"/>
      <c r="G4352" s="7">
        <v>286</v>
      </c>
      <c r="H4352" s="15">
        <v>49</v>
      </c>
      <c r="I4352" s="1">
        <v>174</v>
      </c>
      <c r="J4352" s="1">
        <v>39</v>
      </c>
      <c r="K4352" s="1">
        <v>13</v>
      </c>
      <c r="L4352" s="1">
        <v>11</v>
      </c>
      <c r="M4352" s="1">
        <v>223</v>
      </c>
      <c r="N4352" s="18">
        <v>52</v>
      </c>
    </row>
    <row r="4353" spans="2:23" x14ac:dyDescent="0.25">
      <c r="C4353" s="103"/>
      <c r="D4353" s="101"/>
      <c r="E4353" s="11" t="s">
        <v>65</v>
      </c>
      <c r="F4353" s="8"/>
      <c r="G4353" s="7">
        <v>249</v>
      </c>
      <c r="H4353" s="15">
        <v>52</v>
      </c>
      <c r="I4353" s="1">
        <v>140</v>
      </c>
      <c r="J4353" s="1">
        <v>36</v>
      </c>
      <c r="K4353" s="1">
        <v>10</v>
      </c>
      <c r="L4353" s="1">
        <v>11</v>
      </c>
      <c r="M4353" s="1">
        <v>192</v>
      </c>
      <c r="N4353" s="18">
        <v>46</v>
      </c>
    </row>
    <row r="4354" spans="2:23" x14ac:dyDescent="0.25">
      <c r="C4354" s="103"/>
      <c r="D4354" s="101"/>
      <c r="E4354" s="11" t="s">
        <v>66</v>
      </c>
      <c r="F4354" s="8"/>
      <c r="G4354" s="7">
        <v>145</v>
      </c>
      <c r="H4354" s="15">
        <v>39</v>
      </c>
      <c r="I4354" s="1">
        <v>79</v>
      </c>
      <c r="J4354" s="1">
        <v>16</v>
      </c>
      <c r="K4354" s="1">
        <v>7</v>
      </c>
      <c r="L4354" s="1">
        <v>4</v>
      </c>
      <c r="M4354" s="1">
        <v>118</v>
      </c>
      <c r="N4354" s="18">
        <v>23</v>
      </c>
    </row>
    <row r="4355" spans="2:23" x14ac:dyDescent="0.25">
      <c r="C4355" s="107"/>
      <c r="D4355" s="104"/>
      <c r="E4355" s="44" t="s">
        <v>67</v>
      </c>
      <c r="F4355" s="45"/>
      <c r="G4355" s="56">
        <v>187</v>
      </c>
      <c r="H4355" s="64">
        <v>41</v>
      </c>
      <c r="I4355" s="34">
        <v>101</v>
      </c>
      <c r="J4355" s="34">
        <v>30</v>
      </c>
      <c r="K4355" s="34">
        <v>9</v>
      </c>
      <c r="L4355" s="34">
        <v>6</v>
      </c>
      <c r="M4355" s="34">
        <v>142</v>
      </c>
      <c r="N4355" s="69">
        <v>39</v>
      </c>
    </row>
    <row r="4357" spans="2:23" x14ac:dyDescent="0.25">
      <c r="B4357" s="42" t="str">
        <f xml:space="preserve"> HYPERLINK("#'目次'!B57", "[51]")</f>
        <v>[51]</v>
      </c>
      <c r="C4357" s="37" t="s">
        <v>631</v>
      </c>
    </row>
    <row r="4360" spans="2:23" x14ac:dyDescent="0.25">
      <c r="C4360" s="37" t="s">
        <v>14</v>
      </c>
    </row>
    <row r="4361" spans="2:23" ht="75.599999999999994" x14ac:dyDescent="0.25">
      <c r="C4361" s="96"/>
      <c r="D4361" s="97"/>
      <c r="E4361" s="97"/>
      <c r="F4361" s="97"/>
      <c r="G4361" s="52" t="s">
        <v>15</v>
      </c>
      <c r="H4361" s="48" t="s">
        <v>632</v>
      </c>
      <c r="I4361" s="20" t="s">
        <v>633</v>
      </c>
      <c r="J4361" s="20" t="s">
        <v>634</v>
      </c>
      <c r="K4361" s="20" t="s">
        <v>635</v>
      </c>
      <c r="L4361" s="20" t="s">
        <v>636</v>
      </c>
      <c r="M4361" s="20" t="s">
        <v>637</v>
      </c>
      <c r="N4361" s="20" t="s">
        <v>638</v>
      </c>
      <c r="O4361" s="20" t="s">
        <v>639</v>
      </c>
      <c r="P4361" s="20" t="s">
        <v>640</v>
      </c>
      <c r="Q4361" s="20" t="s">
        <v>641</v>
      </c>
      <c r="R4361" s="20" t="s">
        <v>642</v>
      </c>
      <c r="S4361" s="20" t="s">
        <v>643</v>
      </c>
      <c r="T4361" s="20" t="s">
        <v>644</v>
      </c>
      <c r="U4361" s="20" t="s">
        <v>645</v>
      </c>
      <c r="V4361" s="20" t="s">
        <v>53</v>
      </c>
      <c r="W4361" s="51" t="s">
        <v>38</v>
      </c>
    </row>
    <row r="4362" spans="2:23" x14ac:dyDescent="0.25">
      <c r="C4362" s="98"/>
      <c r="D4362" s="99"/>
      <c r="E4362" s="99"/>
      <c r="F4362" s="99"/>
      <c r="G4362" s="47"/>
      <c r="H4362" s="55"/>
      <c r="I4362" s="21"/>
      <c r="J4362" s="21"/>
      <c r="K4362" s="21"/>
      <c r="L4362" s="21"/>
      <c r="M4362" s="21"/>
      <c r="N4362" s="21"/>
      <c r="O4362" s="21"/>
      <c r="P4362" s="21"/>
      <c r="Q4362" s="21"/>
      <c r="R4362" s="21"/>
      <c r="S4362" s="21"/>
      <c r="T4362" s="21"/>
      <c r="U4362" s="21"/>
      <c r="V4362" s="21"/>
      <c r="W4362" s="54"/>
    </row>
    <row r="4363" spans="2:23" x14ac:dyDescent="0.25">
      <c r="C4363" s="43"/>
      <c r="D4363" s="49"/>
      <c r="E4363" s="53" t="s">
        <v>15</v>
      </c>
      <c r="F4363" s="46"/>
      <c r="G4363" s="50">
        <v>1524</v>
      </c>
      <c r="H4363" s="30">
        <v>471</v>
      </c>
      <c r="I4363" s="30">
        <v>979</v>
      </c>
      <c r="J4363" s="30">
        <v>345</v>
      </c>
      <c r="K4363" s="30">
        <v>939</v>
      </c>
      <c r="L4363" s="30">
        <v>959</v>
      </c>
      <c r="M4363" s="30">
        <v>138</v>
      </c>
      <c r="N4363" s="30">
        <v>152</v>
      </c>
      <c r="O4363" s="30">
        <v>372</v>
      </c>
      <c r="P4363" s="30">
        <v>607</v>
      </c>
      <c r="Q4363" s="30">
        <v>359</v>
      </c>
      <c r="R4363" s="30">
        <v>193</v>
      </c>
      <c r="S4363" s="30">
        <v>488</v>
      </c>
      <c r="T4363" s="30">
        <v>414</v>
      </c>
      <c r="U4363" s="30">
        <v>557</v>
      </c>
      <c r="V4363" s="30">
        <v>38</v>
      </c>
      <c r="W4363" s="68">
        <v>42</v>
      </c>
    </row>
    <row r="4364" spans="2:23" x14ac:dyDescent="0.25">
      <c r="C4364" s="105" t="s">
        <v>20</v>
      </c>
      <c r="D4364" s="100" t="s">
        <v>21</v>
      </c>
      <c r="E4364" s="10" t="s">
        <v>22</v>
      </c>
      <c r="F4364" s="9"/>
      <c r="G4364" s="13">
        <v>780</v>
      </c>
      <c r="H4364" s="22">
        <v>271</v>
      </c>
      <c r="I4364" s="3">
        <v>541</v>
      </c>
      <c r="J4364" s="3">
        <v>195</v>
      </c>
      <c r="K4364" s="3">
        <v>493</v>
      </c>
      <c r="L4364" s="3">
        <v>477</v>
      </c>
      <c r="M4364" s="3">
        <v>66</v>
      </c>
      <c r="N4364" s="3">
        <v>76</v>
      </c>
      <c r="O4364" s="3">
        <v>168</v>
      </c>
      <c r="P4364" s="3">
        <v>279</v>
      </c>
      <c r="Q4364" s="3">
        <v>177</v>
      </c>
      <c r="R4364" s="3">
        <v>87</v>
      </c>
      <c r="S4364" s="3">
        <v>213</v>
      </c>
      <c r="T4364" s="3">
        <v>178</v>
      </c>
      <c r="U4364" s="3">
        <v>268</v>
      </c>
      <c r="V4364" s="3">
        <v>23</v>
      </c>
      <c r="W4364" s="24">
        <v>19</v>
      </c>
    </row>
    <row r="4365" spans="2:23" x14ac:dyDescent="0.25">
      <c r="C4365" s="106"/>
      <c r="D4365" s="101"/>
      <c r="E4365" s="11" t="s">
        <v>23</v>
      </c>
      <c r="F4365" s="8"/>
      <c r="G4365" s="7">
        <v>744</v>
      </c>
      <c r="H4365" s="15">
        <v>200</v>
      </c>
      <c r="I4365" s="1">
        <v>438</v>
      </c>
      <c r="J4365" s="1">
        <v>150</v>
      </c>
      <c r="K4365" s="1">
        <v>446</v>
      </c>
      <c r="L4365" s="1">
        <v>482</v>
      </c>
      <c r="M4365" s="1">
        <v>72</v>
      </c>
      <c r="N4365" s="1">
        <v>76</v>
      </c>
      <c r="O4365" s="1">
        <v>204</v>
      </c>
      <c r="P4365" s="1">
        <v>328</v>
      </c>
      <c r="Q4365" s="1">
        <v>182</v>
      </c>
      <c r="R4365" s="1">
        <v>106</v>
      </c>
      <c r="S4365" s="1">
        <v>275</v>
      </c>
      <c r="T4365" s="1">
        <v>236</v>
      </c>
      <c r="U4365" s="1">
        <v>289</v>
      </c>
      <c r="V4365" s="1">
        <v>15</v>
      </c>
      <c r="W4365" s="18">
        <v>23</v>
      </c>
    </row>
    <row r="4366" spans="2:23" x14ac:dyDescent="0.25">
      <c r="C4366" s="102" t="s">
        <v>24</v>
      </c>
      <c r="D4366" s="102" t="s">
        <v>25</v>
      </c>
      <c r="E4366" s="10" t="s">
        <v>26</v>
      </c>
      <c r="F4366" s="9"/>
      <c r="G4366" s="13">
        <v>257</v>
      </c>
      <c r="H4366" s="22">
        <v>134</v>
      </c>
      <c r="I4366" s="3">
        <v>180</v>
      </c>
      <c r="J4366" s="3">
        <v>91</v>
      </c>
      <c r="K4366" s="3">
        <v>176</v>
      </c>
      <c r="L4366" s="3">
        <v>175</v>
      </c>
      <c r="M4366" s="3">
        <v>29</v>
      </c>
      <c r="N4366" s="3">
        <v>28</v>
      </c>
      <c r="O4366" s="3">
        <v>94</v>
      </c>
      <c r="P4366" s="3">
        <v>105</v>
      </c>
      <c r="Q4366" s="3">
        <v>73</v>
      </c>
      <c r="R4366" s="3">
        <v>32</v>
      </c>
      <c r="S4366" s="3">
        <v>95</v>
      </c>
      <c r="T4366" s="3">
        <v>74</v>
      </c>
      <c r="U4366" s="3">
        <v>126</v>
      </c>
      <c r="V4366" s="3">
        <v>11</v>
      </c>
      <c r="W4366" s="24">
        <v>1</v>
      </c>
    </row>
    <row r="4367" spans="2:23" x14ac:dyDescent="0.25">
      <c r="C4367" s="106"/>
      <c r="D4367" s="103"/>
      <c r="E4367" s="11" t="s">
        <v>27</v>
      </c>
      <c r="F4367" s="8"/>
      <c r="G4367" s="7">
        <v>297</v>
      </c>
      <c r="H4367" s="15">
        <v>112</v>
      </c>
      <c r="I4367" s="1">
        <v>199</v>
      </c>
      <c r="J4367" s="1">
        <v>68</v>
      </c>
      <c r="K4367" s="1">
        <v>193</v>
      </c>
      <c r="L4367" s="1">
        <v>188</v>
      </c>
      <c r="M4367" s="1">
        <v>30</v>
      </c>
      <c r="N4367" s="1">
        <v>31</v>
      </c>
      <c r="O4367" s="1">
        <v>79</v>
      </c>
      <c r="P4367" s="1">
        <v>117</v>
      </c>
      <c r="Q4367" s="1">
        <v>81</v>
      </c>
      <c r="R4367" s="1">
        <v>30</v>
      </c>
      <c r="S4367" s="1">
        <v>94</v>
      </c>
      <c r="T4367" s="1">
        <v>70</v>
      </c>
      <c r="U4367" s="1">
        <v>102</v>
      </c>
      <c r="V4367" s="1">
        <v>2</v>
      </c>
      <c r="W4367" s="18">
        <v>4</v>
      </c>
    </row>
    <row r="4368" spans="2:23" x14ac:dyDescent="0.25">
      <c r="C4368" s="106"/>
      <c r="D4368" s="103"/>
      <c r="E4368" s="11" t="s">
        <v>28</v>
      </c>
      <c r="F4368" s="8"/>
      <c r="G4368" s="7">
        <v>316</v>
      </c>
      <c r="H4368" s="15">
        <v>100</v>
      </c>
      <c r="I4368" s="1">
        <v>212</v>
      </c>
      <c r="J4368" s="1">
        <v>74</v>
      </c>
      <c r="K4368" s="1">
        <v>194</v>
      </c>
      <c r="L4368" s="1">
        <v>205</v>
      </c>
      <c r="M4368" s="1">
        <v>32</v>
      </c>
      <c r="N4368" s="1">
        <v>34</v>
      </c>
      <c r="O4368" s="1">
        <v>76</v>
      </c>
      <c r="P4368" s="1">
        <v>139</v>
      </c>
      <c r="Q4368" s="1">
        <v>82</v>
      </c>
      <c r="R4368" s="1">
        <v>43</v>
      </c>
      <c r="S4368" s="1">
        <v>104</v>
      </c>
      <c r="T4368" s="1">
        <v>84</v>
      </c>
      <c r="U4368" s="1">
        <v>99</v>
      </c>
      <c r="V4368" s="1">
        <v>9</v>
      </c>
      <c r="W4368" s="18">
        <v>11</v>
      </c>
    </row>
    <row r="4369" spans="3:23" x14ac:dyDescent="0.25">
      <c r="C4369" s="106"/>
      <c r="D4369" s="103"/>
      <c r="E4369" s="11" t="s">
        <v>29</v>
      </c>
      <c r="F4369" s="8"/>
      <c r="G4369" s="7">
        <v>335</v>
      </c>
      <c r="H4369" s="15">
        <v>82</v>
      </c>
      <c r="I4369" s="1">
        <v>210</v>
      </c>
      <c r="J4369" s="1">
        <v>60</v>
      </c>
      <c r="K4369" s="1">
        <v>200</v>
      </c>
      <c r="L4369" s="1">
        <v>208</v>
      </c>
      <c r="M4369" s="1">
        <v>22</v>
      </c>
      <c r="N4369" s="1">
        <v>33</v>
      </c>
      <c r="O4369" s="1">
        <v>64</v>
      </c>
      <c r="P4369" s="1">
        <v>130</v>
      </c>
      <c r="Q4369" s="1">
        <v>70</v>
      </c>
      <c r="R4369" s="1">
        <v>49</v>
      </c>
      <c r="S4369" s="1">
        <v>87</v>
      </c>
      <c r="T4369" s="1">
        <v>97</v>
      </c>
      <c r="U4369" s="1">
        <v>114</v>
      </c>
      <c r="V4369" s="1">
        <v>7</v>
      </c>
      <c r="W4369" s="18">
        <v>14</v>
      </c>
    </row>
    <row r="4370" spans="3:23" x14ac:dyDescent="0.25">
      <c r="C4370" s="106"/>
      <c r="D4370" s="103"/>
      <c r="E4370" s="11" t="s">
        <v>30</v>
      </c>
      <c r="F4370" s="8"/>
      <c r="G4370" s="7">
        <v>319</v>
      </c>
      <c r="H4370" s="15">
        <v>43</v>
      </c>
      <c r="I4370" s="1">
        <v>178</v>
      </c>
      <c r="J4370" s="1">
        <v>52</v>
      </c>
      <c r="K4370" s="1">
        <v>176</v>
      </c>
      <c r="L4370" s="1">
        <v>183</v>
      </c>
      <c r="M4370" s="1">
        <v>25</v>
      </c>
      <c r="N4370" s="1">
        <v>26</v>
      </c>
      <c r="O4370" s="1">
        <v>59</v>
      </c>
      <c r="P4370" s="1">
        <v>116</v>
      </c>
      <c r="Q4370" s="1">
        <v>53</v>
      </c>
      <c r="R4370" s="1">
        <v>39</v>
      </c>
      <c r="S4370" s="1">
        <v>108</v>
      </c>
      <c r="T4370" s="1">
        <v>89</v>
      </c>
      <c r="U4370" s="1">
        <v>116</v>
      </c>
      <c r="V4370" s="1">
        <v>9</v>
      </c>
      <c r="W4370" s="18">
        <v>12</v>
      </c>
    </row>
    <row r="4371" spans="3:23" x14ac:dyDescent="0.25">
      <c r="C4371" s="106"/>
      <c r="D4371" s="103"/>
      <c r="E4371" s="11" t="s">
        <v>31</v>
      </c>
      <c r="F4371" s="8"/>
      <c r="G4371" s="7">
        <v>1267</v>
      </c>
      <c r="H4371" s="15">
        <v>337</v>
      </c>
      <c r="I4371" s="1">
        <v>799</v>
      </c>
      <c r="J4371" s="1">
        <v>254</v>
      </c>
      <c r="K4371" s="1">
        <v>763</v>
      </c>
      <c r="L4371" s="1">
        <v>784</v>
      </c>
      <c r="M4371" s="1">
        <v>109</v>
      </c>
      <c r="N4371" s="1">
        <v>124</v>
      </c>
      <c r="O4371" s="1">
        <v>278</v>
      </c>
      <c r="P4371" s="1">
        <v>502</v>
      </c>
      <c r="Q4371" s="1">
        <v>286</v>
      </c>
      <c r="R4371" s="1">
        <v>161</v>
      </c>
      <c r="S4371" s="1">
        <v>393</v>
      </c>
      <c r="T4371" s="1">
        <v>340</v>
      </c>
      <c r="U4371" s="1">
        <v>431</v>
      </c>
      <c r="V4371" s="1">
        <v>27</v>
      </c>
      <c r="W4371" s="18">
        <v>41</v>
      </c>
    </row>
    <row r="4372" spans="3:23" x14ac:dyDescent="0.25">
      <c r="C4372" s="106"/>
      <c r="D4372" s="103"/>
      <c r="E4372" s="11" t="s">
        <v>32</v>
      </c>
      <c r="F4372" s="8"/>
      <c r="G4372" s="7">
        <v>654</v>
      </c>
      <c r="H4372" s="15">
        <v>125</v>
      </c>
      <c r="I4372" s="1">
        <v>388</v>
      </c>
      <c r="J4372" s="1">
        <v>112</v>
      </c>
      <c r="K4372" s="1">
        <v>376</v>
      </c>
      <c r="L4372" s="1">
        <v>391</v>
      </c>
      <c r="M4372" s="1">
        <v>47</v>
      </c>
      <c r="N4372" s="1">
        <v>59</v>
      </c>
      <c r="O4372" s="1">
        <v>123</v>
      </c>
      <c r="P4372" s="1">
        <v>246</v>
      </c>
      <c r="Q4372" s="1">
        <v>123</v>
      </c>
      <c r="R4372" s="1">
        <v>88</v>
      </c>
      <c r="S4372" s="1">
        <v>195</v>
      </c>
      <c r="T4372" s="1">
        <v>186</v>
      </c>
      <c r="U4372" s="1">
        <v>230</v>
      </c>
      <c r="V4372" s="1">
        <v>16</v>
      </c>
      <c r="W4372" s="18">
        <v>26</v>
      </c>
    </row>
    <row r="4373" spans="3:23" x14ac:dyDescent="0.25">
      <c r="C4373" s="106"/>
      <c r="D4373" s="102" t="s">
        <v>22</v>
      </c>
      <c r="E4373" s="10" t="s">
        <v>26</v>
      </c>
      <c r="F4373" s="9"/>
      <c r="G4373" s="13">
        <v>137</v>
      </c>
      <c r="H4373" s="22">
        <v>70</v>
      </c>
      <c r="I4373" s="3">
        <v>97</v>
      </c>
      <c r="J4373" s="3">
        <v>51</v>
      </c>
      <c r="K4373" s="3">
        <v>97</v>
      </c>
      <c r="L4373" s="3">
        <v>88</v>
      </c>
      <c r="M4373" s="3">
        <v>13</v>
      </c>
      <c r="N4373" s="3">
        <v>15</v>
      </c>
      <c r="O4373" s="3">
        <v>47</v>
      </c>
      <c r="P4373" s="3">
        <v>50</v>
      </c>
      <c r="Q4373" s="3">
        <v>33</v>
      </c>
      <c r="R4373" s="3">
        <v>15</v>
      </c>
      <c r="S4373" s="3">
        <v>45</v>
      </c>
      <c r="T4373" s="3">
        <v>36</v>
      </c>
      <c r="U4373" s="3">
        <v>59</v>
      </c>
      <c r="V4373" s="3">
        <v>8</v>
      </c>
      <c r="W4373" s="24">
        <v>1</v>
      </c>
    </row>
    <row r="4374" spans="3:23" x14ac:dyDescent="0.25">
      <c r="C4374" s="106"/>
      <c r="D4374" s="103"/>
      <c r="E4374" s="11" t="s">
        <v>27</v>
      </c>
      <c r="F4374" s="8"/>
      <c r="G4374" s="7">
        <v>157</v>
      </c>
      <c r="H4374" s="15">
        <v>70</v>
      </c>
      <c r="I4374" s="1">
        <v>118</v>
      </c>
      <c r="J4374" s="1">
        <v>41</v>
      </c>
      <c r="K4374" s="1">
        <v>105</v>
      </c>
      <c r="L4374" s="1">
        <v>103</v>
      </c>
      <c r="M4374" s="1">
        <v>14</v>
      </c>
      <c r="N4374" s="1">
        <v>16</v>
      </c>
      <c r="O4374" s="1">
        <v>31</v>
      </c>
      <c r="P4374" s="1">
        <v>53</v>
      </c>
      <c r="Q4374" s="1">
        <v>38</v>
      </c>
      <c r="R4374" s="1">
        <v>14</v>
      </c>
      <c r="S4374" s="1">
        <v>41</v>
      </c>
      <c r="T4374" s="1">
        <v>32</v>
      </c>
      <c r="U4374" s="1">
        <v>57</v>
      </c>
      <c r="V4374" s="1">
        <v>0</v>
      </c>
      <c r="W4374" s="18">
        <v>1</v>
      </c>
    </row>
    <row r="4375" spans="3:23" x14ac:dyDescent="0.25">
      <c r="C4375" s="106"/>
      <c r="D4375" s="103"/>
      <c r="E4375" s="11" t="s">
        <v>28</v>
      </c>
      <c r="F4375" s="8"/>
      <c r="G4375" s="7">
        <v>162</v>
      </c>
      <c r="H4375" s="15">
        <v>57</v>
      </c>
      <c r="I4375" s="1">
        <v>115</v>
      </c>
      <c r="J4375" s="1">
        <v>41</v>
      </c>
      <c r="K4375" s="1">
        <v>94</v>
      </c>
      <c r="L4375" s="1">
        <v>97</v>
      </c>
      <c r="M4375" s="1">
        <v>16</v>
      </c>
      <c r="N4375" s="1">
        <v>18</v>
      </c>
      <c r="O4375" s="1">
        <v>33</v>
      </c>
      <c r="P4375" s="1">
        <v>64</v>
      </c>
      <c r="Q4375" s="1">
        <v>43</v>
      </c>
      <c r="R4375" s="1">
        <v>15</v>
      </c>
      <c r="S4375" s="1">
        <v>36</v>
      </c>
      <c r="T4375" s="1">
        <v>26</v>
      </c>
      <c r="U4375" s="1">
        <v>46</v>
      </c>
      <c r="V4375" s="1">
        <v>6</v>
      </c>
      <c r="W4375" s="18">
        <v>7</v>
      </c>
    </row>
    <row r="4376" spans="3:23" x14ac:dyDescent="0.25">
      <c r="C4376" s="106"/>
      <c r="D4376" s="103"/>
      <c r="E4376" s="11" t="s">
        <v>29</v>
      </c>
      <c r="F4376" s="8"/>
      <c r="G4376" s="7">
        <v>175</v>
      </c>
      <c r="H4376" s="15">
        <v>52</v>
      </c>
      <c r="I4376" s="1">
        <v>122</v>
      </c>
      <c r="J4376" s="1">
        <v>36</v>
      </c>
      <c r="K4376" s="1">
        <v>107</v>
      </c>
      <c r="L4376" s="1">
        <v>106</v>
      </c>
      <c r="M4376" s="1">
        <v>13</v>
      </c>
      <c r="N4376" s="1">
        <v>15</v>
      </c>
      <c r="O4376" s="1">
        <v>32</v>
      </c>
      <c r="P4376" s="1">
        <v>62</v>
      </c>
      <c r="Q4376" s="1">
        <v>37</v>
      </c>
      <c r="R4376" s="1">
        <v>27</v>
      </c>
      <c r="S4376" s="1">
        <v>42</v>
      </c>
      <c r="T4376" s="1">
        <v>46</v>
      </c>
      <c r="U4376" s="1">
        <v>55</v>
      </c>
      <c r="V4376" s="1">
        <v>5</v>
      </c>
      <c r="W4376" s="18">
        <v>3</v>
      </c>
    </row>
    <row r="4377" spans="3:23" x14ac:dyDescent="0.25">
      <c r="C4377" s="106"/>
      <c r="D4377" s="103"/>
      <c r="E4377" s="11" t="s">
        <v>30</v>
      </c>
      <c r="F4377" s="8"/>
      <c r="G4377" s="7">
        <v>149</v>
      </c>
      <c r="H4377" s="15">
        <v>22</v>
      </c>
      <c r="I4377" s="1">
        <v>89</v>
      </c>
      <c r="J4377" s="1">
        <v>26</v>
      </c>
      <c r="K4377" s="1">
        <v>90</v>
      </c>
      <c r="L4377" s="1">
        <v>83</v>
      </c>
      <c r="M4377" s="1">
        <v>10</v>
      </c>
      <c r="N4377" s="1">
        <v>12</v>
      </c>
      <c r="O4377" s="1">
        <v>25</v>
      </c>
      <c r="P4377" s="1">
        <v>50</v>
      </c>
      <c r="Q4377" s="1">
        <v>26</v>
      </c>
      <c r="R4377" s="1">
        <v>16</v>
      </c>
      <c r="S4377" s="1">
        <v>49</v>
      </c>
      <c r="T4377" s="1">
        <v>38</v>
      </c>
      <c r="U4377" s="1">
        <v>51</v>
      </c>
      <c r="V4377" s="1">
        <v>4</v>
      </c>
      <c r="W4377" s="18">
        <v>7</v>
      </c>
    </row>
    <row r="4378" spans="3:23" x14ac:dyDescent="0.25">
      <c r="C4378" s="106"/>
      <c r="D4378" s="103"/>
      <c r="E4378" s="11" t="s">
        <v>31</v>
      </c>
      <c r="F4378" s="8"/>
      <c r="G4378" s="7">
        <v>643</v>
      </c>
      <c r="H4378" s="15">
        <v>201</v>
      </c>
      <c r="I4378" s="1">
        <v>444</v>
      </c>
      <c r="J4378" s="1">
        <v>144</v>
      </c>
      <c r="K4378" s="1">
        <v>396</v>
      </c>
      <c r="L4378" s="1">
        <v>389</v>
      </c>
      <c r="M4378" s="1">
        <v>53</v>
      </c>
      <c r="N4378" s="1">
        <v>61</v>
      </c>
      <c r="O4378" s="1">
        <v>121</v>
      </c>
      <c r="P4378" s="1">
        <v>229</v>
      </c>
      <c r="Q4378" s="1">
        <v>144</v>
      </c>
      <c r="R4378" s="1">
        <v>72</v>
      </c>
      <c r="S4378" s="1">
        <v>168</v>
      </c>
      <c r="T4378" s="1">
        <v>142</v>
      </c>
      <c r="U4378" s="1">
        <v>209</v>
      </c>
      <c r="V4378" s="1">
        <v>15</v>
      </c>
      <c r="W4378" s="18">
        <v>18</v>
      </c>
    </row>
    <row r="4379" spans="3:23" x14ac:dyDescent="0.25">
      <c r="C4379" s="106"/>
      <c r="D4379" s="103"/>
      <c r="E4379" s="11" t="s">
        <v>32</v>
      </c>
      <c r="F4379" s="8"/>
      <c r="G4379" s="7">
        <v>324</v>
      </c>
      <c r="H4379" s="15">
        <v>74</v>
      </c>
      <c r="I4379" s="1">
        <v>211</v>
      </c>
      <c r="J4379" s="1">
        <v>62</v>
      </c>
      <c r="K4379" s="1">
        <v>197</v>
      </c>
      <c r="L4379" s="1">
        <v>189</v>
      </c>
      <c r="M4379" s="1">
        <v>23</v>
      </c>
      <c r="N4379" s="1">
        <v>27</v>
      </c>
      <c r="O4379" s="1">
        <v>57</v>
      </c>
      <c r="P4379" s="1">
        <v>112</v>
      </c>
      <c r="Q4379" s="1">
        <v>63</v>
      </c>
      <c r="R4379" s="1">
        <v>43</v>
      </c>
      <c r="S4379" s="1">
        <v>91</v>
      </c>
      <c r="T4379" s="1">
        <v>84</v>
      </c>
      <c r="U4379" s="1">
        <v>106</v>
      </c>
      <c r="V4379" s="1">
        <v>9</v>
      </c>
      <c r="W4379" s="18">
        <v>10</v>
      </c>
    </row>
    <row r="4380" spans="3:23" x14ac:dyDescent="0.25">
      <c r="C4380" s="106"/>
      <c r="D4380" s="102" t="s">
        <v>23</v>
      </c>
      <c r="E4380" s="10" t="s">
        <v>26</v>
      </c>
      <c r="F4380" s="9"/>
      <c r="G4380" s="13">
        <v>120</v>
      </c>
      <c r="H4380" s="22">
        <v>64</v>
      </c>
      <c r="I4380" s="3">
        <v>83</v>
      </c>
      <c r="J4380" s="3">
        <v>40</v>
      </c>
      <c r="K4380" s="3">
        <v>79</v>
      </c>
      <c r="L4380" s="3">
        <v>87</v>
      </c>
      <c r="M4380" s="3">
        <v>16</v>
      </c>
      <c r="N4380" s="3">
        <v>13</v>
      </c>
      <c r="O4380" s="3">
        <v>47</v>
      </c>
      <c r="P4380" s="3">
        <v>55</v>
      </c>
      <c r="Q4380" s="3">
        <v>40</v>
      </c>
      <c r="R4380" s="3">
        <v>17</v>
      </c>
      <c r="S4380" s="3">
        <v>50</v>
      </c>
      <c r="T4380" s="3">
        <v>38</v>
      </c>
      <c r="U4380" s="3">
        <v>67</v>
      </c>
      <c r="V4380" s="3">
        <v>3</v>
      </c>
      <c r="W4380" s="24">
        <v>0</v>
      </c>
    </row>
    <row r="4381" spans="3:23" x14ac:dyDescent="0.25">
      <c r="C4381" s="106"/>
      <c r="D4381" s="103"/>
      <c r="E4381" s="11" t="s">
        <v>27</v>
      </c>
      <c r="F4381" s="8"/>
      <c r="G4381" s="7">
        <v>140</v>
      </c>
      <c r="H4381" s="15">
        <v>42</v>
      </c>
      <c r="I4381" s="1">
        <v>81</v>
      </c>
      <c r="J4381" s="1">
        <v>27</v>
      </c>
      <c r="K4381" s="1">
        <v>88</v>
      </c>
      <c r="L4381" s="1">
        <v>85</v>
      </c>
      <c r="M4381" s="1">
        <v>16</v>
      </c>
      <c r="N4381" s="1">
        <v>15</v>
      </c>
      <c r="O4381" s="1">
        <v>48</v>
      </c>
      <c r="P4381" s="1">
        <v>64</v>
      </c>
      <c r="Q4381" s="1">
        <v>43</v>
      </c>
      <c r="R4381" s="1">
        <v>16</v>
      </c>
      <c r="S4381" s="1">
        <v>53</v>
      </c>
      <c r="T4381" s="1">
        <v>38</v>
      </c>
      <c r="U4381" s="1">
        <v>45</v>
      </c>
      <c r="V4381" s="1">
        <v>2</v>
      </c>
      <c r="W4381" s="18">
        <v>3</v>
      </c>
    </row>
    <row r="4382" spans="3:23" x14ac:dyDescent="0.25">
      <c r="C4382" s="106"/>
      <c r="D4382" s="103"/>
      <c r="E4382" s="11" t="s">
        <v>28</v>
      </c>
      <c r="F4382" s="8"/>
      <c r="G4382" s="7">
        <v>154</v>
      </c>
      <c r="H4382" s="15">
        <v>43</v>
      </c>
      <c r="I4382" s="1">
        <v>97</v>
      </c>
      <c r="J4382" s="1">
        <v>33</v>
      </c>
      <c r="K4382" s="1">
        <v>100</v>
      </c>
      <c r="L4382" s="1">
        <v>108</v>
      </c>
      <c r="M4382" s="1">
        <v>16</v>
      </c>
      <c r="N4382" s="1">
        <v>16</v>
      </c>
      <c r="O4382" s="1">
        <v>43</v>
      </c>
      <c r="P4382" s="1">
        <v>75</v>
      </c>
      <c r="Q4382" s="1">
        <v>39</v>
      </c>
      <c r="R4382" s="1">
        <v>28</v>
      </c>
      <c r="S4382" s="1">
        <v>68</v>
      </c>
      <c r="T4382" s="1">
        <v>58</v>
      </c>
      <c r="U4382" s="1">
        <v>53</v>
      </c>
      <c r="V4382" s="1">
        <v>3</v>
      </c>
      <c r="W4382" s="18">
        <v>4</v>
      </c>
    </row>
    <row r="4383" spans="3:23" x14ac:dyDescent="0.25">
      <c r="C4383" s="106"/>
      <c r="D4383" s="103"/>
      <c r="E4383" s="11" t="s">
        <v>29</v>
      </c>
      <c r="F4383" s="8"/>
      <c r="G4383" s="7">
        <v>160</v>
      </c>
      <c r="H4383" s="15">
        <v>30</v>
      </c>
      <c r="I4383" s="1">
        <v>88</v>
      </c>
      <c r="J4383" s="1">
        <v>24</v>
      </c>
      <c r="K4383" s="1">
        <v>93</v>
      </c>
      <c r="L4383" s="1">
        <v>102</v>
      </c>
      <c r="M4383" s="1">
        <v>9</v>
      </c>
      <c r="N4383" s="1">
        <v>18</v>
      </c>
      <c r="O4383" s="1">
        <v>32</v>
      </c>
      <c r="P4383" s="1">
        <v>68</v>
      </c>
      <c r="Q4383" s="1">
        <v>33</v>
      </c>
      <c r="R4383" s="1">
        <v>22</v>
      </c>
      <c r="S4383" s="1">
        <v>45</v>
      </c>
      <c r="T4383" s="1">
        <v>51</v>
      </c>
      <c r="U4383" s="1">
        <v>59</v>
      </c>
      <c r="V4383" s="1">
        <v>2</v>
      </c>
      <c r="W4383" s="18">
        <v>11</v>
      </c>
    </row>
    <row r="4384" spans="3:23" x14ac:dyDescent="0.25">
      <c r="C4384" s="106"/>
      <c r="D4384" s="103"/>
      <c r="E4384" s="11" t="s">
        <v>30</v>
      </c>
      <c r="F4384" s="8"/>
      <c r="G4384" s="7">
        <v>170</v>
      </c>
      <c r="H4384" s="15">
        <v>21</v>
      </c>
      <c r="I4384" s="1">
        <v>89</v>
      </c>
      <c r="J4384" s="1">
        <v>26</v>
      </c>
      <c r="K4384" s="1">
        <v>86</v>
      </c>
      <c r="L4384" s="1">
        <v>100</v>
      </c>
      <c r="M4384" s="1">
        <v>15</v>
      </c>
      <c r="N4384" s="1">
        <v>14</v>
      </c>
      <c r="O4384" s="1">
        <v>34</v>
      </c>
      <c r="P4384" s="1">
        <v>66</v>
      </c>
      <c r="Q4384" s="1">
        <v>27</v>
      </c>
      <c r="R4384" s="1">
        <v>23</v>
      </c>
      <c r="S4384" s="1">
        <v>59</v>
      </c>
      <c r="T4384" s="1">
        <v>51</v>
      </c>
      <c r="U4384" s="1">
        <v>65</v>
      </c>
      <c r="V4384" s="1">
        <v>5</v>
      </c>
      <c r="W4384" s="18">
        <v>5</v>
      </c>
    </row>
    <row r="4385" spans="3:23" x14ac:dyDescent="0.25">
      <c r="C4385" s="106"/>
      <c r="D4385" s="103"/>
      <c r="E4385" s="11" t="s">
        <v>31</v>
      </c>
      <c r="F4385" s="8"/>
      <c r="G4385" s="7">
        <v>624</v>
      </c>
      <c r="H4385" s="15">
        <v>136</v>
      </c>
      <c r="I4385" s="1">
        <v>355</v>
      </c>
      <c r="J4385" s="1">
        <v>110</v>
      </c>
      <c r="K4385" s="1">
        <v>367</v>
      </c>
      <c r="L4385" s="1">
        <v>395</v>
      </c>
      <c r="M4385" s="1">
        <v>56</v>
      </c>
      <c r="N4385" s="1">
        <v>63</v>
      </c>
      <c r="O4385" s="1">
        <v>157</v>
      </c>
      <c r="P4385" s="1">
        <v>273</v>
      </c>
      <c r="Q4385" s="1">
        <v>142</v>
      </c>
      <c r="R4385" s="1">
        <v>89</v>
      </c>
      <c r="S4385" s="1">
        <v>225</v>
      </c>
      <c r="T4385" s="1">
        <v>198</v>
      </c>
      <c r="U4385" s="1">
        <v>222</v>
      </c>
      <c r="V4385" s="1">
        <v>12</v>
      </c>
      <c r="W4385" s="18">
        <v>23</v>
      </c>
    </row>
    <row r="4386" spans="3:23" x14ac:dyDescent="0.25">
      <c r="C4386" s="106"/>
      <c r="D4386" s="103"/>
      <c r="E4386" s="11" t="s">
        <v>32</v>
      </c>
      <c r="F4386" s="8"/>
      <c r="G4386" s="7">
        <v>330</v>
      </c>
      <c r="H4386" s="15">
        <v>51</v>
      </c>
      <c r="I4386" s="1">
        <v>177</v>
      </c>
      <c r="J4386" s="1">
        <v>50</v>
      </c>
      <c r="K4386" s="1">
        <v>179</v>
      </c>
      <c r="L4386" s="1">
        <v>202</v>
      </c>
      <c r="M4386" s="1">
        <v>24</v>
      </c>
      <c r="N4386" s="1">
        <v>32</v>
      </c>
      <c r="O4386" s="1">
        <v>66</v>
      </c>
      <c r="P4386" s="1">
        <v>134</v>
      </c>
      <c r="Q4386" s="1">
        <v>60</v>
      </c>
      <c r="R4386" s="1">
        <v>45</v>
      </c>
      <c r="S4386" s="1">
        <v>104</v>
      </c>
      <c r="T4386" s="1">
        <v>102</v>
      </c>
      <c r="U4386" s="1">
        <v>124</v>
      </c>
      <c r="V4386" s="1">
        <v>7</v>
      </c>
      <c r="W4386" s="18">
        <v>16</v>
      </c>
    </row>
    <row r="4387" spans="3:23" ht="25.2" x14ac:dyDescent="0.25">
      <c r="C4387" s="102" t="s">
        <v>33</v>
      </c>
      <c r="D4387" s="102" t="s">
        <v>25</v>
      </c>
      <c r="E4387" s="10" t="s">
        <v>34</v>
      </c>
      <c r="F4387" s="9"/>
      <c r="G4387" s="13">
        <v>75</v>
      </c>
      <c r="H4387" s="22">
        <v>22</v>
      </c>
      <c r="I4387" s="3">
        <v>46</v>
      </c>
      <c r="J4387" s="3">
        <v>16</v>
      </c>
      <c r="K4387" s="3">
        <v>43</v>
      </c>
      <c r="L4387" s="3">
        <v>42</v>
      </c>
      <c r="M4387" s="3">
        <v>6</v>
      </c>
      <c r="N4387" s="3">
        <v>5</v>
      </c>
      <c r="O4387" s="3">
        <v>21</v>
      </c>
      <c r="P4387" s="3">
        <v>24</v>
      </c>
      <c r="Q4387" s="3">
        <v>18</v>
      </c>
      <c r="R4387" s="3">
        <v>8</v>
      </c>
      <c r="S4387" s="3">
        <v>20</v>
      </c>
      <c r="T4387" s="3">
        <v>21</v>
      </c>
      <c r="U4387" s="3">
        <v>24</v>
      </c>
      <c r="V4387" s="3">
        <v>6</v>
      </c>
      <c r="W4387" s="24">
        <v>2</v>
      </c>
    </row>
    <row r="4388" spans="3:23" ht="25.2" x14ac:dyDescent="0.25">
      <c r="C4388" s="106"/>
      <c r="D4388" s="103"/>
      <c r="E4388" s="11" t="s">
        <v>35</v>
      </c>
      <c r="F4388" s="8"/>
      <c r="G4388" s="7">
        <v>1042</v>
      </c>
      <c r="H4388" s="15">
        <v>347</v>
      </c>
      <c r="I4388" s="1">
        <v>697</v>
      </c>
      <c r="J4388" s="1">
        <v>251</v>
      </c>
      <c r="K4388" s="1">
        <v>667</v>
      </c>
      <c r="L4388" s="1">
        <v>679</v>
      </c>
      <c r="M4388" s="1">
        <v>105</v>
      </c>
      <c r="N4388" s="1">
        <v>107</v>
      </c>
      <c r="O4388" s="1">
        <v>228</v>
      </c>
      <c r="P4388" s="1">
        <v>442</v>
      </c>
      <c r="Q4388" s="1">
        <v>261</v>
      </c>
      <c r="R4388" s="1">
        <v>129</v>
      </c>
      <c r="S4388" s="1">
        <v>342</v>
      </c>
      <c r="T4388" s="1">
        <v>287</v>
      </c>
      <c r="U4388" s="1">
        <v>397</v>
      </c>
      <c r="V4388" s="1">
        <v>17</v>
      </c>
      <c r="W4388" s="18">
        <v>26</v>
      </c>
    </row>
    <row r="4389" spans="3:23" ht="25.2" x14ac:dyDescent="0.25">
      <c r="C4389" s="106"/>
      <c r="D4389" s="103"/>
      <c r="E4389" s="11" t="s">
        <v>36</v>
      </c>
      <c r="F4389" s="8"/>
      <c r="G4389" s="7">
        <v>122</v>
      </c>
      <c r="H4389" s="15">
        <v>46</v>
      </c>
      <c r="I4389" s="1">
        <v>77</v>
      </c>
      <c r="J4389" s="1">
        <v>33</v>
      </c>
      <c r="K4389" s="1">
        <v>71</v>
      </c>
      <c r="L4389" s="1">
        <v>69</v>
      </c>
      <c r="M4389" s="1">
        <v>8</v>
      </c>
      <c r="N4389" s="1">
        <v>17</v>
      </c>
      <c r="O4389" s="1">
        <v>51</v>
      </c>
      <c r="P4389" s="1">
        <v>39</v>
      </c>
      <c r="Q4389" s="1">
        <v>29</v>
      </c>
      <c r="R4389" s="1">
        <v>22</v>
      </c>
      <c r="S4389" s="1">
        <v>36</v>
      </c>
      <c r="T4389" s="1">
        <v>36</v>
      </c>
      <c r="U4389" s="1">
        <v>39</v>
      </c>
      <c r="V4389" s="1">
        <v>7</v>
      </c>
      <c r="W4389" s="18">
        <v>4</v>
      </c>
    </row>
    <row r="4390" spans="3:23" ht="25.2" x14ac:dyDescent="0.25">
      <c r="C4390" s="106"/>
      <c r="D4390" s="103"/>
      <c r="E4390" s="11" t="s">
        <v>37</v>
      </c>
      <c r="F4390" s="8"/>
      <c r="G4390" s="7">
        <v>251</v>
      </c>
      <c r="H4390" s="15">
        <v>51</v>
      </c>
      <c r="I4390" s="1">
        <v>139</v>
      </c>
      <c r="J4390" s="1">
        <v>39</v>
      </c>
      <c r="K4390" s="1">
        <v>136</v>
      </c>
      <c r="L4390" s="1">
        <v>147</v>
      </c>
      <c r="M4390" s="1">
        <v>16</v>
      </c>
      <c r="N4390" s="1">
        <v>18</v>
      </c>
      <c r="O4390" s="1">
        <v>64</v>
      </c>
      <c r="P4390" s="1">
        <v>91</v>
      </c>
      <c r="Q4390" s="1">
        <v>42</v>
      </c>
      <c r="R4390" s="1">
        <v>31</v>
      </c>
      <c r="S4390" s="1">
        <v>79</v>
      </c>
      <c r="T4390" s="1">
        <v>60</v>
      </c>
      <c r="U4390" s="1">
        <v>85</v>
      </c>
      <c r="V4390" s="1">
        <v>6</v>
      </c>
      <c r="W4390" s="18">
        <v>10</v>
      </c>
    </row>
    <row r="4391" spans="3:23" x14ac:dyDescent="0.25">
      <c r="C4391" s="106"/>
      <c r="D4391" s="103"/>
      <c r="E4391" s="11" t="s">
        <v>38</v>
      </c>
      <c r="F4391" s="8"/>
      <c r="G4391" s="14">
        <v>34</v>
      </c>
      <c r="H4391" s="27">
        <v>5</v>
      </c>
      <c r="I4391" s="5">
        <v>20</v>
      </c>
      <c r="J4391" s="5">
        <v>6</v>
      </c>
      <c r="K4391" s="5">
        <v>22</v>
      </c>
      <c r="L4391" s="5">
        <v>22</v>
      </c>
      <c r="M4391" s="5">
        <v>3</v>
      </c>
      <c r="N4391" s="5">
        <v>5</v>
      </c>
      <c r="O4391" s="5">
        <v>8</v>
      </c>
      <c r="P4391" s="5">
        <v>11</v>
      </c>
      <c r="Q4391" s="5">
        <v>9</v>
      </c>
      <c r="R4391" s="5">
        <v>3</v>
      </c>
      <c r="S4391" s="5">
        <v>11</v>
      </c>
      <c r="T4391" s="5">
        <v>10</v>
      </c>
      <c r="U4391" s="5">
        <v>12</v>
      </c>
      <c r="V4391" s="5">
        <v>2</v>
      </c>
      <c r="W4391" s="28">
        <v>0</v>
      </c>
    </row>
    <row r="4392" spans="3:23" ht="25.2" x14ac:dyDescent="0.25">
      <c r="C4392" s="106"/>
      <c r="D4392" s="102" t="s">
        <v>22</v>
      </c>
      <c r="E4392" s="10" t="s">
        <v>34</v>
      </c>
      <c r="F4392" s="9"/>
      <c r="G4392" s="13">
        <v>53</v>
      </c>
      <c r="H4392" s="22">
        <v>16</v>
      </c>
      <c r="I4392" s="3">
        <v>35</v>
      </c>
      <c r="J4392" s="3">
        <v>10</v>
      </c>
      <c r="K4392" s="3">
        <v>27</v>
      </c>
      <c r="L4392" s="3">
        <v>28</v>
      </c>
      <c r="M4392" s="3">
        <v>3</v>
      </c>
      <c r="N4392" s="3">
        <v>1</v>
      </c>
      <c r="O4392" s="3">
        <v>13</v>
      </c>
      <c r="P4392" s="3">
        <v>13</v>
      </c>
      <c r="Q4392" s="3">
        <v>12</v>
      </c>
      <c r="R4392" s="3">
        <v>4</v>
      </c>
      <c r="S4392" s="3">
        <v>12</v>
      </c>
      <c r="T4392" s="3">
        <v>14</v>
      </c>
      <c r="U4392" s="3">
        <v>16</v>
      </c>
      <c r="V4392" s="3">
        <v>6</v>
      </c>
      <c r="W4392" s="24">
        <v>2</v>
      </c>
    </row>
    <row r="4393" spans="3:23" ht="25.2" x14ac:dyDescent="0.25">
      <c r="C4393" s="106"/>
      <c r="D4393" s="103"/>
      <c r="E4393" s="11" t="s">
        <v>35</v>
      </c>
      <c r="F4393" s="8"/>
      <c r="G4393" s="7">
        <v>595</v>
      </c>
      <c r="H4393" s="15">
        <v>219</v>
      </c>
      <c r="I4393" s="1">
        <v>428</v>
      </c>
      <c r="J4393" s="1">
        <v>155</v>
      </c>
      <c r="K4393" s="1">
        <v>390</v>
      </c>
      <c r="L4393" s="1">
        <v>375</v>
      </c>
      <c r="M4393" s="1">
        <v>55</v>
      </c>
      <c r="N4393" s="1">
        <v>58</v>
      </c>
      <c r="O4393" s="1">
        <v>122</v>
      </c>
      <c r="P4393" s="1">
        <v>233</v>
      </c>
      <c r="Q4393" s="1">
        <v>140</v>
      </c>
      <c r="R4393" s="1">
        <v>70</v>
      </c>
      <c r="S4393" s="1">
        <v>171</v>
      </c>
      <c r="T4393" s="1">
        <v>141</v>
      </c>
      <c r="U4393" s="1">
        <v>216</v>
      </c>
      <c r="V4393" s="1">
        <v>11</v>
      </c>
      <c r="W4393" s="18">
        <v>12</v>
      </c>
    </row>
    <row r="4394" spans="3:23" ht="25.2" x14ac:dyDescent="0.25">
      <c r="C4394" s="106"/>
      <c r="D4394" s="103"/>
      <c r="E4394" s="11" t="s">
        <v>36</v>
      </c>
      <c r="F4394" s="8"/>
      <c r="G4394" s="7">
        <v>56</v>
      </c>
      <c r="H4394" s="15">
        <v>21</v>
      </c>
      <c r="I4394" s="1">
        <v>36</v>
      </c>
      <c r="J4394" s="1">
        <v>15</v>
      </c>
      <c r="K4394" s="1">
        <v>30</v>
      </c>
      <c r="L4394" s="1">
        <v>28</v>
      </c>
      <c r="M4394" s="1">
        <v>2</v>
      </c>
      <c r="N4394" s="1">
        <v>11</v>
      </c>
      <c r="O4394" s="1">
        <v>20</v>
      </c>
      <c r="P4394" s="1">
        <v>13</v>
      </c>
      <c r="Q4394" s="1">
        <v>9</v>
      </c>
      <c r="R4394" s="1">
        <v>4</v>
      </c>
      <c r="S4394" s="1">
        <v>11</v>
      </c>
      <c r="T4394" s="1">
        <v>8</v>
      </c>
      <c r="U4394" s="1">
        <v>13</v>
      </c>
      <c r="V4394" s="1">
        <v>2</v>
      </c>
      <c r="W4394" s="18">
        <v>2</v>
      </c>
    </row>
    <row r="4395" spans="3:23" ht="25.2" x14ac:dyDescent="0.25">
      <c r="C4395" s="106"/>
      <c r="D4395" s="103"/>
      <c r="E4395" s="11" t="s">
        <v>37</v>
      </c>
      <c r="F4395" s="8"/>
      <c r="G4395" s="7">
        <v>54</v>
      </c>
      <c r="H4395" s="15">
        <v>10</v>
      </c>
      <c r="I4395" s="1">
        <v>30</v>
      </c>
      <c r="J4395" s="1">
        <v>11</v>
      </c>
      <c r="K4395" s="1">
        <v>30</v>
      </c>
      <c r="L4395" s="1">
        <v>32</v>
      </c>
      <c r="M4395" s="1">
        <v>3</v>
      </c>
      <c r="N4395" s="1">
        <v>3</v>
      </c>
      <c r="O4395" s="1">
        <v>8</v>
      </c>
      <c r="P4395" s="1">
        <v>14</v>
      </c>
      <c r="Q4395" s="1">
        <v>11</v>
      </c>
      <c r="R4395" s="1">
        <v>7</v>
      </c>
      <c r="S4395" s="1">
        <v>12</v>
      </c>
      <c r="T4395" s="1">
        <v>9</v>
      </c>
      <c r="U4395" s="1">
        <v>16</v>
      </c>
      <c r="V4395" s="1">
        <v>2</v>
      </c>
      <c r="W4395" s="18">
        <v>3</v>
      </c>
    </row>
    <row r="4396" spans="3:23" x14ac:dyDescent="0.25">
      <c r="C4396" s="106"/>
      <c r="D4396" s="103"/>
      <c r="E4396" s="11" t="s">
        <v>38</v>
      </c>
      <c r="F4396" s="8"/>
      <c r="G4396" s="14">
        <v>22</v>
      </c>
      <c r="H4396" s="27">
        <v>5</v>
      </c>
      <c r="I4396" s="5">
        <v>12</v>
      </c>
      <c r="J4396" s="5">
        <v>4</v>
      </c>
      <c r="K4396" s="5">
        <v>16</v>
      </c>
      <c r="L4396" s="5">
        <v>14</v>
      </c>
      <c r="M4396" s="5">
        <v>3</v>
      </c>
      <c r="N4396" s="5">
        <v>3</v>
      </c>
      <c r="O4396" s="5">
        <v>5</v>
      </c>
      <c r="P4396" s="5">
        <v>6</v>
      </c>
      <c r="Q4396" s="5">
        <v>5</v>
      </c>
      <c r="R4396" s="5">
        <v>2</v>
      </c>
      <c r="S4396" s="5">
        <v>7</v>
      </c>
      <c r="T4396" s="5">
        <v>6</v>
      </c>
      <c r="U4396" s="5">
        <v>7</v>
      </c>
      <c r="V4396" s="5">
        <v>2</v>
      </c>
      <c r="W4396" s="28">
        <v>0</v>
      </c>
    </row>
    <row r="4397" spans="3:23" ht="25.2" x14ac:dyDescent="0.25">
      <c r="C4397" s="106"/>
      <c r="D4397" s="102" t="s">
        <v>23</v>
      </c>
      <c r="E4397" s="10" t="s">
        <v>34</v>
      </c>
      <c r="F4397" s="9"/>
      <c r="G4397" s="41">
        <v>22</v>
      </c>
      <c r="H4397" s="58">
        <v>6</v>
      </c>
      <c r="I4397" s="26">
        <v>11</v>
      </c>
      <c r="J4397" s="26">
        <v>6</v>
      </c>
      <c r="K4397" s="26">
        <v>16</v>
      </c>
      <c r="L4397" s="26">
        <v>14</v>
      </c>
      <c r="M4397" s="26">
        <v>3</v>
      </c>
      <c r="N4397" s="26">
        <v>4</v>
      </c>
      <c r="O4397" s="26">
        <v>8</v>
      </c>
      <c r="P4397" s="26">
        <v>11</v>
      </c>
      <c r="Q4397" s="26">
        <v>6</v>
      </c>
      <c r="R4397" s="26">
        <v>4</v>
      </c>
      <c r="S4397" s="26">
        <v>8</v>
      </c>
      <c r="T4397" s="26">
        <v>7</v>
      </c>
      <c r="U4397" s="26">
        <v>8</v>
      </c>
      <c r="V4397" s="26">
        <v>0</v>
      </c>
      <c r="W4397" s="60">
        <v>0</v>
      </c>
    </row>
    <row r="4398" spans="3:23" ht="25.2" x14ac:dyDescent="0.25">
      <c r="C4398" s="106"/>
      <c r="D4398" s="103"/>
      <c r="E4398" s="11" t="s">
        <v>35</v>
      </c>
      <c r="F4398" s="8"/>
      <c r="G4398" s="7">
        <v>447</v>
      </c>
      <c r="H4398" s="15">
        <v>128</v>
      </c>
      <c r="I4398" s="1">
        <v>269</v>
      </c>
      <c r="J4398" s="1">
        <v>96</v>
      </c>
      <c r="K4398" s="1">
        <v>277</v>
      </c>
      <c r="L4398" s="1">
        <v>304</v>
      </c>
      <c r="M4398" s="1">
        <v>50</v>
      </c>
      <c r="N4398" s="1">
        <v>49</v>
      </c>
      <c r="O4398" s="1">
        <v>106</v>
      </c>
      <c r="P4398" s="1">
        <v>209</v>
      </c>
      <c r="Q4398" s="1">
        <v>121</v>
      </c>
      <c r="R4398" s="1">
        <v>59</v>
      </c>
      <c r="S4398" s="1">
        <v>171</v>
      </c>
      <c r="T4398" s="1">
        <v>146</v>
      </c>
      <c r="U4398" s="1">
        <v>181</v>
      </c>
      <c r="V4398" s="1">
        <v>6</v>
      </c>
      <c r="W4398" s="18">
        <v>14</v>
      </c>
    </row>
    <row r="4399" spans="3:23" ht="25.2" x14ac:dyDescent="0.25">
      <c r="C4399" s="106"/>
      <c r="D4399" s="103"/>
      <c r="E4399" s="11" t="s">
        <v>36</v>
      </c>
      <c r="F4399" s="8"/>
      <c r="G4399" s="7">
        <v>66</v>
      </c>
      <c r="H4399" s="15">
        <v>25</v>
      </c>
      <c r="I4399" s="1">
        <v>41</v>
      </c>
      <c r="J4399" s="1">
        <v>18</v>
      </c>
      <c r="K4399" s="1">
        <v>41</v>
      </c>
      <c r="L4399" s="1">
        <v>41</v>
      </c>
      <c r="M4399" s="1">
        <v>6</v>
      </c>
      <c r="N4399" s="1">
        <v>6</v>
      </c>
      <c r="O4399" s="1">
        <v>31</v>
      </c>
      <c r="P4399" s="1">
        <v>26</v>
      </c>
      <c r="Q4399" s="1">
        <v>20</v>
      </c>
      <c r="R4399" s="1">
        <v>18</v>
      </c>
      <c r="S4399" s="1">
        <v>25</v>
      </c>
      <c r="T4399" s="1">
        <v>28</v>
      </c>
      <c r="U4399" s="1">
        <v>26</v>
      </c>
      <c r="V4399" s="1">
        <v>5</v>
      </c>
      <c r="W4399" s="18">
        <v>2</v>
      </c>
    </row>
    <row r="4400" spans="3:23" ht="25.2" x14ac:dyDescent="0.25">
      <c r="C4400" s="106"/>
      <c r="D4400" s="103"/>
      <c r="E4400" s="11" t="s">
        <v>37</v>
      </c>
      <c r="F4400" s="8"/>
      <c r="G4400" s="7">
        <v>197</v>
      </c>
      <c r="H4400" s="15">
        <v>41</v>
      </c>
      <c r="I4400" s="1">
        <v>109</v>
      </c>
      <c r="J4400" s="1">
        <v>28</v>
      </c>
      <c r="K4400" s="1">
        <v>106</v>
      </c>
      <c r="L4400" s="1">
        <v>115</v>
      </c>
      <c r="M4400" s="1">
        <v>13</v>
      </c>
      <c r="N4400" s="1">
        <v>15</v>
      </c>
      <c r="O4400" s="1">
        <v>56</v>
      </c>
      <c r="P4400" s="1">
        <v>77</v>
      </c>
      <c r="Q4400" s="1">
        <v>31</v>
      </c>
      <c r="R4400" s="1">
        <v>24</v>
      </c>
      <c r="S4400" s="1">
        <v>67</v>
      </c>
      <c r="T4400" s="1">
        <v>51</v>
      </c>
      <c r="U4400" s="1">
        <v>69</v>
      </c>
      <c r="V4400" s="1">
        <v>4</v>
      </c>
      <c r="W4400" s="18">
        <v>7</v>
      </c>
    </row>
    <row r="4401" spans="3:23" x14ac:dyDescent="0.25">
      <c r="C4401" s="106"/>
      <c r="D4401" s="103"/>
      <c r="E4401" s="11" t="s">
        <v>38</v>
      </c>
      <c r="F4401" s="8"/>
      <c r="G4401" s="14">
        <v>12</v>
      </c>
      <c r="H4401" s="27">
        <v>0</v>
      </c>
      <c r="I4401" s="5">
        <v>8</v>
      </c>
      <c r="J4401" s="5">
        <v>2</v>
      </c>
      <c r="K4401" s="5">
        <v>6</v>
      </c>
      <c r="L4401" s="5">
        <v>8</v>
      </c>
      <c r="M4401" s="5">
        <v>0</v>
      </c>
      <c r="N4401" s="5">
        <v>2</v>
      </c>
      <c r="O4401" s="5">
        <v>3</v>
      </c>
      <c r="P4401" s="5">
        <v>5</v>
      </c>
      <c r="Q4401" s="5">
        <v>4</v>
      </c>
      <c r="R4401" s="5">
        <v>1</v>
      </c>
      <c r="S4401" s="5">
        <v>4</v>
      </c>
      <c r="T4401" s="5">
        <v>4</v>
      </c>
      <c r="U4401" s="5">
        <v>5</v>
      </c>
      <c r="V4401" s="5">
        <v>0</v>
      </c>
      <c r="W4401" s="28">
        <v>0</v>
      </c>
    </row>
    <row r="4402" spans="3:23" ht="25.2" x14ac:dyDescent="0.25">
      <c r="C4402" s="102" t="s">
        <v>39</v>
      </c>
      <c r="D4402" s="102" t="s">
        <v>25</v>
      </c>
      <c r="E4402" s="10" t="s">
        <v>40</v>
      </c>
      <c r="F4402" s="9"/>
      <c r="G4402" s="13">
        <v>263</v>
      </c>
      <c r="H4402" s="22">
        <v>73</v>
      </c>
      <c r="I4402" s="3">
        <v>148</v>
      </c>
      <c r="J4402" s="3">
        <v>50</v>
      </c>
      <c r="K4402" s="3">
        <v>145</v>
      </c>
      <c r="L4402" s="3">
        <v>152</v>
      </c>
      <c r="M4402" s="3">
        <v>18</v>
      </c>
      <c r="N4402" s="3">
        <v>24</v>
      </c>
      <c r="O4402" s="3">
        <v>93</v>
      </c>
      <c r="P4402" s="3">
        <v>82</v>
      </c>
      <c r="Q4402" s="3">
        <v>49</v>
      </c>
      <c r="R4402" s="3">
        <v>30</v>
      </c>
      <c r="S4402" s="3">
        <v>84</v>
      </c>
      <c r="T4402" s="3">
        <v>67</v>
      </c>
      <c r="U4402" s="3">
        <v>78</v>
      </c>
      <c r="V4402" s="3">
        <v>10</v>
      </c>
      <c r="W4402" s="24">
        <v>7</v>
      </c>
    </row>
    <row r="4403" spans="3:23" ht="25.2" x14ac:dyDescent="0.25">
      <c r="C4403" s="106"/>
      <c r="D4403" s="103"/>
      <c r="E4403" s="11" t="s">
        <v>41</v>
      </c>
      <c r="F4403" s="8"/>
      <c r="G4403" s="7">
        <v>906</v>
      </c>
      <c r="H4403" s="15">
        <v>302</v>
      </c>
      <c r="I4403" s="1">
        <v>616</v>
      </c>
      <c r="J4403" s="1">
        <v>212</v>
      </c>
      <c r="K4403" s="1">
        <v>590</v>
      </c>
      <c r="L4403" s="1">
        <v>603</v>
      </c>
      <c r="M4403" s="1">
        <v>90</v>
      </c>
      <c r="N4403" s="1">
        <v>92</v>
      </c>
      <c r="O4403" s="1">
        <v>197</v>
      </c>
      <c r="P4403" s="1">
        <v>389</v>
      </c>
      <c r="Q4403" s="1">
        <v>236</v>
      </c>
      <c r="R4403" s="1">
        <v>108</v>
      </c>
      <c r="S4403" s="1">
        <v>299</v>
      </c>
      <c r="T4403" s="1">
        <v>251</v>
      </c>
      <c r="U4403" s="1">
        <v>345</v>
      </c>
      <c r="V4403" s="1">
        <v>13</v>
      </c>
      <c r="W4403" s="18">
        <v>21</v>
      </c>
    </row>
    <row r="4404" spans="3:23" x14ac:dyDescent="0.25">
      <c r="C4404" s="106"/>
      <c r="D4404" s="103"/>
      <c r="E4404" s="11" t="s">
        <v>42</v>
      </c>
      <c r="F4404" s="8"/>
      <c r="G4404" s="7">
        <v>61</v>
      </c>
      <c r="H4404" s="15">
        <v>24</v>
      </c>
      <c r="I4404" s="1">
        <v>43</v>
      </c>
      <c r="J4404" s="1">
        <v>17</v>
      </c>
      <c r="K4404" s="1">
        <v>43</v>
      </c>
      <c r="L4404" s="1">
        <v>45</v>
      </c>
      <c r="M4404" s="1">
        <v>7</v>
      </c>
      <c r="N4404" s="1">
        <v>8</v>
      </c>
      <c r="O4404" s="1">
        <v>20</v>
      </c>
      <c r="P4404" s="1">
        <v>24</v>
      </c>
      <c r="Q4404" s="1">
        <v>22</v>
      </c>
      <c r="R4404" s="1">
        <v>10</v>
      </c>
      <c r="S4404" s="1">
        <v>20</v>
      </c>
      <c r="T4404" s="1">
        <v>17</v>
      </c>
      <c r="U4404" s="1">
        <v>33</v>
      </c>
      <c r="V4404" s="1">
        <v>3</v>
      </c>
      <c r="W4404" s="18">
        <v>0</v>
      </c>
    </row>
    <row r="4405" spans="3:23" x14ac:dyDescent="0.25">
      <c r="C4405" s="106"/>
      <c r="D4405" s="103"/>
      <c r="E4405" s="11" t="s">
        <v>43</v>
      </c>
      <c r="F4405" s="8"/>
      <c r="G4405" s="7">
        <v>450</v>
      </c>
      <c r="H4405" s="15">
        <v>148</v>
      </c>
      <c r="I4405" s="1">
        <v>306</v>
      </c>
      <c r="J4405" s="1">
        <v>95</v>
      </c>
      <c r="K4405" s="1">
        <v>280</v>
      </c>
      <c r="L4405" s="1">
        <v>281</v>
      </c>
      <c r="M4405" s="1">
        <v>40</v>
      </c>
      <c r="N4405" s="1">
        <v>40</v>
      </c>
      <c r="O4405" s="1">
        <v>101</v>
      </c>
      <c r="P4405" s="1">
        <v>186</v>
      </c>
      <c r="Q4405" s="1">
        <v>106</v>
      </c>
      <c r="R4405" s="1">
        <v>60</v>
      </c>
      <c r="S4405" s="1">
        <v>136</v>
      </c>
      <c r="T4405" s="1">
        <v>111</v>
      </c>
      <c r="U4405" s="1">
        <v>167</v>
      </c>
      <c r="V4405" s="1">
        <v>11</v>
      </c>
      <c r="W4405" s="18">
        <v>15</v>
      </c>
    </row>
    <row r="4406" spans="3:23" x14ac:dyDescent="0.25">
      <c r="C4406" s="106"/>
      <c r="D4406" s="103"/>
      <c r="E4406" s="11" t="s">
        <v>44</v>
      </c>
      <c r="F4406" s="8"/>
      <c r="G4406" s="7">
        <v>93</v>
      </c>
      <c r="H4406" s="15">
        <v>25</v>
      </c>
      <c r="I4406" s="1">
        <v>66</v>
      </c>
      <c r="J4406" s="1">
        <v>19</v>
      </c>
      <c r="K4406" s="1">
        <v>66</v>
      </c>
      <c r="L4406" s="1">
        <v>57</v>
      </c>
      <c r="M4406" s="1">
        <v>5</v>
      </c>
      <c r="N4406" s="1">
        <v>3</v>
      </c>
      <c r="O4406" s="1">
        <v>13</v>
      </c>
      <c r="P4406" s="1">
        <v>34</v>
      </c>
      <c r="Q4406" s="1">
        <v>19</v>
      </c>
      <c r="R4406" s="1">
        <v>13</v>
      </c>
      <c r="S4406" s="1">
        <v>26</v>
      </c>
      <c r="T4406" s="1">
        <v>23</v>
      </c>
      <c r="U4406" s="1">
        <v>36</v>
      </c>
      <c r="V4406" s="1">
        <v>1</v>
      </c>
      <c r="W4406" s="18">
        <v>2</v>
      </c>
    </row>
    <row r="4407" spans="3:23" ht="25.2" x14ac:dyDescent="0.25">
      <c r="C4407" s="106"/>
      <c r="D4407" s="103"/>
      <c r="E4407" s="11" t="s">
        <v>45</v>
      </c>
      <c r="F4407" s="8"/>
      <c r="G4407" s="14">
        <v>41</v>
      </c>
      <c r="H4407" s="27">
        <v>14</v>
      </c>
      <c r="I4407" s="5">
        <v>28</v>
      </c>
      <c r="J4407" s="5">
        <v>8</v>
      </c>
      <c r="K4407" s="5">
        <v>27</v>
      </c>
      <c r="L4407" s="5">
        <v>25</v>
      </c>
      <c r="M4407" s="5">
        <v>4</v>
      </c>
      <c r="N4407" s="5">
        <v>2</v>
      </c>
      <c r="O4407" s="5">
        <v>8</v>
      </c>
      <c r="P4407" s="5">
        <v>13</v>
      </c>
      <c r="Q4407" s="5">
        <v>10</v>
      </c>
      <c r="R4407" s="5">
        <v>7</v>
      </c>
      <c r="S4407" s="5">
        <v>16</v>
      </c>
      <c r="T4407" s="5">
        <v>14</v>
      </c>
      <c r="U4407" s="5">
        <v>15</v>
      </c>
      <c r="V4407" s="5">
        <v>1</v>
      </c>
      <c r="W4407" s="28">
        <v>2</v>
      </c>
    </row>
    <row r="4408" spans="3:23" x14ac:dyDescent="0.25">
      <c r="C4408" s="106"/>
      <c r="D4408" s="103"/>
      <c r="E4408" s="11" t="s">
        <v>38</v>
      </c>
      <c r="F4408" s="8"/>
      <c r="G4408" s="7">
        <v>141</v>
      </c>
      <c r="H4408" s="15">
        <v>32</v>
      </c>
      <c r="I4408" s="1">
        <v>82</v>
      </c>
      <c r="J4408" s="1">
        <v>39</v>
      </c>
      <c r="K4408" s="1">
        <v>79</v>
      </c>
      <c r="L4408" s="1">
        <v>75</v>
      </c>
      <c r="M4408" s="1">
        <v>11</v>
      </c>
      <c r="N4408" s="1">
        <v>17</v>
      </c>
      <c r="O4408" s="1">
        <v>27</v>
      </c>
      <c r="P4408" s="1">
        <v>56</v>
      </c>
      <c r="Q4408" s="1">
        <v>24</v>
      </c>
      <c r="R4408" s="1">
        <v>20</v>
      </c>
      <c r="S4408" s="1">
        <v>42</v>
      </c>
      <c r="T4408" s="1">
        <v>35</v>
      </c>
      <c r="U4408" s="1">
        <v>50</v>
      </c>
      <c r="V4408" s="1">
        <v>6</v>
      </c>
      <c r="W4408" s="18">
        <v>5</v>
      </c>
    </row>
    <row r="4409" spans="3:23" ht="25.2" x14ac:dyDescent="0.25">
      <c r="C4409" s="106"/>
      <c r="D4409" s="102" t="s">
        <v>22</v>
      </c>
      <c r="E4409" s="10" t="s">
        <v>40</v>
      </c>
      <c r="F4409" s="9"/>
      <c r="G4409" s="13">
        <v>123</v>
      </c>
      <c r="H4409" s="22">
        <v>41</v>
      </c>
      <c r="I4409" s="3">
        <v>69</v>
      </c>
      <c r="J4409" s="3">
        <v>27</v>
      </c>
      <c r="K4409" s="3">
        <v>64</v>
      </c>
      <c r="L4409" s="3">
        <v>65</v>
      </c>
      <c r="M4409" s="3">
        <v>6</v>
      </c>
      <c r="N4409" s="3">
        <v>12</v>
      </c>
      <c r="O4409" s="3">
        <v>38</v>
      </c>
      <c r="P4409" s="3">
        <v>26</v>
      </c>
      <c r="Q4409" s="3">
        <v>20</v>
      </c>
      <c r="R4409" s="3">
        <v>9</v>
      </c>
      <c r="S4409" s="3">
        <v>28</v>
      </c>
      <c r="T4409" s="3">
        <v>21</v>
      </c>
      <c r="U4409" s="3">
        <v>33</v>
      </c>
      <c r="V4409" s="3">
        <v>7</v>
      </c>
      <c r="W4409" s="24">
        <v>6</v>
      </c>
    </row>
    <row r="4410" spans="3:23" ht="25.2" x14ac:dyDescent="0.25">
      <c r="C4410" s="106"/>
      <c r="D4410" s="103"/>
      <c r="E4410" s="11" t="s">
        <v>41</v>
      </c>
      <c r="F4410" s="8"/>
      <c r="G4410" s="7">
        <v>511</v>
      </c>
      <c r="H4410" s="15">
        <v>189</v>
      </c>
      <c r="I4410" s="1">
        <v>372</v>
      </c>
      <c r="J4410" s="1">
        <v>128</v>
      </c>
      <c r="K4410" s="1">
        <v>338</v>
      </c>
      <c r="L4410" s="1">
        <v>324</v>
      </c>
      <c r="M4410" s="1">
        <v>46</v>
      </c>
      <c r="N4410" s="1">
        <v>51</v>
      </c>
      <c r="O4410" s="1">
        <v>101</v>
      </c>
      <c r="P4410" s="1">
        <v>203</v>
      </c>
      <c r="Q4410" s="1">
        <v>123</v>
      </c>
      <c r="R4410" s="1">
        <v>56</v>
      </c>
      <c r="S4410" s="1">
        <v>145</v>
      </c>
      <c r="T4410" s="1">
        <v>119</v>
      </c>
      <c r="U4410" s="1">
        <v>185</v>
      </c>
      <c r="V4410" s="1">
        <v>9</v>
      </c>
      <c r="W4410" s="18">
        <v>11</v>
      </c>
    </row>
    <row r="4411" spans="3:23" x14ac:dyDescent="0.25">
      <c r="C4411" s="106"/>
      <c r="D4411" s="103"/>
      <c r="E4411" s="11" t="s">
        <v>42</v>
      </c>
      <c r="F4411" s="8"/>
      <c r="G4411" s="14">
        <v>36</v>
      </c>
      <c r="H4411" s="27">
        <v>16</v>
      </c>
      <c r="I4411" s="5">
        <v>31</v>
      </c>
      <c r="J4411" s="5">
        <v>12</v>
      </c>
      <c r="K4411" s="5">
        <v>28</v>
      </c>
      <c r="L4411" s="5">
        <v>27</v>
      </c>
      <c r="M4411" s="5">
        <v>5</v>
      </c>
      <c r="N4411" s="5">
        <v>6</v>
      </c>
      <c r="O4411" s="5">
        <v>11</v>
      </c>
      <c r="P4411" s="5">
        <v>15</v>
      </c>
      <c r="Q4411" s="5">
        <v>13</v>
      </c>
      <c r="R4411" s="5">
        <v>6</v>
      </c>
      <c r="S4411" s="5">
        <v>10</v>
      </c>
      <c r="T4411" s="5">
        <v>10</v>
      </c>
      <c r="U4411" s="5">
        <v>21</v>
      </c>
      <c r="V4411" s="5">
        <v>3</v>
      </c>
      <c r="W4411" s="28">
        <v>0</v>
      </c>
    </row>
    <row r="4412" spans="3:23" x14ac:dyDescent="0.25">
      <c r="C4412" s="106"/>
      <c r="D4412" s="103"/>
      <c r="E4412" s="11" t="s">
        <v>43</v>
      </c>
      <c r="F4412" s="8"/>
      <c r="G4412" s="7">
        <v>224</v>
      </c>
      <c r="H4412" s="15">
        <v>77</v>
      </c>
      <c r="I4412" s="1">
        <v>166</v>
      </c>
      <c r="J4412" s="1">
        <v>54</v>
      </c>
      <c r="K4412" s="1">
        <v>147</v>
      </c>
      <c r="L4412" s="1">
        <v>144</v>
      </c>
      <c r="M4412" s="1">
        <v>23</v>
      </c>
      <c r="N4412" s="1">
        <v>20</v>
      </c>
      <c r="O4412" s="1">
        <v>49</v>
      </c>
      <c r="P4412" s="1">
        <v>89</v>
      </c>
      <c r="Q4412" s="1">
        <v>58</v>
      </c>
      <c r="R4412" s="1">
        <v>32</v>
      </c>
      <c r="S4412" s="1">
        <v>60</v>
      </c>
      <c r="T4412" s="1">
        <v>51</v>
      </c>
      <c r="U4412" s="1">
        <v>83</v>
      </c>
      <c r="V4412" s="1">
        <v>5</v>
      </c>
      <c r="W4412" s="18">
        <v>5</v>
      </c>
    </row>
    <row r="4413" spans="3:23" x14ac:dyDescent="0.25">
      <c r="C4413" s="106"/>
      <c r="D4413" s="103"/>
      <c r="E4413" s="11" t="s">
        <v>44</v>
      </c>
      <c r="F4413" s="8"/>
      <c r="G4413" s="14">
        <v>46</v>
      </c>
      <c r="H4413" s="27">
        <v>14</v>
      </c>
      <c r="I4413" s="5">
        <v>35</v>
      </c>
      <c r="J4413" s="5">
        <v>11</v>
      </c>
      <c r="K4413" s="5">
        <v>30</v>
      </c>
      <c r="L4413" s="5">
        <v>31</v>
      </c>
      <c r="M4413" s="5">
        <v>5</v>
      </c>
      <c r="N4413" s="5">
        <v>3</v>
      </c>
      <c r="O4413" s="5">
        <v>5</v>
      </c>
      <c r="P4413" s="5">
        <v>15</v>
      </c>
      <c r="Q4413" s="5">
        <v>14</v>
      </c>
      <c r="R4413" s="5">
        <v>8</v>
      </c>
      <c r="S4413" s="5">
        <v>12</v>
      </c>
      <c r="T4413" s="5">
        <v>13</v>
      </c>
      <c r="U4413" s="5">
        <v>19</v>
      </c>
      <c r="V4413" s="5">
        <v>1</v>
      </c>
      <c r="W4413" s="28">
        <v>1</v>
      </c>
    </row>
    <row r="4414" spans="3:23" ht="25.2" x14ac:dyDescent="0.25">
      <c r="C4414" s="106"/>
      <c r="D4414" s="103"/>
      <c r="E4414" s="11" t="s">
        <v>45</v>
      </c>
      <c r="F4414" s="8"/>
      <c r="G4414" s="14">
        <v>18</v>
      </c>
      <c r="H4414" s="27">
        <v>8</v>
      </c>
      <c r="I4414" s="5">
        <v>15</v>
      </c>
      <c r="J4414" s="5">
        <v>2</v>
      </c>
      <c r="K4414" s="5">
        <v>12</v>
      </c>
      <c r="L4414" s="5">
        <v>10</v>
      </c>
      <c r="M4414" s="5">
        <v>1</v>
      </c>
      <c r="N4414" s="5">
        <v>0</v>
      </c>
      <c r="O4414" s="5">
        <v>1</v>
      </c>
      <c r="P4414" s="5">
        <v>3</v>
      </c>
      <c r="Q4414" s="5">
        <v>3</v>
      </c>
      <c r="R4414" s="5">
        <v>1</v>
      </c>
      <c r="S4414" s="5">
        <v>4</v>
      </c>
      <c r="T4414" s="5">
        <v>5</v>
      </c>
      <c r="U4414" s="5">
        <v>6</v>
      </c>
      <c r="V4414" s="5">
        <v>0</v>
      </c>
      <c r="W4414" s="28">
        <v>1</v>
      </c>
    </row>
    <row r="4415" spans="3:23" x14ac:dyDescent="0.25">
      <c r="C4415" s="106"/>
      <c r="D4415" s="103"/>
      <c r="E4415" s="11" t="s">
        <v>38</v>
      </c>
      <c r="F4415" s="8"/>
      <c r="G4415" s="7">
        <v>80</v>
      </c>
      <c r="H4415" s="15">
        <v>20</v>
      </c>
      <c r="I4415" s="1">
        <v>52</v>
      </c>
      <c r="J4415" s="1">
        <v>26</v>
      </c>
      <c r="K4415" s="1">
        <v>48</v>
      </c>
      <c r="L4415" s="1">
        <v>47</v>
      </c>
      <c r="M4415" s="1">
        <v>7</v>
      </c>
      <c r="N4415" s="1">
        <v>9</v>
      </c>
      <c r="O4415" s="1">
        <v>17</v>
      </c>
      <c r="P4415" s="1">
        <v>30</v>
      </c>
      <c r="Q4415" s="1">
        <v>13</v>
      </c>
      <c r="R4415" s="1">
        <v>10</v>
      </c>
      <c r="S4415" s="1">
        <v>23</v>
      </c>
      <c r="T4415" s="1">
        <v>20</v>
      </c>
      <c r="U4415" s="1">
        <v>25</v>
      </c>
      <c r="V4415" s="1">
        <v>4</v>
      </c>
      <c r="W4415" s="18">
        <v>1</v>
      </c>
    </row>
    <row r="4416" spans="3:23" ht="25.2" x14ac:dyDescent="0.25">
      <c r="C4416" s="106"/>
      <c r="D4416" s="102" t="s">
        <v>23</v>
      </c>
      <c r="E4416" s="10" t="s">
        <v>40</v>
      </c>
      <c r="F4416" s="9"/>
      <c r="G4416" s="13">
        <v>140</v>
      </c>
      <c r="H4416" s="22">
        <v>32</v>
      </c>
      <c r="I4416" s="3">
        <v>79</v>
      </c>
      <c r="J4416" s="3">
        <v>23</v>
      </c>
      <c r="K4416" s="3">
        <v>81</v>
      </c>
      <c r="L4416" s="3">
        <v>87</v>
      </c>
      <c r="M4416" s="3">
        <v>12</v>
      </c>
      <c r="N4416" s="3">
        <v>12</v>
      </c>
      <c r="O4416" s="3">
        <v>55</v>
      </c>
      <c r="P4416" s="3">
        <v>56</v>
      </c>
      <c r="Q4416" s="3">
        <v>29</v>
      </c>
      <c r="R4416" s="3">
        <v>21</v>
      </c>
      <c r="S4416" s="3">
        <v>56</v>
      </c>
      <c r="T4416" s="3">
        <v>46</v>
      </c>
      <c r="U4416" s="3">
        <v>45</v>
      </c>
      <c r="V4416" s="3">
        <v>3</v>
      </c>
      <c r="W4416" s="24">
        <v>1</v>
      </c>
    </row>
    <row r="4417" spans="3:23" ht="25.2" x14ac:dyDescent="0.25">
      <c r="C4417" s="106"/>
      <c r="D4417" s="103"/>
      <c r="E4417" s="11" t="s">
        <v>41</v>
      </c>
      <c r="F4417" s="8"/>
      <c r="G4417" s="7">
        <v>395</v>
      </c>
      <c r="H4417" s="15">
        <v>113</v>
      </c>
      <c r="I4417" s="1">
        <v>244</v>
      </c>
      <c r="J4417" s="1">
        <v>84</v>
      </c>
      <c r="K4417" s="1">
        <v>252</v>
      </c>
      <c r="L4417" s="1">
        <v>279</v>
      </c>
      <c r="M4417" s="1">
        <v>44</v>
      </c>
      <c r="N4417" s="1">
        <v>41</v>
      </c>
      <c r="O4417" s="1">
        <v>96</v>
      </c>
      <c r="P4417" s="1">
        <v>186</v>
      </c>
      <c r="Q4417" s="1">
        <v>113</v>
      </c>
      <c r="R4417" s="1">
        <v>52</v>
      </c>
      <c r="S4417" s="1">
        <v>154</v>
      </c>
      <c r="T4417" s="1">
        <v>132</v>
      </c>
      <c r="U4417" s="1">
        <v>160</v>
      </c>
      <c r="V4417" s="1">
        <v>4</v>
      </c>
      <c r="W4417" s="18">
        <v>10</v>
      </c>
    </row>
    <row r="4418" spans="3:23" x14ac:dyDescent="0.25">
      <c r="C4418" s="106"/>
      <c r="D4418" s="103"/>
      <c r="E4418" s="11" t="s">
        <v>42</v>
      </c>
      <c r="F4418" s="8"/>
      <c r="G4418" s="14">
        <v>25</v>
      </c>
      <c r="H4418" s="27">
        <v>8</v>
      </c>
      <c r="I4418" s="5">
        <v>12</v>
      </c>
      <c r="J4418" s="5">
        <v>5</v>
      </c>
      <c r="K4418" s="5">
        <v>15</v>
      </c>
      <c r="L4418" s="5">
        <v>18</v>
      </c>
      <c r="M4418" s="5">
        <v>2</v>
      </c>
      <c r="N4418" s="5">
        <v>2</v>
      </c>
      <c r="O4418" s="5">
        <v>9</v>
      </c>
      <c r="P4418" s="5">
        <v>9</v>
      </c>
      <c r="Q4418" s="5">
        <v>9</v>
      </c>
      <c r="R4418" s="5">
        <v>4</v>
      </c>
      <c r="S4418" s="5">
        <v>10</v>
      </c>
      <c r="T4418" s="5">
        <v>7</v>
      </c>
      <c r="U4418" s="5">
        <v>12</v>
      </c>
      <c r="V4418" s="5">
        <v>0</v>
      </c>
      <c r="W4418" s="28">
        <v>0</v>
      </c>
    </row>
    <row r="4419" spans="3:23" x14ac:dyDescent="0.25">
      <c r="C4419" s="106"/>
      <c r="D4419" s="103"/>
      <c r="E4419" s="11" t="s">
        <v>43</v>
      </c>
      <c r="F4419" s="8"/>
      <c r="G4419" s="7">
        <v>226</v>
      </c>
      <c r="H4419" s="15">
        <v>71</v>
      </c>
      <c r="I4419" s="1">
        <v>140</v>
      </c>
      <c r="J4419" s="1">
        <v>41</v>
      </c>
      <c r="K4419" s="1">
        <v>133</v>
      </c>
      <c r="L4419" s="1">
        <v>137</v>
      </c>
      <c r="M4419" s="1">
        <v>17</v>
      </c>
      <c r="N4419" s="1">
        <v>20</v>
      </c>
      <c r="O4419" s="1">
        <v>52</v>
      </c>
      <c r="P4419" s="1">
        <v>97</v>
      </c>
      <c r="Q4419" s="1">
        <v>48</v>
      </c>
      <c r="R4419" s="1">
        <v>28</v>
      </c>
      <c r="S4419" s="1">
        <v>76</v>
      </c>
      <c r="T4419" s="1">
        <v>60</v>
      </c>
      <c r="U4419" s="1">
        <v>84</v>
      </c>
      <c r="V4419" s="1">
        <v>6</v>
      </c>
      <c r="W4419" s="18">
        <v>10</v>
      </c>
    </row>
    <row r="4420" spans="3:23" x14ac:dyDescent="0.25">
      <c r="C4420" s="106"/>
      <c r="D4420" s="103"/>
      <c r="E4420" s="11" t="s">
        <v>44</v>
      </c>
      <c r="F4420" s="8"/>
      <c r="G4420" s="14">
        <v>47</v>
      </c>
      <c r="H4420" s="27">
        <v>11</v>
      </c>
      <c r="I4420" s="5">
        <v>31</v>
      </c>
      <c r="J4420" s="5">
        <v>8</v>
      </c>
      <c r="K4420" s="5">
        <v>36</v>
      </c>
      <c r="L4420" s="5">
        <v>26</v>
      </c>
      <c r="M4420" s="5">
        <v>0</v>
      </c>
      <c r="N4420" s="5">
        <v>0</v>
      </c>
      <c r="O4420" s="5">
        <v>8</v>
      </c>
      <c r="P4420" s="5">
        <v>19</v>
      </c>
      <c r="Q4420" s="5">
        <v>5</v>
      </c>
      <c r="R4420" s="5">
        <v>5</v>
      </c>
      <c r="S4420" s="5">
        <v>14</v>
      </c>
      <c r="T4420" s="5">
        <v>10</v>
      </c>
      <c r="U4420" s="5">
        <v>17</v>
      </c>
      <c r="V4420" s="5">
        <v>0</v>
      </c>
      <c r="W4420" s="28">
        <v>1</v>
      </c>
    </row>
    <row r="4421" spans="3:23" ht="25.2" x14ac:dyDescent="0.25">
      <c r="C4421" s="106"/>
      <c r="D4421" s="103"/>
      <c r="E4421" s="11" t="s">
        <v>45</v>
      </c>
      <c r="F4421" s="8"/>
      <c r="G4421" s="14">
        <v>23</v>
      </c>
      <c r="H4421" s="27">
        <v>6</v>
      </c>
      <c r="I4421" s="5">
        <v>13</v>
      </c>
      <c r="J4421" s="5">
        <v>6</v>
      </c>
      <c r="K4421" s="5">
        <v>15</v>
      </c>
      <c r="L4421" s="5">
        <v>15</v>
      </c>
      <c r="M4421" s="5">
        <v>3</v>
      </c>
      <c r="N4421" s="5">
        <v>2</v>
      </c>
      <c r="O4421" s="5">
        <v>7</v>
      </c>
      <c r="P4421" s="5">
        <v>10</v>
      </c>
      <c r="Q4421" s="5">
        <v>7</v>
      </c>
      <c r="R4421" s="5">
        <v>6</v>
      </c>
      <c r="S4421" s="5">
        <v>12</v>
      </c>
      <c r="T4421" s="5">
        <v>9</v>
      </c>
      <c r="U4421" s="5">
        <v>9</v>
      </c>
      <c r="V4421" s="5">
        <v>1</v>
      </c>
      <c r="W4421" s="28">
        <v>1</v>
      </c>
    </row>
    <row r="4422" spans="3:23" x14ac:dyDescent="0.25">
      <c r="C4422" s="106"/>
      <c r="D4422" s="103"/>
      <c r="E4422" s="11" t="s">
        <v>38</v>
      </c>
      <c r="F4422" s="8"/>
      <c r="G4422" s="7">
        <v>61</v>
      </c>
      <c r="H4422" s="15">
        <v>12</v>
      </c>
      <c r="I4422" s="1">
        <v>30</v>
      </c>
      <c r="J4422" s="1">
        <v>13</v>
      </c>
      <c r="K4422" s="1">
        <v>31</v>
      </c>
      <c r="L4422" s="1">
        <v>28</v>
      </c>
      <c r="M4422" s="1">
        <v>4</v>
      </c>
      <c r="N4422" s="1">
        <v>8</v>
      </c>
      <c r="O4422" s="1">
        <v>10</v>
      </c>
      <c r="P4422" s="1">
        <v>26</v>
      </c>
      <c r="Q4422" s="1">
        <v>11</v>
      </c>
      <c r="R4422" s="1">
        <v>10</v>
      </c>
      <c r="S4422" s="1">
        <v>19</v>
      </c>
      <c r="T4422" s="1">
        <v>15</v>
      </c>
      <c r="U4422" s="1">
        <v>25</v>
      </c>
      <c r="V4422" s="1">
        <v>2</v>
      </c>
      <c r="W4422" s="18">
        <v>4</v>
      </c>
    </row>
    <row r="4423" spans="3:23" x14ac:dyDescent="0.25">
      <c r="C4423" s="102" t="s">
        <v>46</v>
      </c>
      <c r="D4423" s="100" t="s">
        <v>21</v>
      </c>
      <c r="E4423" s="10" t="s">
        <v>47</v>
      </c>
      <c r="F4423" s="9"/>
      <c r="G4423" s="13">
        <v>1103</v>
      </c>
      <c r="H4423" s="22">
        <v>328</v>
      </c>
      <c r="I4423" s="3">
        <v>728</v>
      </c>
      <c r="J4423" s="3">
        <v>235</v>
      </c>
      <c r="K4423" s="3">
        <v>695</v>
      </c>
      <c r="L4423" s="3">
        <v>717</v>
      </c>
      <c r="M4423" s="3">
        <v>105</v>
      </c>
      <c r="N4423" s="3">
        <v>107</v>
      </c>
      <c r="O4423" s="3">
        <v>207</v>
      </c>
      <c r="P4423" s="3">
        <v>461</v>
      </c>
      <c r="Q4423" s="3">
        <v>263</v>
      </c>
      <c r="R4423" s="3">
        <v>143</v>
      </c>
      <c r="S4423" s="3">
        <v>362</v>
      </c>
      <c r="T4423" s="3">
        <v>307</v>
      </c>
      <c r="U4423" s="3">
        <v>415</v>
      </c>
      <c r="V4423" s="3">
        <v>25</v>
      </c>
      <c r="W4423" s="24">
        <v>27</v>
      </c>
    </row>
    <row r="4424" spans="3:23" ht="25.2" x14ac:dyDescent="0.25">
      <c r="C4424" s="106"/>
      <c r="D4424" s="101"/>
      <c r="E4424" s="11" t="s">
        <v>48</v>
      </c>
      <c r="F4424" s="8"/>
      <c r="G4424" s="7">
        <v>173</v>
      </c>
      <c r="H4424" s="15">
        <v>63</v>
      </c>
      <c r="I4424" s="1">
        <v>104</v>
      </c>
      <c r="J4424" s="1">
        <v>44</v>
      </c>
      <c r="K4424" s="1">
        <v>104</v>
      </c>
      <c r="L4424" s="1">
        <v>108</v>
      </c>
      <c r="M4424" s="1">
        <v>13</v>
      </c>
      <c r="N4424" s="1">
        <v>20</v>
      </c>
      <c r="O4424" s="1">
        <v>50</v>
      </c>
      <c r="P4424" s="1">
        <v>65</v>
      </c>
      <c r="Q4424" s="1">
        <v>45</v>
      </c>
      <c r="R4424" s="1">
        <v>18</v>
      </c>
      <c r="S4424" s="1">
        <v>56</v>
      </c>
      <c r="T4424" s="1">
        <v>49</v>
      </c>
      <c r="U4424" s="1">
        <v>61</v>
      </c>
      <c r="V4424" s="1">
        <v>1</v>
      </c>
      <c r="W4424" s="18">
        <v>10</v>
      </c>
    </row>
    <row r="4425" spans="3:23" x14ac:dyDescent="0.25">
      <c r="C4425" s="106"/>
      <c r="D4425" s="101"/>
      <c r="E4425" s="11" t="s">
        <v>49</v>
      </c>
      <c r="F4425" s="8"/>
      <c r="G4425" s="14">
        <v>29</v>
      </c>
      <c r="H4425" s="27">
        <v>9</v>
      </c>
      <c r="I4425" s="5">
        <v>15</v>
      </c>
      <c r="J4425" s="5">
        <v>9</v>
      </c>
      <c r="K4425" s="5">
        <v>15</v>
      </c>
      <c r="L4425" s="5">
        <v>17</v>
      </c>
      <c r="M4425" s="5">
        <v>2</v>
      </c>
      <c r="N4425" s="5">
        <v>1</v>
      </c>
      <c r="O4425" s="5">
        <v>17</v>
      </c>
      <c r="P4425" s="5">
        <v>9</v>
      </c>
      <c r="Q4425" s="5">
        <v>6</v>
      </c>
      <c r="R4425" s="5">
        <v>4</v>
      </c>
      <c r="S4425" s="5">
        <v>6</v>
      </c>
      <c r="T4425" s="5">
        <v>4</v>
      </c>
      <c r="U4425" s="5">
        <v>8</v>
      </c>
      <c r="V4425" s="5">
        <v>0</v>
      </c>
      <c r="W4425" s="28">
        <v>1</v>
      </c>
    </row>
    <row r="4426" spans="3:23" ht="25.2" x14ac:dyDescent="0.25">
      <c r="C4426" s="106"/>
      <c r="D4426" s="101"/>
      <c r="E4426" s="11" t="s">
        <v>50</v>
      </c>
      <c r="F4426" s="8"/>
      <c r="G4426" s="7">
        <v>102</v>
      </c>
      <c r="H4426" s="15">
        <v>41</v>
      </c>
      <c r="I4426" s="1">
        <v>61</v>
      </c>
      <c r="J4426" s="1">
        <v>28</v>
      </c>
      <c r="K4426" s="1">
        <v>55</v>
      </c>
      <c r="L4426" s="1">
        <v>50</v>
      </c>
      <c r="M4426" s="1">
        <v>8</v>
      </c>
      <c r="N4426" s="1">
        <v>11</v>
      </c>
      <c r="O4426" s="1">
        <v>51</v>
      </c>
      <c r="P4426" s="1">
        <v>31</v>
      </c>
      <c r="Q4426" s="1">
        <v>17</v>
      </c>
      <c r="R4426" s="1">
        <v>11</v>
      </c>
      <c r="S4426" s="1">
        <v>25</v>
      </c>
      <c r="T4426" s="1">
        <v>18</v>
      </c>
      <c r="U4426" s="1">
        <v>33</v>
      </c>
      <c r="V4426" s="1">
        <v>3</v>
      </c>
      <c r="W4426" s="18">
        <v>3</v>
      </c>
    </row>
    <row r="4427" spans="3:23" ht="25.2" x14ac:dyDescent="0.25">
      <c r="C4427" s="106"/>
      <c r="D4427" s="101"/>
      <c r="E4427" s="11" t="s">
        <v>51</v>
      </c>
      <c r="F4427" s="8"/>
      <c r="G4427" s="14">
        <v>46</v>
      </c>
      <c r="H4427" s="27">
        <v>16</v>
      </c>
      <c r="I4427" s="5">
        <v>31</v>
      </c>
      <c r="J4427" s="5">
        <v>14</v>
      </c>
      <c r="K4427" s="5">
        <v>26</v>
      </c>
      <c r="L4427" s="5">
        <v>24</v>
      </c>
      <c r="M4427" s="5">
        <v>4</v>
      </c>
      <c r="N4427" s="5">
        <v>5</v>
      </c>
      <c r="O4427" s="5">
        <v>25</v>
      </c>
      <c r="P4427" s="5">
        <v>16</v>
      </c>
      <c r="Q4427" s="5">
        <v>9</v>
      </c>
      <c r="R4427" s="5">
        <v>7</v>
      </c>
      <c r="S4427" s="5">
        <v>12</v>
      </c>
      <c r="T4427" s="5">
        <v>15</v>
      </c>
      <c r="U4427" s="5">
        <v>14</v>
      </c>
      <c r="V4427" s="5">
        <v>3</v>
      </c>
      <c r="W4427" s="28">
        <v>0</v>
      </c>
    </row>
    <row r="4428" spans="3:23" x14ac:dyDescent="0.25">
      <c r="C4428" s="106"/>
      <c r="D4428" s="101"/>
      <c r="E4428" s="11" t="s">
        <v>52</v>
      </c>
      <c r="F4428" s="8"/>
      <c r="G4428" s="14">
        <v>20</v>
      </c>
      <c r="H4428" s="27">
        <v>3</v>
      </c>
      <c r="I4428" s="5">
        <v>12</v>
      </c>
      <c r="J4428" s="5">
        <v>6</v>
      </c>
      <c r="K4428" s="5">
        <v>12</v>
      </c>
      <c r="L4428" s="5">
        <v>12</v>
      </c>
      <c r="M4428" s="5">
        <v>1</v>
      </c>
      <c r="N4428" s="5">
        <v>2</v>
      </c>
      <c r="O4428" s="5">
        <v>6</v>
      </c>
      <c r="P4428" s="5">
        <v>7</v>
      </c>
      <c r="Q4428" s="5">
        <v>5</v>
      </c>
      <c r="R4428" s="5">
        <v>2</v>
      </c>
      <c r="S4428" s="5">
        <v>11</v>
      </c>
      <c r="T4428" s="5">
        <v>8</v>
      </c>
      <c r="U4428" s="5">
        <v>6</v>
      </c>
      <c r="V4428" s="5">
        <v>1</v>
      </c>
      <c r="W4428" s="28">
        <v>0</v>
      </c>
    </row>
    <row r="4429" spans="3:23" x14ac:dyDescent="0.25">
      <c r="C4429" s="106"/>
      <c r="D4429" s="101"/>
      <c r="E4429" s="11" t="s">
        <v>53</v>
      </c>
      <c r="F4429" s="8"/>
      <c r="G4429" s="14">
        <v>19</v>
      </c>
      <c r="H4429" s="27">
        <v>6</v>
      </c>
      <c r="I4429" s="5">
        <v>8</v>
      </c>
      <c r="J4429" s="5">
        <v>4</v>
      </c>
      <c r="K4429" s="5">
        <v>12</v>
      </c>
      <c r="L4429" s="5">
        <v>9</v>
      </c>
      <c r="M4429" s="5">
        <v>1</v>
      </c>
      <c r="N4429" s="5">
        <v>2</v>
      </c>
      <c r="O4429" s="5">
        <v>6</v>
      </c>
      <c r="P4429" s="5">
        <v>7</v>
      </c>
      <c r="Q4429" s="5">
        <v>5</v>
      </c>
      <c r="R4429" s="5">
        <v>5</v>
      </c>
      <c r="S4429" s="5">
        <v>7</v>
      </c>
      <c r="T4429" s="5">
        <v>4</v>
      </c>
      <c r="U4429" s="5">
        <v>10</v>
      </c>
      <c r="V4429" s="5">
        <v>2</v>
      </c>
      <c r="W4429" s="28">
        <v>1</v>
      </c>
    </row>
    <row r="4430" spans="3:23" x14ac:dyDescent="0.25">
      <c r="C4430" s="106"/>
      <c r="D4430" s="101"/>
      <c r="E4430" s="11" t="s">
        <v>38</v>
      </c>
      <c r="F4430" s="8"/>
      <c r="G4430" s="14">
        <v>32</v>
      </c>
      <c r="H4430" s="27">
        <v>5</v>
      </c>
      <c r="I4430" s="5">
        <v>20</v>
      </c>
      <c r="J4430" s="5">
        <v>5</v>
      </c>
      <c r="K4430" s="5">
        <v>20</v>
      </c>
      <c r="L4430" s="5">
        <v>22</v>
      </c>
      <c r="M4430" s="5">
        <v>4</v>
      </c>
      <c r="N4430" s="5">
        <v>4</v>
      </c>
      <c r="O4430" s="5">
        <v>10</v>
      </c>
      <c r="P4430" s="5">
        <v>11</v>
      </c>
      <c r="Q4430" s="5">
        <v>9</v>
      </c>
      <c r="R4430" s="5">
        <v>3</v>
      </c>
      <c r="S4430" s="5">
        <v>9</v>
      </c>
      <c r="T4430" s="5">
        <v>9</v>
      </c>
      <c r="U4430" s="5">
        <v>10</v>
      </c>
      <c r="V4430" s="5">
        <v>3</v>
      </c>
      <c r="W4430" s="28">
        <v>0</v>
      </c>
    </row>
    <row r="4431" spans="3:23" x14ac:dyDescent="0.25">
      <c r="C4431" s="106"/>
      <c r="D4431" s="101"/>
      <c r="E4431" s="11" t="s">
        <v>54</v>
      </c>
      <c r="F4431" s="8"/>
      <c r="G4431" s="7">
        <v>1276</v>
      </c>
      <c r="H4431" s="15">
        <v>391</v>
      </c>
      <c r="I4431" s="1">
        <v>832</v>
      </c>
      <c r="J4431" s="1">
        <v>279</v>
      </c>
      <c r="K4431" s="1">
        <v>799</v>
      </c>
      <c r="L4431" s="1">
        <v>825</v>
      </c>
      <c r="M4431" s="1">
        <v>118</v>
      </c>
      <c r="N4431" s="1">
        <v>127</v>
      </c>
      <c r="O4431" s="1">
        <v>257</v>
      </c>
      <c r="P4431" s="1">
        <v>526</v>
      </c>
      <c r="Q4431" s="1">
        <v>308</v>
      </c>
      <c r="R4431" s="1">
        <v>161</v>
      </c>
      <c r="S4431" s="1">
        <v>418</v>
      </c>
      <c r="T4431" s="1">
        <v>356</v>
      </c>
      <c r="U4431" s="1">
        <v>476</v>
      </c>
      <c r="V4431" s="1">
        <v>26</v>
      </c>
      <c r="W4431" s="18">
        <v>37</v>
      </c>
    </row>
    <row r="4432" spans="3:23" x14ac:dyDescent="0.25">
      <c r="C4432" s="106"/>
      <c r="D4432" s="101"/>
      <c r="E4432" s="11" t="s">
        <v>55</v>
      </c>
      <c r="F4432" s="8"/>
      <c r="G4432" s="7">
        <v>177</v>
      </c>
      <c r="H4432" s="15">
        <v>66</v>
      </c>
      <c r="I4432" s="1">
        <v>107</v>
      </c>
      <c r="J4432" s="1">
        <v>51</v>
      </c>
      <c r="K4432" s="1">
        <v>96</v>
      </c>
      <c r="L4432" s="1">
        <v>91</v>
      </c>
      <c r="M4432" s="1">
        <v>14</v>
      </c>
      <c r="N4432" s="1">
        <v>17</v>
      </c>
      <c r="O4432" s="1">
        <v>93</v>
      </c>
      <c r="P4432" s="1">
        <v>56</v>
      </c>
      <c r="Q4432" s="1">
        <v>32</v>
      </c>
      <c r="R4432" s="1">
        <v>22</v>
      </c>
      <c r="S4432" s="1">
        <v>43</v>
      </c>
      <c r="T4432" s="1">
        <v>37</v>
      </c>
      <c r="U4432" s="1">
        <v>55</v>
      </c>
      <c r="V4432" s="1">
        <v>6</v>
      </c>
      <c r="W4432" s="18">
        <v>4</v>
      </c>
    </row>
    <row r="4433" spans="2:23" ht="25.2" x14ac:dyDescent="0.25">
      <c r="C4433" s="102" t="s">
        <v>56</v>
      </c>
      <c r="D4433" s="100" t="s">
        <v>21</v>
      </c>
      <c r="E4433" s="10" t="s">
        <v>57</v>
      </c>
      <c r="F4433" s="9"/>
      <c r="G4433" s="13">
        <v>393</v>
      </c>
      <c r="H4433" s="22">
        <v>137</v>
      </c>
      <c r="I4433" s="3">
        <v>247</v>
      </c>
      <c r="J4433" s="3">
        <v>107</v>
      </c>
      <c r="K4433" s="3">
        <v>245</v>
      </c>
      <c r="L4433" s="3">
        <v>243</v>
      </c>
      <c r="M4433" s="3">
        <v>41</v>
      </c>
      <c r="N4433" s="3">
        <v>53</v>
      </c>
      <c r="O4433" s="3">
        <v>125</v>
      </c>
      <c r="P4433" s="3">
        <v>157</v>
      </c>
      <c r="Q4433" s="3">
        <v>106</v>
      </c>
      <c r="R4433" s="3">
        <v>56</v>
      </c>
      <c r="S4433" s="3">
        <v>122</v>
      </c>
      <c r="T4433" s="3">
        <v>102</v>
      </c>
      <c r="U4433" s="3">
        <v>154</v>
      </c>
      <c r="V4433" s="3">
        <v>11</v>
      </c>
      <c r="W4433" s="24">
        <v>9</v>
      </c>
    </row>
    <row r="4434" spans="2:23" ht="25.2" x14ac:dyDescent="0.25">
      <c r="C4434" s="106"/>
      <c r="D4434" s="101"/>
      <c r="E4434" s="11" t="s">
        <v>58</v>
      </c>
      <c r="F4434" s="8"/>
      <c r="G4434" s="7">
        <v>615</v>
      </c>
      <c r="H4434" s="15">
        <v>193</v>
      </c>
      <c r="I4434" s="1">
        <v>391</v>
      </c>
      <c r="J4434" s="1">
        <v>125</v>
      </c>
      <c r="K4434" s="1">
        <v>384</v>
      </c>
      <c r="L4434" s="1">
        <v>384</v>
      </c>
      <c r="M4434" s="1">
        <v>49</v>
      </c>
      <c r="N4434" s="1">
        <v>54</v>
      </c>
      <c r="O4434" s="1">
        <v>142</v>
      </c>
      <c r="P4434" s="1">
        <v>244</v>
      </c>
      <c r="Q4434" s="1">
        <v>134</v>
      </c>
      <c r="R4434" s="1">
        <v>71</v>
      </c>
      <c r="S4434" s="1">
        <v>200</v>
      </c>
      <c r="T4434" s="1">
        <v>180</v>
      </c>
      <c r="U4434" s="1">
        <v>224</v>
      </c>
      <c r="V4434" s="1">
        <v>15</v>
      </c>
      <c r="W4434" s="18">
        <v>19</v>
      </c>
    </row>
    <row r="4435" spans="2:23" ht="25.2" x14ac:dyDescent="0.25">
      <c r="C4435" s="106"/>
      <c r="D4435" s="101"/>
      <c r="E4435" s="11" t="s">
        <v>59</v>
      </c>
      <c r="F4435" s="8"/>
      <c r="G4435" s="7">
        <v>364</v>
      </c>
      <c r="H4435" s="15">
        <v>90</v>
      </c>
      <c r="I4435" s="1">
        <v>236</v>
      </c>
      <c r="J4435" s="1">
        <v>82</v>
      </c>
      <c r="K4435" s="1">
        <v>218</v>
      </c>
      <c r="L4435" s="1">
        <v>235</v>
      </c>
      <c r="M4435" s="1">
        <v>33</v>
      </c>
      <c r="N4435" s="1">
        <v>29</v>
      </c>
      <c r="O4435" s="1">
        <v>70</v>
      </c>
      <c r="P4435" s="1">
        <v>145</v>
      </c>
      <c r="Q4435" s="1">
        <v>88</v>
      </c>
      <c r="R4435" s="1">
        <v>49</v>
      </c>
      <c r="S4435" s="1">
        <v>117</v>
      </c>
      <c r="T4435" s="1">
        <v>95</v>
      </c>
      <c r="U4435" s="1">
        <v>125</v>
      </c>
      <c r="V4435" s="1">
        <v>6</v>
      </c>
      <c r="W4435" s="18">
        <v>8</v>
      </c>
    </row>
    <row r="4436" spans="2:23" x14ac:dyDescent="0.25">
      <c r="C4436" s="106"/>
      <c r="D4436" s="101"/>
      <c r="E4436" s="11" t="s">
        <v>60</v>
      </c>
      <c r="F4436" s="8"/>
      <c r="G4436" s="7">
        <v>152</v>
      </c>
      <c r="H4436" s="15">
        <v>51</v>
      </c>
      <c r="I4436" s="1">
        <v>105</v>
      </c>
      <c r="J4436" s="1">
        <v>31</v>
      </c>
      <c r="K4436" s="1">
        <v>92</v>
      </c>
      <c r="L4436" s="1">
        <v>97</v>
      </c>
      <c r="M4436" s="1">
        <v>15</v>
      </c>
      <c r="N4436" s="1">
        <v>16</v>
      </c>
      <c r="O4436" s="1">
        <v>35</v>
      </c>
      <c r="P4436" s="1">
        <v>61</v>
      </c>
      <c r="Q4436" s="1">
        <v>31</v>
      </c>
      <c r="R4436" s="1">
        <v>17</v>
      </c>
      <c r="S4436" s="1">
        <v>49</v>
      </c>
      <c r="T4436" s="1">
        <v>37</v>
      </c>
      <c r="U4436" s="1">
        <v>54</v>
      </c>
      <c r="V4436" s="1">
        <v>6</v>
      </c>
      <c r="W4436" s="18">
        <v>6</v>
      </c>
    </row>
    <row r="4437" spans="2:23" x14ac:dyDescent="0.25">
      <c r="C4437" s="102" t="s">
        <v>61</v>
      </c>
      <c r="D4437" s="100" t="s">
        <v>21</v>
      </c>
      <c r="E4437" s="10" t="s">
        <v>62</v>
      </c>
      <c r="F4437" s="9"/>
      <c r="G4437" s="13">
        <v>197</v>
      </c>
      <c r="H4437" s="22">
        <v>46</v>
      </c>
      <c r="I4437" s="3">
        <v>128</v>
      </c>
      <c r="J4437" s="3">
        <v>56</v>
      </c>
      <c r="K4437" s="3">
        <v>116</v>
      </c>
      <c r="L4437" s="3">
        <v>121</v>
      </c>
      <c r="M4437" s="3">
        <v>11</v>
      </c>
      <c r="N4437" s="3">
        <v>16</v>
      </c>
      <c r="O4437" s="3">
        <v>56</v>
      </c>
      <c r="P4437" s="3">
        <v>77</v>
      </c>
      <c r="Q4437" s="3">
        <v>44</v>
      </c>
      <c r="R4437" s="3">
        <v>27</v>
      </c>
      <c r="S4437" s="3">
        <v>64</v>
      </c>
      <c r="T4437" s="3">
        <v>57</v>
      </c>
      <c r="U4437" s="3">
        <v>64</v>
      </c>
      <c r="V4437" s="3">
        <v>7</v>
      </c>
      <c r="W4437" s="24">
        <v>5</v>
      </c>
    </row>
    <row r="4438" spans="2:23" x14ac:dyDescent="0.25">
      <c r="C4438" s="103"/>
      <c r="D4438" s="101"/>
      <c r="E4438" s="11" t="s">
        <v>63</v>
      </c>
      <c r="F4438" s="8"/>
      <c r="G4438" s="7">
        <v>460</v>
      </c>
      <c r="H4438" s="15">
        <v>175</v>
      </c>
      <c r="I4438" s="1">
        <v>297</v>
      </c>
      <c r="J4438" s="1">
        <v>116</v>
      </c>
      <c r="K4438" s="1">
        <v>308</v>
      </c>
      <c r="L4438" s="1">
        <v>282</v>
      </c>
      <c r="M4438" s="1">
        <v>36</v>
      </c>
      <c r="N4438" s="1">
        <v>47</v>
      </c>
      <c r="O4438" s="1">
        <v>122</v>
      </c>
      <c r="P4438" s="1">
        <v>192</v>
      </c>
      <c r="Q4438" s="1">
        <v>133</v>
      </c>
      <c r="R4438" s="1">
        <v>65</v>
      </c>
      <c r="S4438" s="1">
        <v>152</v>
      </c>
      <c r="T4438" s="1">
        <v>131</v>
      </c>
      <c r="U4438" s="1">
        <v>172</v>
      </c>
      <c r="V4438" s="1">
        <v>9</v>
      </c>
      <c r="W4438" s="18">
        <v>17</v>
      </c>
    </row>
    <row r="4439" spans="2:23" ht="25.2" x14ac:dyDescent="0.25">
      <c r="C4439" s="103"/>
      <c r="D4439" s="101"/>
      <c r="E4439" s="11" t="s">
        <v>64</v>
      </c>
      <c r="F4439" s="8"/>
      <c r="G4439" s="7">
        <v>286</v>
      </c>
      <c r="H4439" s="15">
        <v>81</v>
      </c>
      <c r="I4439" s="1">
        <v>181</v>
      </c>
      <c r="J4439" s="1">
        <v>61</v>
      </c>
      <c r="K4439" s="1">
        <v>170</v>
      </c>
      <c r="L4439" s="1">
        <v>193</v>
      </c>
      <c r="M4439" s="1">
        <v>33</v>
      </c>
      <c r="N4439" s="1">
        <v>29</v>
      </c>
      <c r="O4439" s="1">
        <v>47</v>
      </c>
      <c r="P4439" s="1">
        <v>119</v>
      </c>
      <c r="Q4439" s="1">
        <v>63</v>
      </c>
      <c r="R4439" s="1">
        <v>32</v>
      </c>
      <c r="S4439" s="1">
        <v>89</v>
      </c>
      <c r="T4439" s="1">
        <v>75</v>
      </c>
      <c r="U4439" s="1">
        <v>107</v>
      </c>
      <c r="V4439" s="1">
        <v>6</v>
      </c>
      <c r="W4439" s="18">
        <v>7</v>
      </c>
    </row>
    <row r="4440" spans="2:23" x14ac:dyDescent="0.25">
      <c r="C4440" s="103"/>
      <c r="D4440" s="101"/>
      <c r="E4440" s="11" t="s">
        <v>65</v>
      </c>
      <c r="F4440" s="8"/>
      <c r="G4440" s="7">
        <v>249</v>
      </c>
      <c r="H4440" s="15">
        <v>75</v>
      </c>
      <c r="I4440" s="1">
        <v>150</v>
      </c>
      <c r="J4440" s="1">
        <v>47</v>
      </c>
      <c r="K4440" s="1">
        <v>162</v>
      </c>
      <c r="L4440" s="1">
        <v>156</v>
      </c>
      <c r="M4440" s="1">
        <v>26</v>
      </c>
      <c r="N4440" s="1">
        <v>30</v>
      </c>
      <c r="O4440" s="1">
        <v>70</v>
      </c>
      <c r="P4440" s="1">
        <v>97</v>
      </c>
      <c r="Q4440" s="1">
        <v>47</v>
      </c>
      <c r="R4440" s="1">
        <v>31</v>
      </c>
      <c r="S4440" s="1">
        <v>81</v>
      </c>
      <c r="T4440" s="1">
        <v>62</v>
      </c>
      <c r="U4440" s="1">
        <v>90</v>
      </c>
      <c r="V4440" s="1">
        <v>7</v>
      </c>
      <c r="W4440" s="18">
        <v>5</v>
      </c>
    </row>
    <row r="4441" spans="2:23" x14ac:dyDescent="0.25">
      <c r="C4441" s="103"/>
      <c r="D4441" s="101"/>
      <c r="E4441" s="11" t="s">
        <v>66</v>
      </c>
      <c r="F4441" s="8"/>
      <c r="G4441" s="7">
        <v>145</v>
      </c>
      <c r="H4441" s="15">
        <v>42</v>
      </c>
      <c r="I4441" s="1">
        <v>101</v>
      </c>
      <c r="J4441" s="1">
        <v>29</v>
      </c>
      <c r="K4441" s="1">
        <v>85</v>
      </c>
      <c r="L4441" s="1">
        <v>98</v>
      </c>
      <c r="M4441" s="1">
        <v>15</v>
      </c>
      <c r="N4441" s="1">
        <v>14</v>
      </c>
      <c r="O4441" s="1">
        <v>37</v>
      </c>
      <c r="P4441" s="1">
        <v>60</v>
      </c>
      <c r="Q4441" s="1">
        <v>38</v>
      </c>
      <c r="R4441" s="1">
        <v>19</v>
      </c>
      <c r="S4441" s="1">
        <v>44</v>
      </c>
      <c r="T4441" s="1">
        <v>42</v>
      </c>
      <c r="U4441" s="1">
        <v>61</v>
      </c>
      <c r="V4441" s="1">
        <v>3</v>
      </c>
      <c r="W4441" s="18">
        <v>2</v>
      </c>
    </row>
    <row r="4442" spans="2:23" x14ac:dyDescent="0.25">
      <c r="C4442" s="107"/>
      <c r="D4442" s="104"/>
      <c r="E4442" s="44" t="s">
        <v>67</v>
      </c>
      <c r="F4442" s="45"/>
      <c r="G4442" s="56">
        <v>187</v>
      </c>
      <c r="H4442" s="64">
        <v>52</v>
      </c>
      <c r="I4442" s="34">
        <v>122</v>
      </c>
      <c r="J4442" s="34">
        <v>36</v>
      </c>
      <c r="K4442" s="34">
        <v>98</v>
      </c>
      <c r="L4442" s="34">
        <v>109</v>
      </c>
      <c r="M4442" s="34">
        <v>17</v>
      </c>
      <c r="N4442" s="34">
        <v>16</v>
      </c>
      <c r="O4442" s="34">
        <v>40</v>
      </c>
      <c r="P4442" s="34">
        <v>62</v>
      </c>
      <c r="Q4442" s="34">
        <v>34</v>
      </c>
      <c r="R4442" s="34">
        <v>19</v>
      </c>
      <c r="S4442" s="34">
        <v>58</v>
      </c>
      <c r="T4442" s="34">
        <v>47</v>
      </c>
      <c r="U4442" s="34">
        <v>63</v>
      </c>
      <c r="V4442" s="34">
        <v>6</v>
      </c>
      <c r="W4442" s="69">
        <v>6</v>
      </c>
    </row>
    <row r="4444" spans="2:23" x14ac:dyDescent="0.25">
      <c r="B4444" s="42" t="str">
        <f xml:space="preserve"> HYPERLINK("#'目次'!B58", "[52]")</f>
        <v>[52]</v>
      </c>
      <c r="C4444" s="37" t="s">
        <v>648</v>
      </c>
    </row>
    <row r="4447" spans="2:23" x14ac:dyDescent="0.25">
      <c r="C4447" s="37" t="s">
        <v>14</v>
      </c>
    </row>
    <row r="4448" spans="2:23" ht="88.2" x14ac:dyDescent="0.25">
      <c r="C4448" s="96"/>
      <c r="D4448" s="97"/>
      <c r="E4448" s="97"/>
      <c r="F4448" s="97"/>
      <c r="G4448" s="52" t="s">
        <v>15</v>
      </c>
      <c r="H4448" s="48" t="s">
        <v>649</v>
      </c>
      <c r="I4448" s="20" t="s">
        <v>650</v>
      </c>
      <c r="J4448" s="20" t="s">
        <v>651</v>
      </c>
      <c r="K4448" s="20" t="s">
        <v>53</v>
      </c>
      <c r="L4448" s="51" t="s">
        <v>38</v>
      </c>
    </row>
    <row r="4449" spans="3:12" x14ac:dyDescent="0.25">
      <c r="C4449" s="98"/>
      <c r="D4449" s="99"/>
      <c r="E4449" s="99"/>
      <c r="F4449" s="99"/>
      <c r="G4449" s="47"/>
      <c r="H4449" s="55"/>
      <c r="I4449" s="21"/>
      <c r="J4449" s="21"/>
      <c r="K4449" s="21"/>
      <c r="L4449" s="54"/>
    </row>
    <row r="4450" spans="3:12" x14ac:dyDescent="0.25">
      <c r="C4450" s="43"/>
      <c r="D4450" s="49"/>
      <c r="E4450" s="53" t="s">
        <v>15</v>
      </c>
      <c r="F4450" s="46"/>
      <c r="G4450" s="50">
        <v>1524</v>
      </c>
      <c r="H4450" s="30">
        <v>695</v>
      </c>
      <c r="I4450" s="30">
        <v>16</v>
      </c>
      <c r="J4450" s="30">
        <v>687</v>
      </c>
      <c r="K4450" s="30">
        <v>89</v>
      </c>
      <c r="L4450" s="68">
        <v>37</v>
      </c>
    </row>
    <row r="4451" spans="3:12" x14ac:dyDescent="0.25">
      <c r="C4451" s="105" t="s">
        <v>20</v>
      </c>
      <c r="D4451" s="100" t="s">
        <v>21</v>
      </c>
      <c r="E4451" s="10" t="s">
        <v>22</v>
      </c>
      <c r="F4451" s="9"/>
      <c r="G4451" s="13">
        <v>780</v>
      </c>
      <c r="H4451" s="22">
        <v>366</v>
      </c>
      <c r="I4451" s="3">
        <v>7</v>
      </c>
      <c r="J4451" s="3">
        <v>355</v>
      </c>
      <c r="K4451" s="3">
        <v>33</v>
      </c>
      <c r="L4451" s="24">
        <v>19</v>
      </c>
    </row>
    <row r="4452" spans="3:12" x14ac:dyDescent="0.25">
      <c r="C4452" s="106"/>
      <c r="D4452" s="101"/>
      <c r="E4452" s="11" t="s">
        <v>23</v>
      </c>
      <c r="F4452" s="8"/>
      <c r="G4452" s="7">
        <v>744</v>
      </c>
      <c r="H4452" s="15">
        <v>329</v>
      </c>
      <c r="I4452" s="1">
        <v>9</v>
      </c>
      <c r="J4452" s="1">
        <v>332</v>
      </c>
      <c r="K4452" s="1">
        <v>56</v>
      </c>
      <c r="L4452" s="18">
        <v>18</v>
      </c>
    </row>
    <row r="4453" spans="3:12" x14ac:dyDescent="0.25">
      <c r="C4453" s="102" t="s">
        <v>24</v>
      </c>
      <c r="D4453" s="102" t="s">
        <v>25</v>
      </c>
      <c r="E4453" s="10" t="s">
        <v>26</v>
      </c>
      <c r="F4453" s="9"/>
      <c r="G4453" s="13">
        <v>257</v>
      </c>
      <c r="H4453" s="22">
        <v>111</v>
      </c>
      <c r="I4453" s="3">
        <v>2</v>
      </c>
      <c r="J4453" s="3">
        <v>124</v>
      </c>
      <c r="K4453" s="3">
        <v>19</v>
      </c>
      <c r="L4453" s="24">
        <v>1</v>
      </c>
    </row>
    <row r="4454" spans="3:12" x14ac:dyDescent="0.25">
      <c r="C4454" s="106"/>
      <c r="D4454" s="103"/>
      <c r="E4454" s="11" t="s">
        <v>27</v>
      </c>
      <c r="F4454" s="8"/>
      <c r="G4454" s="7">
        <v>297</v>
      </c>
      <c r="H4454" s="15">
        <v>146</v>
      </c>
      <c r="I4454" s="1">
        <v>2</v>
      </c>
      <c r="J4454" s="1">
        <v>138</v>
      </c>
      <c r="K4454" s="1">
        <v>8</v>
      </c>
      <c r="L4454" s="18">
        <v>3</v>
      </c>
    </row>
    <row r="4455" spans="3:12" x14ac:dyDescent="0.25">
      <c r="C4455" s="106"/>
      <c r="D4455" s="103"/>
      <c r="E4455" s="11" t="s">
        <v>28</v>
      </c>
      <c r="F4455" s="8"/>
      <c r="G4455" s="7">
        <v>316</v>
      </c>
      <c r="H4455" s="15">
        <v>148</v>
      </c>
      <c r="I4455" s="1">
        <v>2</v>
      </c>
      <c r="J4455" s="1">
        <v>137</v>
      </c>
      <c r="K4455" s="1">
        <v>21</v>
      </c>
      <c r="L4455" s="18">
        <v>8</v>
      </c>
    </row>
    <row r="4456" spans="3:12" x14ac:dyDescent="0.25">
      <c r="C4456" s="106"/>
      <c r="D4456" s="103"/>
      <c r="E4456" s="11" t="s">
        <v>29</v>
      </c>
      <c r="F4456" s="8"/>
      <c r="G4456" s="7">
        <v>335</v>
      </c>
      <c r="H4456" s="15">
        <v>155</v>
      </c>
      <c r="I4456" s="1">
        <v>3</v>
      </c>
      <c r="J4456" s="1">
        <v>145</v>
      </c>
      <c r="K4456" s="1">
        <v>18</v>
      </c>
      <c r="L4456" s="18">
        <v>14</v>
      </c>
    </row>
    <row r="4457" spans="3:12" x14ac:dyDescent="0.25">
      <c r="C4457" s="106"/>
      <c r="D4457" s="103"/>
      <c r="E4457" s="11" t="s">
        <v>30</v>
      </c>
      <c r="F4457" s="8"/>
      <c r="G4457" s="7">
        <v>319</v>
      </c>
      <c r="H4457" s="15">
        <v>135</v>
      </c>
      <c r="I4457" s="1">
        <v>7</v>
      </c>
      <c r="J4457" s="1">
        <v>143</v>
      </c>
      <c r="K4457" s="1">
        <v>23</v>
      </c>
      <c r="L4457" s="18">
        <v>11</v>
      </c>
    </row>
    <row r="4458" spans="3:12" x14ac:dyDescent="0.25">
      <c r="C4458" s="106"/>
      <c r="D4458" s="103"/>
      <c r="E4458" s="11" t="s">
        <v>31</v>
      </c>
      <c r="F4458" s="8"/>
      <c r="G4458" s="7">
        <v>1267</v>
      </c>
      <c r="H4458" s="15">
        <v>584</v>
      </c>
      <c r="I4458" s="1">
        <v>14</v>
      </c>
      <c r="J4458" s="1">
        <v>563</v>
      </c>
      <c r="K4458" s="1">
        <v>70</v>
      </c>
      <c r="L4458" s="18">
        <v>36</v>
      </c>
    </row>
    <row r="4459" spans="3:12" x14ac:dyDescent="0.25">
      <c r="C4459" s="106"/>
      <c r="D4459" s="103"/>
      <c r="E4459" s="11" t="s">
        <v>32</v>
      </c>
      <c r="F4459" s="8"/>
      <c r="G4459" s="7">
        <v>654</v>
      </c>
      <c r="H4459" s="15">
        <v>290</v>
      </c>
      <c r="I4459" s="1">
        <v>10</v>
      </c>
      <c r="J4459" s="1">
        <v>288</v>
      </c>
      <c r="K4459" s="1">
        <v>41</v>
      </c>
      <c r="L4459" s="18">
        <v>25</v>
      </c>
    </row>
    <row r="4460" spans="3:12" x14ac:dyDescent="0.25">
      <c r="C4460" s="106"/>
      <c r="D4460" s="102" t="s">
        <v>22</v>
      </c>
      <c r="E4460" s="10" t="s">
        <v>26</v>
      </c>
      <c r="F4460" s="9"/>
      <c r="G4460" s="13">
        <v>137</v>
      </c>
      <c r="H4460" s="22">
        <v>56</v>
      </c>
      <c r="I4460" s="3">
        <v>2</v>
      </c>
      <c r="J4460" s="3">
        <v>71</v>
      </c>
      <c r="K4460" s="3">
        <v>7</v>
      </c>
      <c r="L4460" s="24">
        <v>1</v>
      </c>
    </row>
    <row r="4461" spans="3:12" x14ac:dyDescent="0.25">
      <c r="C4461" s="106"/>
      <c r="D4461" s="103"/>
      <c r="E4461" s="11" t="s">
        <v>27</v>
      </c>
      <c r="F4461" s="8"/>
      <c r="G4461" s="7">
        <v>157</v>
      </c>
      <c r="H4461" s="15">
        <v>77</v>
      </c>
      <c r="I4461" s="1">
        <v>1</v>
      </c>
      <c r="J4461" s="1">
        <v>74</v>
      </c>
      <c r="K4461" s="1">
        <v>4</v>
      </c>
      <c r="L4461" s="18">
        <v>1</v>
      </c>
    </row>
    <row r="4462" spans="3:12" x14ac:dyDescent="0.25">
      <c r="C4462" s="106"/>
      <c r="D4462" s="103"/>
      <c r="E4462" s="11" t="s">
        <v>28</v>
      </c>
      <c r="F4462" s="8"/>
      <c r="G4462" s="7">
        <v>162</v>
      </c>
      <c r="H4462" s="15">
        <v>75</v>
      </c>
      <c r="I4462" s="1">
        <v>2</v>
      </c>
      <c r="J4462" s="1">
        <v>70</v>
      </c>
      <c r="K4462" s="1">
        <v>9</v>
      </c>
      <c r="L4462" s="18">
        <v>6</v>
      </c>
    </row>
    <row r="4463" spans="3:12" x14ac:dyDescent="0.25">
      <c r="C4463" s="106"/>
      <c r="D4463" s="103"/>
      <c r="E4463" s="11" t="s">
        <v>29</v>
      </c>
      <c r="F4463" s="8"/>
      <c r="G4463" s="7">
        <v>175</v>
      </c>
      <c r="H4463" s="15">
        <v>94</v>
      </c>
      <c r="I4463" s="1">
        <v>2</v>
      </c>
      <c r="J4463" s="1">
        <v>68</v>
      </c>
      <c r="K4463" s="1">
        <v>7</v>
      </c>
      <c r="L4463" s="18">
        <v>4</v>
      </c>
    </row>
    <row r="4464" spans="3:12" x14ac:dyDescent="0.25">
      <c r="C4464" s="106"/>
      <c r="D4464" s="103"/>
      <c r="E4464" s="11" t="s">
        <v>30</v>
      </c>
      <c r="F4464" s="8"/>
      <c r="G4464" s="7">
        <v>149</v>
      </c>
      <c r="H4464" s="15">
        <v>64</v>
      </c>
      <c r="I4464" s="1">
        <v>0</v>
      </c>
      <c r="J4464" s="1">
        <v>72</v>
      </c>
      <c r="K4464" s="1">
        <v>6</v>
      </c>
      <c r="L4464" s="18">
        <v>7</v>
      </c>
    </row>
    <row r="4465" spans="3:12" x14ac:dyDescent="0.25">
      <c r="C4465" s="106"/>
      <c r="D4465" s="103"/>
      <c r="E4465" s="11" t="s">
        <v>31</v>
      </c>
      <c r="F4465" s="8"/>
      <c r="G4465" s="7">
        <v>643</v>
      </c>
      <c r="H4465" s="15">
        <v>310</v>
      </c>
      <c r="I4465" s="1">
        <v>5</v>
      </c>
      <c r="J4465" s="1">
        <v>284</v>
      </c>
      <c r="K4465" s="1">
        <v>26</v>
      </c>
      <c r="L4465" s="18">
        <v>18</v>
      </c>
    </row>
    <row r="4466" spans="3:12" x14ac:dyDescent="0.25">
      <c r="C4466" s="106"/>
      <c r="D4466" s="103"/>
      <c r="E4466" s="11" t="s">
        <v>32</v>
      </c>
      <c r="F4466" s="8"/>
      <c r="G4466" s="7">
        <v>324</v>
      </c>
      <c r="H4466" s="15">
        <v>158</v>
      </c>
      <c r="I4466" s="1">
        <v>2</v>
      </c>
      <c r="J4466" s="1">
        <v>140</v>
      </c>
      <c r="K4466" s="1">
        <v>13</v>
      </c>
      <c r="L4466" s="18">
        <v>11</v>
      </c>
    </row>
    <row r="4467" spans="3:12" x14ac:dyDescent="0.25">
      <c r="C4467" s="106"/>
      <c r="D4467" s="102" t="s">
        <v>23</v>
      </c>
      <c r="E4467" s="10" t="s">
        <v>26</v>
      </c>
      <c r="F4467" s="9"/>
      <c r="G4467" s="13">
        <v>120</v>
      </c>
      <c r="H4467" s="22">
        <v>55</v>
      </c>
      <c r="I4467" s="3">
        <v>0</v>
      </c>
      <c r="J4467" s="3">
        <v>53</v>
      </c>
      <c r="K4467" s="3">
        <v>12</v>
      </c>
      <c r="L4467" s="24">
        <v>0</v>
      </c>
    </row>
    <row r="4468" spans="3:12" x14ac:dyDescent="0.25">
      <c r="C4468" s="106"/>
      <c r="D4468" s="103"/>
      <c r="E4468" s="11" t="s">
        <v>27</v>
      </c>
      <c r="F4468" s="8"/>
      <c r="G4468" s="7">
        <v>140</v>
      </c>
      <c r="H4468" s="15">
        <v>69</v>
      </c>
      <c r="I4468" s="1">
        <v>1</v>
      </c>
      <c r="J4468" s="1">
        <v>64</v>
      </c>
      <c r="K4468" s="1">
        <v>4</v>
      </c>
      <c r="L4468" s="18">
        <v>2</v>
      </c>
    </row>
    <row r="4469" spans="3:12" x14ac:dyDescent="0.25">
      <c r="C4469" s="106"/>
      <c r="D4469" s="103"/>
      <c r="E4469" s="11" t="s">
        <v>28</v>
      </c>
      <c r="F4469" s="8"/>
      <c r="G4469" s="7">
        <v>154</v>
      </c>
      <c r="H4469" s="15">
        <v>73</v>
      </c>
      <c r="I4469" s="1">
        <v>0</v>
      </c>
      <c r="J4469" s="1">
        <v>67</v>
      </c>
      <c r="K4469" s="1">
        <v>12</v>
      </c>
      <c r="L4469" s="18">
        <v>2</v>
      </c>
    </row>
    <row r="4470" spans="3:12" x14ac:dyDescent="0.25">
      <c r="C4470" s="106"/>
      <c r="D4470" s="103"/>
      <c r="E4470" s="11" t="s">
        <v>29</v>
      </c>
      <c r="F4470" s="8"/>
      <c r="G4470" s="7">
        <v>160</v>
      </c>
      <c r="H4470" s="15">
        <v>61</v>
      </c>
      <c r="I4470" s="1">
        <v>1</v>
      </c>
      <c r="J4470" s="1">
        <v>77</v>
      </c>
      <c r="K4470" s="1">
        <v>11</v>
      </c>
      <c r="L4470" s="18">
        <v>10</v>
      </c>
    </row>
    <row r="4471" spans="3:12" x14ac:dyDescent="0.25">
      <c r="C4471" s="106"/>
      <c r="D4471" s="103"/>
      <c r="E4471" s="11" t="s">
        <v>30</v>
      </c>
      <c r="F4471" s="8"/>
      <c r="G4471" s="7">
        <v>170</v>
      </c>
      <c r="H4471" s="15">
        <v>71</v>
      </c>
      <c r="I4471" s="1">
        <v>7</v>
      </c>
      <c r="J4471" s="1">
        <v>71</v>
      </c>
      <c r="K4471" s="1">
        <v>17</v>
      </c>
      <c r="L4471" s="18">
        <v>4</v>
      </c>
    </row>
    <row r="4472" spans="3:12" x14ac:dyDescent="0.25">
      <c r="C4472" s="106"/>
      <c r="D4472" s="103"/>
      <c r="E4472" s="11" t="s">
        <v>31</v>
      </c>
      <c r="F4472" s="8"/>
      <c r="G4472" s="7">
        <v>624</v>
      </c>
      <c r="H4472" s="15">
        <v>274</v>
      </c>
      <c r="I4472" s="1">
        <v>9</v>
      </c>
      <c r="J4472" s="1">
        <v>279</v>
      </c>
      <c r="K4472" s="1">
        <v>44</v>
      </c>
      <c r="L4472" s="18">
        <v>18</v>
      </c>
    </row>
    <row r="4473" spans="3:12" x14ac:dyDescent="0.25">
      <c r="C4473" s="106"/>
      <c r="D4473" s="103"/>
      <c r="E4473" s="11" t="s">
        <v>32</v>
      </c>
      <c r="F4473" s="8"/>
      <c r="G4473" s="7">
        <v>330</v>
      </c>
      <c r="H4473" s="15">
        <v>132</v>
      </c>
      <c r="I4473" s="1">
        <v>8</v>
      </c>
      <c r="J4473" s="1">
        <v>148</v>
      </c>
      <c r="K4473" s="1">
        <v>28</v>
      </c>
      <c r="L4473" s="18">
        <v>14</v>
      </c>
    </row>
    <row r="4474" spans="3:12" ht="25.2" x14ac:dyDescent="0.25">
      <c r="C4474" s="102" t="s">
        <v>33</v>
      </c>
      <c r="D4474" s="102" t="s">
        <v>25</v>
      </c>
      <c r="E4474" s="10" t="s">
        <v>34</v>
      </c>
      <c r="F4474" s="9"/>
      <c r="G4474" s="13">
        <v>75</v>
      </c>
      <c r="H4474" s="22">
        <v>33</v>
      </c>
      <c r="I4474" s="3">
        <v>0</v>
      </c>
      <c r="J4474" s="3">
        <v>34</v>
      </c>
      <c r="K4474" s="3">
        <v>7</v>
      </c>
      <c r="L4474" s="24">
        <v>1</v>
      </c>
    </row>
    <row r="4475" spans="3:12" ht="25.2" x14ac:dyDescent="0.25">
      <c r="C4475" s="106"/>
      <c r="D4475" s="103"/>
      <c r="E4475" s="11" t="s">
        <v>35</v>
      </c>
      <c r="F4475" s="8"/>
      <c r="G4475" s="7">
        <v>1042</v>
      </c>
      <c r="H4475" s="15">
        <v>493</v>
      </c>
      <c r="I4475" s="1">
        <v>10</v>
      </c>
      <c r="J4475" s="1">
        <v>467</v>
      </c>
      <c r="K4475" s="1">
        <v>48</v>
      </c>
      <c r="L4475" s="18">
        <v>24</v>
      </c>
    </row>
    <row r="4476" spans="3:12" ht="25.2" x14ac:dyDescent="0.25">
      <c r="C4476" s="106"/>
      <c r="D4476" s="103"/>
      <c r="E4476" s="11" t="s">
        <v>36</v>
      </c>
      <c r="F4476" s="8"/>
      <c r="G4476" s="7">
        <v>122</v>
      </c>
      <c r="H4476" s="15">
        <v>50</v>
      </c>
      <c r="I4476" s="1">
        <v>2</v>
      </c>
      <c r="J4476" s="1">
        <v>53</v>
      </c>
      <c r="K4476" s="1">
        <v>14</v>
      </c>
      <c r="L4476" s="18">
        <v>3</v>
      </c>
    </row>
    <row r="4477" spans="3:12" ht="25.2" x14ac:dyDescent="0.25">
      <c r="C4477" s="106"/>
      <c r="D4477" s="103"/>
      <c r="E4477" s="11" t="s">
        <v>37</v>
      </c>
      <c r="F4477" s="8"/>
      <c r="G4477" s="7">
        <v>251</v>
      </c>
      <c r="H4477" s="15">
        <v>103</v>
      </c>
      <c r="I4477" s="1">
        <v>4</v>
      </c>
      <c r="J4477" s="1">
        <v>115</v>
      </c>
      <c r="K4477" s="1">
        <v>20</v>
      </c>
      <c r="L4477" s="18">
        <v>9</v>
      </c>
    </row>
    <row r="4478" spans="3:12" x14ac:dyDescent="0.25">
      <c r="C4478" s="106"/>
      <c r="D4478" s="103"/>
      <c r="E4478" s="11" t="s">
        <v>38</v>
      </c>
      <c r="F4478" s="8"/>
      <c r="G4478" s="14">
        <v>34</v>
      </c>
      <c r="H4478" s="27">
        <v>16</v>
      </c>
      <c r="I4478" s="5">
        <v>0</v>
      </c>
      <c r="J4478" s="5">
        <v>18</v>
      </c>
      <c r="K4478" s="5">
        <v>0</v>
      </c>
      <c r="L4478" s="28">
        <v>0</v>
      </c>
    </row>
    <row r="4479" spans="3:12" ht="25.2" x14ac:dyDescent="0.25">
      <c r="C4479" s="106"/>
      <c r="D4479" s="102" t="s">
        <v>22</v>
      </c>
      <c r="E4479" s="10" t="s">
        <v>34</v>
      </c>
      <c r="F4479" s="9"/>
      <c r="G4479" s="13">
        <v>53</v>
      </c>
      <c r="H4479" s="22">
        <v>25</v>
      </c>
      <c r="I4479" s="3">
        <v>0</v>
      </c>
      <c r="J4479" s="3">
        <v>22</v>
      </c>
      <c r="K4479" s="3">
        <v>5</v>
      </c>
      <c r="L4479" s="24">
        <v>1</v>
      </c>
    </row>
    <row r="4480" spans="3:12" ht="25.2" x14ac:dyDescent="0.25">
      <c r="C4480" s="106"/>
      <c r="D4480" s="103"/>
      <c r="E4480" s="11" t="s">
        <v>35</v>
      </c>
      <c r="F4480" s="8"/>
      <c r="G4480" s="7">
        <v>595</v>
      </c>
      <c r="H4480" s="15">
        <v>285</v>
      </c>
      <c r="I4480" s="1">
        <v>6</v>
      </c>
      <c r="J4480" s="1">
        <v>274</v>
      </c>
      <c r="K4480" s="1">
        <v>18</v>
      </c>
      <c r="L4480" s="18">
        <v>12</v>
      </c>
    </row>
    <row r="4481" spans="3:12" ht="25.2" x14ac:dyDescent="0.25">
      <c r="C4481" s="106"/>
      <c r="D4481" s="103"/>
      <c r="E4481" s="11" t="s">
        <v>36</v>
      </c>
      <c r="F4481" s="8"/>
      <c r="G4481" s="7">
        <v>56</v>
      </c>
      <c r="H4481" s="15">
        <v>22</v>
      </c>
      <c r="I4481" s="1">
        <v>1</v>
      </c>
      <c r="J4481" s="1">
        <v>23</v>
      </c>
      <c r="K4481" s="1">
        <v>8</v>
      </c>
      <c r="L4481" s="18">
        <v>2</v>
      </c>
    </row>
    <row r="4482" spans="3:12" ht="25.2" x14ac:dyDescent="0.25">
      <c r="C4482" s="106"/>
      <c r="D4482" s="103"/>
      <c r="E4482" s="11" t="s">
        <v>37</v>
      </c>
      <c r="F4482" s="8"/>
      <c r="G4482" s="7">
        <v>54</v>
      </c>
      <c r="H4482" s="15">
        <v>22</v>
      </c>
      <c r="I4482" s="1">
        <v>0</v>
      </c>
      <c r="J4482" s="1">
        <v>26</v>
      </c>
      <c r="K4482" s="1">
        <v>2</v>
      </c>
      <c r="L4482" s="18">
        <v>4</v>
      </c>
    </row>
    <row r="4483" spans="3:12" x14ac:dyDescent="0.25">
      <c r="C4483" s="106"/>
      <c r="D4483" s="103"/>
      <c r="E4483" s="11" t="s">
        <v>38</v>
      </c>
      <c r="F4483" s="8"/>
      <c r="G4483" s="14">
        <v>22</v>
      </c>
      <c r="H4483" s="27">
        <v>12</v>
      </c>
      <c r="I4483" s="5">
        <v>0</v>
      </c>
      <c r="J4483" s="5">
        <v>10</v>
      </c>
      <c r="K4483" s="5">
        <v>0</v>
      </c>
      <c r="L4483" s="28">
        <v>0</v>
      </c>
    </row>
    <row r="4484" spans="3:12" ht="25.2" x14ac:dyDescent="0.25">
      <c r="C4484" s="106"/>
      <c r="D4484" s="102" t="s">
        <v>23</v>
      </c>
      <c r="E4484" s="10" t="s">
        <v>34</v>
      </c>
      <c r="F4484" s="9"/>
      <c r="G4484" s="41">
        <v>22</v>
      </c>
      <c r="H4484" s="58">
        <v>8</v>
      </c>
      <c r="I4484" s="26">
        <v>0</v>
      </c>
      <c r="J4484" s="26">
        <v>12</v>
      </c>
      <c r="K4484" s="26">
        <v>2</v>
      </c>
      <c r="L4484" s="60">
        <v>0</v>
      </c>
    </row>
    <row r="4485" spans="3:12" ht="25.2" x14ac:dyDescent="0.25">
      <c r="C4485" s="106"/>
      <c r="D4485" s="103"/>
      <c r="E4485" s="11" t="s">
        <v>35</v>
      </c>
      <c r="F4485" s="8"/>
      <c r="G4485" s="7">
        <v>447</v>
      </c>
      <c r="H4485" s="15">
        <v>208</v>
      </c>
      <c r="I4485" s="1">
        <v>4</v>
      </c>
      <c r="J4485" s="1">
        <v>193</v>
      </c>
      <c r="K4485" s="1">
        <v>30</v>
      </c>
      <c r="L4485" s="18">
        <v>12</v>
      </c>
    </row>
    <row r="4486" spans="3:12" ht="25.2" x14ac:dyDescent="0.25">
      <c r="C4486" s="106"/>
      <c r="D4486" s="103"/>
      <c r="E4486" s="11" t="s">
        <v>36</v>
      </c>
      <c r="F4486" s="8"/>
      <c r="G4486" s="7">
        <v>66</v>
      </c>
      <c r="H4486" s="15">
        <v>28</v>
      </c>
      <c r="I4486" s="1">
        <v>1</v>
      </c>
      <c r="J4486" s="1">
        <v>30</v>
      </c>
      <c r="K4486" s="1">
        <v>6</v>
      </c>
      <c r="L4486" s="18">
        <v>1</v>
      </c>
    </row>
    <row r="4487" spans="3:12" ht="25.2" x14ac:dyDescent="0.25">
      <c r="C4487" s="106"/>
      <c r="D4487" s="103"/>
      <c r="E4487" s="11" t="s">
        <v>37</v>
      </c>
      <c r="F4487" s="8"/>
      <c r="G4487" s="7">
        <v>197</v>
      </c>
      <c r="H4487" s="15">
        <v>81</v>
      </c>
      <c r="I4487" s="1">
        <v>4</v>
      </c>
      <c r="J4487" s="1">
        <v>89</v>
      </c>
      <c r="K4487" s="1">
        <v>18</v>
      </c>
      <c r="L4487" s="18">
        <v>5</v>
      </c>
    </row>
    <row r="4488" spans="3:12" x14ac:dyDescent="0.25">
      <c r="C4488" s="106"/>
      <c r="D4488" s="103"/>
      <c r="E4488" s="11" t="s">
        <v>38</v>
      </c>
      <c r="F4488" s="8"/>
      <c r="G4488" s="14">
        <v>12</v>
      </c>
      <c r="H4488" s="27">
        <v>4</v>
      </c>
      <c r="I4488" s="5">
        <v>0</v>
      </c>
      <c r="J4488" s="5">
        <v>8</v>
      </c>
      <c r="K4488" s="5">
        <v>0</v>
      </c>
      <c r="L4488" s="28">
        <v>0</v>
      </c>
    </row>
    <row r="4489" spans="3:12" ht="25.2" x14ac:dyDescent="0.25">
      <c r="C4489" s="102" t="s">
        <v>39</v>
      </c>
      <c r="D4489" s="102" t="s">
        <v>25</v>
      </c>
      <c r="E4489" s="10" t="s">
        <v>40</v>
      </c>
      <c r="F4489" s="9"/>
      <c r="G4489" s="13">
        <v>263</v>
      </c>
      <c r="H4489" s="22">
        <v>119</v>
      </c>
      <c r="I4489" s="3">
        <v>1</v>
      </c>
      <c r="J4489" s="3">
        <v>110</v>
      </c>
      <c r="K4489" s="3">
        <v>26</v>
      </c>
      <c r="L4489" s="24">
        <v>7</v>
      </c>
    </row>
    <row r="4490" spans="3:12" ht="25.2" x14ac:dyDescent="0.25">
      <c r="C4490" s="106"/>
      <c r="D4490" s="103"/>
      <c r="E4490" s="11" t="s">
        <v>41</v>
      </c>
      <c r="F4490" s="8"/>
      <c r="G4490" s="7">
        <v>906</v>
      </c>
      <c r="H4490" s="15">
        <v>433</v>
      </c>
      <c r="I4490" s="1">
        <v>6</v>
      </c>
      <c r="J4490" s="1">
        <v>410</v>
      </c>
      <c r="K4490" s="1">
        <v>39</v>
      </c>
      <c r="L4490" s="18">
        <v>18</v>
      </c>
    </row>
    <row r="4491" spans="3:12" x14ac:dyDescent="0.25">
      <c r="C4491" s="106"/>
      <c r="D4491" s="103"/>
      <c r="E4491" s="11" t="s">
        <v>42</v>
      </c>
      <c r="F4491" s="8"/>
      <c r="G4491" s="7">
        <v>61</v>
      </c>
      <c r="H4491" s="15">
        <v>33</v>
      </c>
      <c r="I4491" s="1">
        <v>1</v>
      </c>
      <c r="J4491" s="1">
        <v>26</v>
      </c>
      <c r="K4491" s="1">
        <v>1</v>
      </c>
      <c r="L4491" s="18">
        <v>0</v>
      </c>
    </row>
    <row r="4492" spans="3:12" x14ac:dyDescent="0.25">
      <c r="C4492" s="106"/>
      <c r="D4492" s="103"/>
      <c r="E4492" s="11" t="s">
        <v>43</v>
      </c>
      <c r="F4492" s="8"/>
      <c r="G4492" s="7">
        <v>450</v>
      </c>
      <c r="H4492" s="15">
        <v>175</v>
      </c>
      <c r="I4492" s="1">
        <v>8</v>
      </c>
      <c r="J4492" s="1">
        <v>229</v>
      </c>
      <c r="K4492" s="1">
        <v>27</v>
      </c>
      <c r="L4492" s="18">
        <v>11</v>
      </c>
    </row>
    <row r="4493" spans="3:12" x14ac:dyDescent="0.25">
      <c r="C4493" s="106"/>
      <c r="D4493" s="103"/>
      <c r="E4493" s="11" t="s">
        <v>44</v>
      </c>
      <c r="F4493" s="8"/>
      <c r="G4493" s="7">
        <v>93</v>
      </c>
      <c r="H4493" s="15">
        <v>33</v>
      </c>
      <c r="I4493" s="1">
        <v>3</v>
      </c>
      <c r="J4493" s="1">
        <v>51</v>
      </c>
      <c r="K4493" s="1">
        <v>6</v>
      </c>
      <c r="L4493" s="18">
        <v>0</v>
      </c>
    </row>
    <row r="4494" spans="3:12" ht="25.2" x14ac:dyDescent="0.25">
      <c r="C4494" s="106"/>
      <c r="D4494" s="103"/>
      <c r="E4494" s="11" t="s">
        <v>45</v>
      </c>
      <c r="F4494" s="8"/>
      <c r="G4494" s="14">
        <v>41</v>
      </c>
      <c r="H4494" s="27">
        <v>12</v>
      </c>
      <c r="I4494" s="5">
        <v>0</v>
      </c>
      <c r="J4494" s="5">
        <v>23</v>
      </c>
      <c r="K4494" s="5">
        <v>4</v>
      </c>
      <c r="L4494" s="28">
        <v>2</v>
      </c>
    </row>
    <row r="4495" spans="3:12" x14ac:dyDescent="0.25">
      <c r="C4495" s="106"/>
      <c r="D4495" s="103"/>
      <c r="E4495" s="11" t="s">
        <v>38</v>
      </c>
      <c r="F4495" s="8"/>
      <c r="G4495" s="7">
        <v>141</v>
      </c>
      <c r="H4495" s="15">
        <v>63</v>
      </c>
      <c r="I4495" s="1">
        <v>4</v>
      </c>
      <c r="J4495" s="1">
        <v>63</v>
      </c>
      <c r="K4495" s="1">
        <v>6</v>
      </c>
      <c r="L4495" s="18">
        <v>5</v>
      </c>
    </row>
    <row r="4496" spans="3:12" ht="25.2" x14ac:dyDescent="0.25">
      <c r="C4496" s="106"/>
      <c r="D4496" s="102" t="s">
        <v>22</v>
      </c>
      <c r="E4496" s="10" t="s">
        <v>40</v>
      </c>
      <c r="F4496" s="9"/>
      <c r="G4496" s="13">
        <v>123</v>
      </c>
      <c r="H4496" s="22">
        <v>52</v>
      </c>
      <c r="I4496" s="3">
        <v>0</v>
      </c>
      <c r="J4496" s="3">
        <v>55</v>
      </c>
      <c r="K4496" s="3">
        <v>10</v>
      </c>
      <c r="L4496" s="24">
        <v>6</v>
      </c>
    </row>
    <row r="4497" spans="3:12" ht="25.2" x14ac:dyDescent="0.25">
      <c r="C4497" s="106"/>
      <c r="D4497" s="103"/>
      <c r="E4497" s="11" t="s">
        <v>41</v>
      </c>
      <c r="F4497" s="8"/>
      <c r="G4497" s="7">
        <v>511</v>
      </c>
      <c r="H4497" s="15">
        <v>244</v>
      </c>
      <c r="I4497" s="1">
        <v>4</v>
      </c>
      <c r="J4497" s="1">
        <v>237</v>
      </c>
      <c r="K4497" s="1">
        <v>16</v>
      </c>
      <c r="L4497" s="18">
        <v>10</v>
      </c>
    </row>
    <row r="4498" spans="3:12" x14ac:dyDescent="0.25">
      <c r="C4498" s="106"/>
      <c r="D4498" s="103"/>
      <c r="E4498" s="11" t="s">
        <v>42</v>
      </c>
      <c r="F4498" s="8"/>
      <c r="G4498" s="14">
        <v>36</v>
      </c>
      <c r="H4498" s="27">
        <v>19</v>
      </c>
      <c r="I4498" s="5">
        <v>1</v>
      </c>
      <c r="J4498" s="5">
        <v>16</v>
      </c>
      <c r="K4498" s="5">
        <v>0</v>
      </c>
      <c r="L4498" s="28">
        <v>0</v>
      </c>
    </row>
    <row r="4499" spans="3:12" x14ac:dyDescent="0.25">
      <c r="C4499" s="106"/>
      <c r="D4499" s="103"/>
      <c r="E4499" s="11" t="s">
        <v>43</v>
      </c>
      <c r="F4499" s="8"/>
      <c r="G4499" s="7">
        <v>224</v>
      </c>
      <c r="H4499" s="15">
        <v>91</v>
      </c>
      <c r="I4499" s="1">
        <v>4</v>
      </c>
      <c r="J4499" s="1">
        <v>112</v>
      </c>
      <c r="K4499" s="1">
        <v>12</v>
      </c>
      <c r="L4499" s="18">
        <v>5</v>
      </c>
    </row>
    <row r="4500" spans="3:12" x14ac:dyDescent="0.25">
      <c r="C4500" s="106"/>
      <c r="D4500" s="103"/>
      <c r="E4500" s="11" t="s">
        <v>44</v>
      </c>
      <c r="F4500" s="8"/>
      <c r="G4500" s="14">
        <v>46</v>
      </c>
      <c r="H4500" s="27">
        <v>21</v>
      </c>
      <c r="I4500" s="5">
        <v>1</v>
      </c>
      <c r="J4500" s="5">
        <v>21</v>
      </c>
      <c r="K4500" s="5">
        <v>3</v>
      </c>
      <c r="L4500" s="28">
        <v>0</v>
      </c>
    </row>
    <row r="4501" spans="3:12" ht="25.2" x14ac:dyDescent="0.25">
      <c r="C4501" s="106"/>
      <c r="D4501" s="103"/>
      <c r="E4501" s="11" t="s">
        <v>45</v>
      </c>
      <c r="F4501" s="8"/>
      <c r="G4501" s="14">
        <v>18</v>
      </c>
      <c r="H4501" s="27">
        <v>6</v>
      </c>
      <c r="I4501" s="5">
        <v>0</v>
      </c>
      <c r="J4501" s="5">
        <v>9</v>
      </c>
      <c r="K4501" s="5">
        <v>2</v>
      </c>
      <c r="L4501" s="28">
        <v>1</v>
      </c>
    </row>
    <row r="4502" spans="3:12" x14ac:dyDescent="0.25">
      <c r="C4502" s="106"/>
      <c r="D4502" s="103"/>
      <c r="E4502" s="11" t="s">
        <v>38</v>
      </c>
      <c r="F4502" s="8"/>
      <c r="G4502" s="7">
        <v>80</v>
      </c>
      <c r="H4502" s="15">
        <v>43</v>
      </c>
      <c r="I4502" s="1">
        <v>2</v>
      </c>
      <c r="J4502" s="1">
        <v>33</v>
      </c>
      <c r="K4502" s="1">
        <v>1</v>
      </c>
      <c r="L4502" s="18">
        <v>1</v>
      </c>
    </row>
    <row r="4503" spans="3:12" ht="25.2" x14ac:dyDescent="0.25">
      <c r="C4503" s="106"/>
      <c r="D4503" s="102" t="s">
        <v>23</v>
      </c>
      <c r="E4503" s="10" t="s">
        <v>40</v>
      </c>
      <c r="F4503" s="9"/>
      <c r="G4503" s="13">
        <v>140</v>
      </c>
      <c r="H4503" s="22">
        <v>67</v>
      </c>
      <c r="I4503" s="3">
        <v>1</v>
      </c>
      <c r="J4503" s="3">
        <v>55</v>
      </c>
      <c r="K4503" s="3">
        <v>16</v>
      </c>
      <c r="L4503" s="24">
        <v>1</v>
      </c>
    </row>
    <row r="4504" spans="3:12" ht="25.2" x14ac:dyDescent="0.25">
      <c r="C4504" s="106"/>
      <c r="D4504" s="103"/>
      <c r="E4504" s="11" t="s">
        <v>41</v>
      </c>
      <c r="F4504" s="8"/>
      <c r="G4504" s="7">
        <v>395</v>
      </c>
      <c r="H4504" s="15">
        <v>189</v>
      </c>
      <c r="I4504" s="1">
        <v>2</v>
      </c>
      <c r="J4504" s="1">
        <v>173</v>
      </c>
      <c r="K4504" s="1">
        <v>23</v>
      </c>
      <c r="L4504" s="18">
        <v>8</v>
      </c>
    </row>
    <row r="4505" spans="3:12" x14ac:dyDescent="0.25">
      <c r="C4505" s="106"/>
      <c r="D4505" s="103"/>
      <c r="E4505" s="11" t="s">
        <v>42</v>
      </c>
      <c r="F4505" s="8"/>
      <c r="G4505" s="14">
        <v>25</v>
      </c>
      <c r="H4505" s="27">
        <v>14</v>
      </c>
      <c r="I4505" s="5">
        <v>0</v>
      </c>
      <c r="J4505" s="5">
        <v>10</v>
      </c>
      <c r="K4505" s="5">
        <v>1</v>
      </c>
      <c r="L4505" s="28">
        <v>0</v>
      </c>
    </row>
    <row r="4506" spans="3:12" x14ac:dyDescent="0.25">
      <c r="C4506" s="106"/>
      <c r="D4506" s="103"/>
      <c r="E4506" s="11" t="s">
        <v>43</v>
      </c>
      <c r="F4506" s="8"/>
      <c r="G4506" s="7">
        <v>226</v>
      </c>
      <c r="H4506" s="15">
        <v>84</v>
      </c>
      <c r="I4506" s="1">
        <v>4</v>
      </c>
      <c r="J4506" s="1">
        <v>117</v>
      </c>
      <c r="K4506" s="1">
        <v>15</v>
      </c>
      <c r="L4506" s="18">
        <v>6</v>
      </c>
    </row>
    <row r="4507" spans="3:12" x14ac:dyDescent="0.25">
      <c r="C4507" s="106"/>
      <c r="D4507" s="103"/>
      <c r="E4507" s="11" t="s">
        <v>44</v>
      </c>
      <c r="F4507" s="8"/>
      <c r="G4507" s="14">
        <v>47</v>
      </c>
      <c r="H4507" s="27">
        <v>12</v>
      </c>
      <c r="I4507" s="5">
        <v>2</v>
      </c>
      <c r="J4507" s="5">
        <v>30</v>
      </c>
      <c r="K4507" s="5">
        <v>3</v>
      </c>
      <c r="L4507" s="28">
        <v>0</v>
      </c>
    </row>
    <row r="4508" spans="3:12" ht="25.2" x14ac:dyDescent="0.25">
      <c r="C4508" s="106"/>
      <c r="D4508" s="103"/>
      <c r="E4508" s="11" t="s">
        <v>45</v>
      </c>
      <c r="F4508" s="8"/>
      <c r="G4508" s="14">
        <v>23</v>
      </c>
      <c r="H4508" s="27">
        <v>6</v>
      </c>
      <c r="I4508" s="5">
        <v>0</v>
      </c>
      <c r="J4508" s="5">
        <v>14</v>
      </c>
      <c r="K4508" s="5">
        <v>2</v>
      </c>
      <c r="L4508" s="28">
        <v>1</v>
      </c>
    </row>
    <row r="4509" spans="3:12" x14ac:dyDescent="0.25">
      <c r="C4509" s="106"/>
      <c r="D4509" s="103"/>
      <c r="E4509" s="11" t="s">
        <v>38</v>
      </c>
      <c r="F4509" s="8"/>
      <c r="G4509" s="7">
        <v>61</v>
      </c>
      <c r="H4509" s="15">
        <v>20</v>
      </c>
      <c r="I4509" s="1">
        <v>2</v>
      </c>
      <c r="J4509" s="1">
        <v>30</v>
      </c>
      <c r="K4509" s="1">
        <v>5</v>
      </c>
      <c r="L4509" s="18">
        <v>4</v>
      </c>
    </row>
    <row r="4510" spans="3:12" x14ac:dyDescent="0.25">
      <c r="C4510" s="102" t="s">
        <v>46</v>
      </c>
      <c r="D4510" s="100" t="s">
        <v>21</v>
      </c>
      <c r="E4510" s="10" t="s">
        <v>47</v>
      </c>
      <c r="F4510" s="9"/>
      <c r="G4510" s="13">
        <v>1103</v>
      </c>
      <c r="H4510" s="22">
        <v>511</v>
      </c>
      <c r="I4510" s="3">
        <v>11</v>
      </c>
      <c r="J4510" s="3">
        <v>500</v>
      </c>
      <c r="K4510" s="3">
        <v>57</v>
      </c>
      <c r="L4510" s="24">
        <v>24</v>
      </c>
    </row>
    <row r="4511" spans="3:12" ht="25.2" x14ac:dyDescent="0.25">
      <c r="C4511" s="106"/>
      <c r="D4511" s="101"/>
      <c r="E4511" s="11" t="s">
        <v>48</v>
      </c>
      <c r="F4511" s="8"/>
      <c r="G4511" s="7">
        <v>173</v>
      </c>
      <c r="H4511" s="15">
        <v>89</v>
      </c>
      <c r="I4511" s="1">
        <v>2</v>
      </c>
      <c r="J4511" s="1">
        <v>65</v>
      </c>
      <c r="K4511" s="1">
        <v>9</v>
      </c>
      <c r="L4511" s="18">
        <v>8</v>
      </c>
    </row>
    <row r="4512" spans="3:12" x14ac:dyDescent="0.25">
      <c r="C4512" s="106"/>
      <c r="D4512" s="101"/>
      <c r="E4512" s="11" t="s">
        <v>49</v>
      </c>
      <c r="F4512" s="8"/>
      <c r="G4512" s="14">
        <v>29</v>
      </c>
      <c r="H4512" s="27">
        <v>17</v>
      </c>
      <c r="I4512" s="5">
        <v>1</v>
      </c>
      <c r="J4512" s="5">
        <v>7</v>
      </c>
      <c r="K4512" s="5">
        <v>3</v>
      </c>
      <c r="L4512" s="28">
        <v>1</v>
      </c>
    </row>
    <row r="4513" spans="3:12" ht="25.2" x14ac:dyDescent="0.25">
      <c r="C4513" s="106"/>
      <c r="D4513" s="101"/>
      <c r="E4513" s="11" t="s">
        <v>50</v>
      </c>
      <c r="F4513" s="8"/>
      <c r="G4513" s="7">
        <v>102</v>
      </c>
      <c r="H4513" s="15">
        <v>33</v>
      </c>
      <c r="I4513" s="1">
        <v>1</v>
      </c>
      <c r="J4513" s="1">
        <v>55</v>
      </c>
      <c r="K4513" s="1">
        <v>10</v>
      </c>
      <c r="L4513" s="18">
        <v>3</v>
      </c>
    </row>
    <row r="4514" spans="3:12" ht="25.2" x14ac:dyDescent="0.25">
      <c r="C4514" s="106"/>
      <c r="D4514" s="101"/>
      <c r="E4514" s="11" t="s">
        <v>51</v>
      </c>
      <c r="F4514" s="8"/>
      <c r="G4514" s="14">
        <v>46</v>
      </c>
      <c r="H4514" s="27">
        <v>18</v>
      </c>
      <c r="I4514" s="5">
        <v>0</v>
      </c>
      <c r="J4514" s="5">
        <v>23</v>
      </c>
      <c r="K4514" s="5">
        <v>5</v>
      </c>
      <c r="L4514" s="28">
        <v>0</v>
      </c>
    </row>
    <row r="4515" spans="3:12" x14ac:dyDescent="0.25">
      <c r="C4515" s="106"/>
      <c r="D4515" s="101"/>
      <c r="E4515" s="11" t="s">
        <v>52</v>
      </c>
      <c r="F4515" s="8"/>
      <c r="G4515" s="14">
        <v>20</v>
      </c>
      <c r="H4515" s="27">
        <v>5</v>
      </c>
      <c r="I4515" s="5">
        <v>0</v>
      </c>
      <c r="J4515" s="5">
        <v>12</v>
      </c>
      <c r="K4515" s="5">
        <v>3</v>
      </c>
      <c r="L4515" s="28">
        <v>0</v>
      </c>
    </row>
    <row r="4516" spans="3:12" x14ac:dyDescent="0.25">
      <c r="C4516" s="106"/>
      <c r="D4516" s="101"/>
      <c r="E4516" s="11" t="s">
        <v>53</v>
      </c>
      <c r="F4516" s="8"/>
      <c r="G4516" s="14">
        <v>19</v>
      </c>
      <c r="H4516" s="27">
        <v>8</v>
      </c>
      <c r="I4516" s="5">
        <v>0</v>
      </c>
      <c r="J4516" s="5">
        <v>8</v>
      </c>
      <c r="K4516" s="5">
        <v>2</v>
      </c>
      <c r="L4516" s="28">
        <v>1</v>
      </c>
    </row>
    <row r="4517" spans="3:12" x14ac:dyDescent="0.25">
      <c r="C4517" s="106"/>
      <c r="D4517" s="101"/>
      <c r="E4517" s="11" t="s">
        <v>38</v>
      </c>
      <c r="F4517" s="8"/>
      <c r="G4517" s="14">
        <v>32</v>
      </c>
      <c r="H4517" s="27">
        <v>14</v>
      </c>
      <c r="I4517" s="5">
        <v>1</v>
      </c>
      <c r="J4517" s="5">
        <v>17</v>
      </c>
      <c r="K4517" s="5">
        <v>0</v>
      </c>
      <c r="L4517" s="28">
        <v>0</v>
      </c>
    </row>
    <row r="4518" spans="3:12" x14ac:dyDescent="0.25">
      <c r="C4518" s="106"/>
      <c r="D4518" s="101"/>
      <c r="E4518" s="11" t="s">
        <v>54</v>
      </c>
      <c r="F4518" s="8"/>
      <c r="G4518" s="7">
        <v>1276</v>
      </c>
      <c r="H4518" s="15">
        <v>600</v>
      </c>
      <c r="I4518" s="1">
        <v>13</v>
      </c>
      <c r="J4518" s="1">
        <v>565</v>
      </c>
      <c r="K4518" s="1">
        <v>66</v>
      </c>
      <c r="L4518" s="18">
        <v>32</v>
      </c>
    </row>
    <row r="4519" spans="3:12" x14ac:dyDescent="0.25">
      <c r="C4519" s="106"/>
      <c r="D4519" s="101"/>
      <c r="E4519" s="11" t="s">
        <v>55</v>
      </c>
      <c r="F4519" s="8"/>
      <c r="G4519" s="7">
        <v>177</v>
      </c>
      <c r="H4519" s="15">
        <v>68</v>
      </c>
      <c r="I4519" s="1">
        <v>2</v>
      </c>
      <c r="J4519" s="1">
        <v>85</v>
      </c>
      <c r="K4519" s="1">
        <v>18</v>
      </c>
      <c r="L4519" s="18">
        <v>4</v>
      </c>
    </row>
    <row r="4520" spans="3:12" ht="25.2" x14ac:dyDescent="0.25">
      <c r="C4520" s="102" t="s">
        <v>56</v>
      </c>
      <c r="D4520" s="100" t="s">
        <v>21</v>
      </c>
      <c r="E4520" s="10" t="s">
        <v>57</v>
      </c>
      <c r="F4520" s="9"/>
      <c r="G4520" s="13">
        <v>393</v>
      </c>
      <c r="H4520" s="22">
        <v>188</v>
      </c>
      <c r="I4520" s="3">
        <v>2</v>
      </c>
      <c r="J4520" s="3">
        <v>173</v>
      </c>
      <c r="K4520" s="3">
        <v>23</v>
      </c>
      <c r="L4520" s="24">
        <v>7</v>
      </c>
    </row>
    <row r="4521" spans="3:12" ht="25.2" x14ac:dyDescent="0.25">
      <c r="C4521" s="106"/>
      <c r="D4521" s="101"/>
      <c r="E4521" s="11" t="s">
        <v>58</v>
      </c>
      <c r="F4521" s="8"/>
      <c r="G4521" s="7">
        <v>615</v>
      </c>
      <c r="H4521" s="15">
        <v>278</v>
      </c>
      <c r="I4521" s="1">
        <v>6</v>
      </c>
      <c r="J4521" s="1">
        <v>279</v>
      </c>
      <c r="K4521" s="1">
        <v>35</v>
      </c>
      <c r="L4521" s="18">
        <v>17</v>
      </c>
    </row>
    <row r="4522" spans="3:12" ht="25.2" x14ac:dyDescent="0.25">
      <c r="C4522" s="106"/>
      <c r="D4522" s="101"/>
      <c r="E4522" s="11" t="s">
        <v>59</v>
      </c>
      <c r="F4522" s="8"/>
      <c r="G4522" s="7">
        <v>364</v>
      </c>
      <c r="H4522" s="15">
        <v>162</v>
      </c>
      <c r="I4522" s="1">
        <v>7</v>
      </c>
      <c r="J4522" s="1">
        <v>168</v>
      </c>
      <c r="K4522" s="1">
        <v>19</v>
      </c>
      <c r="L4522" s="18">
        <v>8</v>
      </c>
    </row>
    <row r="4523" spans="3:12" x14ac:dyDescent="0.25">
      <c r="C4523" s="106"/>
      <c r="D4523" s="101"/>
      <c r="E4523" s="11" t="s">
        <v>60</v>
      </c>
      <c r="F4523" s="8"/>
      <c r="G4523" s="7">
        <v>152</v>
      </c>
      <c r="H4523" s="15">
        <v>67</v>
      </c>
      <c r="I4523" s="1">
        <v>1</v>
      </c>
      <c r="J4523" s="1">
        <v>67</v>
      </c>
      <c r="K4523" s="1">
        <v>12</v>
      </c>
      <c r="L4523" s="18">
        <v>5</v>
      </c>
    </row>
    <row r="4524" spans="3:12" x14ac:dyDescent="0.25">
      <c r="C4524" s="102" t="s">
        <v>61</v>
      </c>
      <c r="D4524" s="100" t="s">
        <v>21</v>
      </c>
      <c r="E4524" s="10" t="s">
        <v>62</v>
      </c>
      <c r="F4524" s="9"/>
      <c r="G4524" s="13">
        <v>197</v>
      </c>
      <c r="H4524" s="22">
        <v>70</v>
      </c>
      <c r="I4524" s="3">
        <v>2</v>
      </c>
      <c r="J4524" s="3">
        <v>103</v>
      </c>
      <c r="K4524" s="3">
        <v>16</v>
      </c>
      <c r="L4524" s="24">
        <v>6</v>
      </c>
    </row>
    <row r="4525" spans="3:12" x14ac:dyDescent="0.25">
      <c r="C4525" s="103"/>
      <c r="D4525" s="101"/>
      <c r="E4525" s="11" t="s">
        <v>63</v>
      </c>
      <c r="F4525" s="8"/>
      <c r="G4525" s="7">
        <v>460</v>
      </c>
      <c r="H4525" s="15">
        <v>219</v>
      </c>
      <c r="I4525" s="1">
        <v>4</v>
      </c>
      <c r="J4525" s="1">
        <v>194</v>
      </c>
      <c r="K4525" s="1">
        <v>29</v>
      </c>
      <c r="L4525" s="18">
        <v>14</v>
      </c>
    </row>
    <row r="4526" spans="3:12" ht="25.2" x14ac:dyDescent="0.25">
      <c r="C4526" s="103"/>
      <c r="D4526" s="101"/>
      <c r="E4526" s="11" t="s">
        <v>64</v>
      </c>
      <c r="F4526" s="8"/>
      <c r="G4526" s="7">
        <v>286</v>
      </c>
      <c r="H4526" s="15">
        <v>149</v>
      </c>
      <c r="I4526" s="1">
        <v>5</v>
      </c>
      <c r="J4526" s="1">
        <v>121</v>
      </c>
      <c r="K4526" s="1">
        <v>8</v>
      </c>
      <c r="L4526" s="18">
        <v>3</v>
      </c>
    </row>
    <row r="4527" spans="3:12" x14ac:dyDescent="0.25">
      <c r="C4527" s="103"/>
      <c r="D4527" s="101"/>
      <c r="E4527" s="11" t="s">
        <v>65</v>
      </c>
      <c r="F4527" s="8"/>
      <c r="G4527" s="7">
        <v>249</v>
      </c>
      <c r="H4527" s="15">
        <v>117</v>
      </c>
      <c r="I4527" s="1">
        <v>2</v>
      </c>
      <c r="J4527" s="1">
        <v>114</v>
      </c>
      <c r="K4527" s="1">
        <v>11</v>
      </c>
      <c r="L4527" s="18">
        <v>5</v>
      </c>
    </row>
    <row r="4528" spans="3:12" x14ac:dyDescent="0.25">
      <c r="C4528" s="103"/>
      <c r="D4528" s="101"/>
      <c r="E4528" s="11" t="s">
        <v>66</v>
      </c>
      <c r="F4528" s="8"/>
      <c r="G4528" s="7">
        <v>145</v>
      </c>
      <c r="H4528" s="15">
        <v>64</v>
      </c>
      <c r="I4528" s="1">
        <v>0</v>
      </c>
      <c r="J4528" s="1">
        <v>64</v>
      </c>
      <c r="K4528" s="1">
        <v>14</v>
      </c>
      <c r="L4528" s="18">
        <v>3</v>
      </c>
    </row>
    <row r="4529" spans="2:20" x14ac:dyDescent="0.25">
      <c r="C4529" s="107"/>
      <c r="D4529" s="104"/>
      <c r="E4529" s="44" t="s">
        <v>67</v>
      </c>
      <c r="F4529" s="45"/>
      <c r="G4529" s="56">
        <v>187</v>
      </c>
      <c r="H4529" s="64">
        <v>76</v>
      </c>
      <c r="I4529" s="34">
        <v>3</v>
      </c>
      <c r="J4529" s="34">
        <v>91</v>
      </c>
      <c r="K4529" s="34">
        <v>11</v>
      </c>
      <c r="L4529" s="69">
        <v>6</v>
      </c>
    </row>
    <row r="4531" spans="2:20" x14ac:dyDescent="0.25">
      <c r="B4531" s="42" t="str">
        <f xml:space="preserve"> HYPERLINK("#'目次'!B59", "[53]")</f>
        <v>[53]</v>
      </c>
      <c r="C4531" s="37" t="s">
        <v>654</v>
      </c>
    </row>
    <row r="4534" spans="2:20" x14ac:dyDescent="0.25">
      <c r="C4534" s="37" t="s">
        <v>14</v>
      </c>
    </row>
    <row r="4535" spans="2:20" ht="63" x14ac:dyDescent="0.25">
      <c r="C4535" s="96"/>
      <c r="D4535" s="97"/>
      <c r="E4535" s="97"/>
      <c r="F4535" s="97"/>
      <c r="G4535" s="52" t="s">
        <v>15</v>
      </c>
      <c r="H4535" s="48" t="s">
        <v>655</v>
      </c>
      <c r="I4535" s="20" t="s">
        <v>656</v>
      </c>
      <c r="J4535" s="20" t="s">
        <v>657</v>
      </c>
      <c r="K4535" s="20" t="s">
        <v>658</v>
      </c>
      <c r="L4535" s="20" t="s">
        <v>659</v>
      </c>
      <c r="M4535" s="20" t="s">
        <v>660</v>
      </c>
      <c r="N4535" s="20" t="s">
        <v>661</v>
      </c>
      <c r="O4535" s="20" t="s">
        <v>662</v>
      </c>
      <c r="P4535" s="20" t="s">
        <v>663</v>
      </c>
      <c r="Q4535" s="20" t="s">
        <v>53</v>
      </c>
      <c r="R4535" s="20" t="s">
        <v>214</v>
      </c>
      <c r="S4535" s="20" t="s">
        <v>38</v>
      </c>
      <c r="T4535" s="51" t="s">
        <v>664</v>
      </c>
    </row>
    <row r="4536" spans="2:20" x14ac:dyDescent="0.25">
      <c r="C4536" s="98"/>
      <c r="D4536" s="99"/>
      <c r="E4536" s="99"/>
      <c r="F4536" s="99"/>
      <c r="G4536" s="47"/>
      <c r="H4536" s="55"/>
      <c r="I4536" s="21"/>
      <c r="J4536" s="21"/>
      <c r="K4536" s="21"/>
      <c r="L4536" s="21"/>
      <c r="M4536" s="21"/>
      <c r="N4536" s="21"/>
      <c r="O4536" s="21"/>
      <c r="P4536" s="21"/>
      <c r="Q4536" s="21"/>
      <c r="R4536" s="21"/>
      <c r="S4536" s="21"/>
      <c r="T4536" s="54"/>
    </row>
    <row r="4537" spans="2:20" x14ac:dyDescent="0.25">
      <c r="C4537" s="43"/>
      <c r="D4537" s="49"/>
      <c r="E4537" s="53" t="s">
        <v>15</v>
      </c>
      <c r="F4537" s="46"/>
      <c r="G4537" s="50">
        <v>1524</v>
      </c>
      <c r="H4537" s="30">
        <v>345</v>
      </c>
      <c r="I4537" s="30">
        <v>348</v>
      </c>
      <c r="J4537" s="30">
        <v>187</v>
      </c>
      <c r="K4537" s="30">
        <v>366</v>
      </c>
      <c r="L4537" s="30">
        <v>142</v>
      </c>
      <c r="M4537" s="30">
        <v>240</v>
      </c>
      <c r="N4537" s="30">
        <v>229</v>
      </c>
      <c r="O4537" s="30">
        <v>176</v>
      </c>
      <c r="P4537" s="30">
        <v>717</v>
      </c>
      <c r="Q4537" s="30">
        <v>123</v>
      </c>
      <c r="R4537" s="30">
        <v>258</v>
      </c>
      <c r="S4537" s="30">
        <v>42</v>
      </c>
      <c r="T4537" s="68">
        <v>1224</v>
      </c>
    </row>
    <row r="4538" spans="2:20" x14ac:dyDescent="0.25">
      <c r="C4538" s="105" t="s">
        <v>20</v>
      </c>
      <c r="D4538" s="100" t="s">
        <v>21</v>
      </c>
      <c r="E4538" s="10" t="s">
        <v>22</v>
      </c>
      <c r="F4538" s="9"/>
      <c r="G4538" s="13">
        <v>780</v>
      </c>
      <c r="H4538" s="22">
        <v>167</v>
      </c>
      <c r="I4538" s="3">
        <v>132</v>
      </c>
      <c r="J4538" s="3">
        <v>124</v>
      </c>
      <c r="K4538" s="3">
        <v>194</v>
      </c>
      <c r="L4538" s="3">
        <v>57</v>
      </c>
      <c r="M4538" s="3">
        <v>98</v>
      </c>
      <c r="N4538" s="3">
        <v>98</v>
      </c>
      <c r="O4538" s="3">
        <v>54</v>
      </c>
      <c r="P4538" s="3">
        <v>398</v>
      </c>
      <c r="Q4538" s="3">
        <v>63</v>
      </c>
      <c r="R4538" s="3">
        <v>132</v>
      </c>
      <c r="S4538" s="3">
        <v>20</v>
      </c>
      <c r="T4538" s="24">
        <v>628</v>
      </c>
    </row>
    <row r="4539" spans="2:20" x14ac:dyDescent="0.25">
      <c r="C4539" s="106"/>
      <c r="D4539" s="101"/>
      <c r="E4539" s="11" t="s">
        <v>23</v>
      </c>
      <c r="F4539" s="8"/>
      <c r="G4539" s="7">
        <v>744</v>
      </c>
      <c r="H4539" s="15">
        <v>178</v>
      </c>
      <c r="I4539" s="1">
        <v>216</v>
      </c>
      <c r="J4539" s="1">
        <v>63</v>
      </c>
      <c r="K4539" s="1">
        <v>172</v>
      </c>
      <c r="L4539" s="1">
        <v>85</v>
      </c>
      <c r="M4539" s="1">
        <v>142</v>
      </c>
      <c r="N4539" s="1">
        <v>131</v>
      </c>
      <c r="O4539" s="1">
        <v>122</v>
      </c>
      <c r="P4539" s="1">
        <v>319</v>
      </c>
      <c r="Q4539" s="1">
        <v>60</v>
      </c>
      <c r="R4539" s="1">
        <v>126</v>
      </c>
      <c r="S4539" s="1">
        <v>22</v>
      </c>
      <c r="T4539" s="18">
        <v>596</v>
      </c>
    </row>
    <row r="4540" spans="2:20" x14ac:dyDescent="0.25">
      <c r="C4540" s="102" t="s">
        <v>24</v>
      </c>
      <c r="D4540" s="102" t="s">
        <v>25</v>
      </c>
      <c r="E4540" s="10" t="s">
        <v>26</v>
      </c>
      <c r="F4540" s="9"/>
      <c r="G4540" s="13">
        <v>257</v>
      </c>
      <c r="H4540" s="22">
        <v>72</v>
      </c>
      <c r="I4540" s="3">
        <v>63</v>
      </c>
      <c r="J4540" s="3">
        <v>43</v>
      </c>
      <c r="K4540" s="3">
        <v>68</v>
      </c>
      <c r="L4540" s="3">
        <v>36</v>
      </c>
      <c r="M4540" s="3">
        <v>38</v>
      </c>
      <c r="N4540" s="3">
        <v>42</v>
      </c>
      <c r="O4540" s="3">
        <v>18</v>
      </c>
      <c r="P4540" s="3">
        <v>156</v>
      </c>
      <c r="Q4540" s="3">
        <v>19</v>
      </c>
      <c r="R4540" s="3">
        <v>34</v>
      </c>
      <c r="S4540" s="3">
        <v>1</v>
      </c>
      <c r="T4540" s="24">
        <v>222</v>
      </c>
    </row>
    <row r="4541" spans="2:20" x14ac:dyDescent="0.25">
      <c r="C4541" s="106"/>
      <c r="D4541" s="103"/>
      <c r="E4541" s="11" t="s">
        <v>27</v>
      </c>
      <c r="F4541" s="8"/>
      <c r="G4541" s="7">
        <v>297</v>
      </c>
      <c r="H4541" s="15">
        <v>71</v>
      </c>
      <c r="I4541" s="1">
        <v>83</v>
      </c>
      <c r="J4541" s="1">
        <v>34</v>
      </c>
      <c r="K4541" s="1">
        <v>74</v>
      </c>
      <c r="L4541" s="1">
        <v>39</v>
      </c>
      <c r="M4541" s="1">
        <v>55</v>
      </c>
      <c r="N4541" s="1">
        <v>43</v>
      </c>
      <c r="O4541" s="1">
        <v>30</v>
      </c>
      <c r="P4541" s="1">
        <v>154</v>
      </c>
      <c r="Q4541" s="1">
        <v>17</v>
      </c>
      <c r="R4541" s="1">
        <v>52</v>
      </c>
      <c r="S4541" s="1">
        <v>2</v>
      </c>
      <c r="T4541" s="18">
        <v>243</v>
      </c>
    </row>
    <row r="4542" spans="2:20" x14ac:dyDescent="0.25">
      <c r="C4542" s="106"/>
      <c r="D4542" s="103"/>
      <c r="E4542" s="11" t="s">
        <v>28</v>
      </c>
      <c r="F4542" s="8"/>
      <c r="G4542" s="7">
        <v>316</v>
      </c>
      <c r="H4542" s="15">
        <v>72</v>
      </c>
      <c r="I4542" s="1">
        <v>68</v>
      </c>
      <c r="J4542" s="1">
        <v>34</v>
      </c>
      <c r="K4542" s="1">
        <v>87</v>
      </c>
      <c r="L4542" s="1">
        <v>23</v>
      </c>
      <c r="M4542" s="1">
        <v>43</v>
      </c>
      <c r="N4542" s="1">
        <v>51</v>
      </c>
      <c r="O4542" s="1">
        <v>36</v>
      </c>
      <c r="P4542" s="1">
        <v>152</v>
      </c>
      <c r="Q4542" s="1">
        <v>19</v>
      </c>
      <c r="R4542" s="1">
        <v>45</v>
      </c>
      <c r="S4542" s="1">
        <v>9</v>
      </c>
      <c r="T4542" s="18">
        <v>262</v>
      </c>
    </row>
    <row r="4543" spans="2:20" x14ac:dyDescent="0.25">
      <c r="C4543" s="106"/>
      <c r="D4543" s="103"/>
      <c r="E4543" s="11" t="s">
        <v>29</v>
      </c>
      <c r="F4543" s="8"/>
      <c r="G4543" s="7">
        <v>335</v>
      </c>
      <c r="H4543" s="15">
        <v>67</v>
      </c>
      <c r="I4543" s="1">
        <v>75</v>
      </c>
      <c r="J4543" s="1">
        <v>36</v>
      </c>
      <c r="K4543" s="1">
        <v>71</v>
      </c>
      <c r="L4543" s="1">
        <v>25</v>
      </c>
      <c r="M4543" s="1">
        <v>57</v>
      </c>
      <c r="N4543" s="1">
        <v>52</v>
      </c>
      <c r="O4543" s="1">
        <v>54</v>
      </c>
      <c r="P4543" s="1">
        <v>147</v>
      </c>
      <c r="Q4543" s="1">
        <v>27</v>
      </c>
      <c r="R4543" s="1">
        <v>51</v>
      </c>
      <c r="S4543" s="1">
        <v>18</v>
      </c>
      <c r="T4543" s="18">
        <v>266</v>
      </c>
    </row>
    <row r="4544" spans="2:20" x14ac:dyDescent="0.25">
      <c r="C4544" s="106"/>
      <c r="D4544" s="103"/>
      <c r="E4544" s="11" t="s">
        <v>30</v>
      </c>
      <c r="F4544" s="8"/>
      <c r="G4544" s="7">
        <v>319</v>
      </c>
      <c r="H4544" s="15">
        <v>63</v>
      </c>
      <c r="I4544" s="1">
        <v>59</v>
      </c>
      <c r="J4544" s="1">
        <v>40</v>
      </c>
      <c r="K4544" s="1">
        <v>66</v>
      </c>
      <c r="L4544" s="1">
        <v>19</v>
      </c>
      <c r="M4544" s="1">
        <v>47</v>
      </c>
      <c r="N4544" s="1">
        <v>41</v>
      </c>
      <c r="O4544" s="1">
        <v>38</v>
      </c>
      <c r="P4544" s="1">
        <v>108</v>
      </c>
      <c r="Q4544" s="1">
        <v>41</v>
      </c>
      <c r="R4544" s="1">
        <v>76</v>
      </c>
      <c r="S4544" s="1">
        <v>12</v>
      </c>
      <c r="T4544" s="18">
        <v>231</v>
      </c>
    </row>
    <row r="4545" spans="3:20" x14ac:dyDescent="0.25">
      <c r="C4545" s="106"/>
      <c r="D4545" s="103"/>
      <c r="E4545" s="11" t="s">
        <v>31</v>
      </c>
      <c r="F4545" s="8"/>
      <c r="G4545" s="7">
        <v>1267</v>
      </c>
      <c r="H4545" s="15">
        <v>273</v>
      </c>
      <c r="I4545" s="1">
        <v>285</v>
      </c>
      <c r="J4545" s="1">
        <v>144</v>
      </c>
      <c r="K4545" s="1">
        <v>298</v>
      </c>
      <c r="L4545" s="1">
        <v>106</v>
      </c>
      <c r="M4545" s="1">
        <v>202</v>
      </c>
      <c r="N4545" s="1">
        <v>187</v>
      </c>
      <c r="O4545" s="1">
        <v>158</v>
      </c>
      <c r="P4545" s="1">
        <v>561</v>
      </c>
      <c r="Q4545" s="1">
        <v>104</v>
      </c>
      <c r="R4545" s="1">
        <v>224</v>
      </c>
      <c r="S4545" s="1">
        <v>41</v>
      </c>
      <c r="T4545" s="18">
        <v>1002</v>
      </c>
    </row>
    <row r="4546" spans="3:20" x14ac:dyDescent="0.25">
      <c r="C4546" s="106"/>
      <c r="D4546" s="103"/>
      <c r="E4546" s="11" t="s">
        <v>32</v>
      </c>
      <c r="F4546" s="8"/>
      <c r="G4546" s="7">
        <v>654</v>
      </c>
      <c r="H4546" s="15">
        <v>130</v>
      </c>
      <c r="I4546" s="1">
        <v>134</v>
      </c>
      <c r="J4546" s="1">
        <v>76</v>
      </c>
      <c r="K4546" s="1">
        <v>137</v>
      </c>
      <c r="L4546" s="1">
        <v>44</v>
      </c>
      <c r="M4546" s="1">
        <v>104</v>
      </c>
      <c r="N4546" s="1">
        <v>93</v>
      </c>
      <c r="O4546" s="1">
        <v>92</v>
      </c>
      <c r="P4546" s="1">
        <v>255</v>
      </c>
      <c r="Q4546" s="1">
        <v>68</v>
      </c>
      <c r="R4546" s="1">
        <v>127</v>
      </c>
      <c r="S4546" s="1">
        <v>30</v>
      </c>
      <c r="T4546" s="18">
        <v>497</v>
      </c>
    </row>
    <row r="4547" spans="3:20" x14ac:dyDescent="0.25">
      <c r="C4547" s="106"/>
      <c r="D4547" s="102" t="s">
        <v>22</v>
      </c>
      <c r="E4547" s="10" t="s">
        <v>26</v>
      </c>
      <c r="F4547" s="9"/>
      <c r="G4547" s="13">
        <v>137</v>
      </c>
      <c r="H4547" s="22">
        <v>38</v>
      </c>
      <c r="I4547" s="3">
        <v>22</v>
      </c>
      <c r="J4547" s="3">
        <v>29</v>
      </c>
      <c r="K4547" s="3">
        <v>36</v>
      </c>
      <c r="L4547" s="3">
        <v>16</v>
      </c>
      <c r="M4547" s="3">
        <v>16</v>
      </c>
      <c r="N4547" s="3">
        <v>20</v>
      </c>
      <c r="O4547" s="3">
        <v>4</v>
      </c>
      <c r="P4547" s="3">
        <v>84</v>
      </c>
      <c r="Q4547" s="3">
        <v>13</v>
      </c>
      <c r="R4547" s="3">
        <v>18</v>
      </c>
      <c r="S4547" s="3">
        <v>1</v>
      </c>
      <c r="T4547" s="24">
        <v>118</v>
      </c>
    </row>
    <row r="4548" spans="3:20" x14ac:dyDescent="0.25">
      <c r="C4548" s="106"/>
      <c r="D4548" s="103"/>
      <c r="E4548" s="11" t="s">
        <v>27</v>
      </c>
      <c r="F4548" s="8"/>
      <c r="G4548" s="7">
        <v>157</v>
      </c>
      <c r="H4548" s="15">
        <v>36</v>
      </c>
      <c r="I4548" s="1">
        <v>33</v>
      </c>
      <c r="J4548" s="1">
        <v>24</v>
      </c>
      <c r="K4548" s="1">
        <v>47</v>
      </c>
      <c r="L4548" s="1">
        <v>13</v>
      </c>
      <c r="M4548" s="1">
        <v>26</v>
      </c>
      <c r="N4548" s="1">
        <v>19</v>
      </c>
      <c r="O4548" s="1">
        <v>8</v>
      </c>
      <c r="P4548" s="1">
        <v>84</v>
      </c>
      <c r="Q4548" s="1">
        <v>6</v>
      </c>
      <c r="R4548" s="1">
        <v>26</v>
      </c>
      <c r="S4548" s="1">
        <v>0</v>
      </c>
      <c r="T4548" s="18">
        <v>131</v>
      </c>
    </row>
    <row r="4549" spans="3:20" x14ac:dyDescent="0.25">
      <c r="C4549" s="106"/>
      <c r="D4549" s="103"/>
      <c r="E4549" s="11" t="s">
        <v>28</v>
      </c>
      <c r="F4549" s="8"/>
      <c r="G4549" s="7">
        <v>162</v>
      </c>
      <c r="H4549" s="15">
        <v>37</v>
      </c>
      <c r="I4549" s="1">
        <v>27</v>
      </c>
      <c r="J4549" s="1">
        <v>23</v>
      </c>
      <c r="K4549" s="1">
        <v>46</v>
      </c>
      <c r="L4549" s="1">
        <v>11</v>
      </c>
      <c r="M4549" s="1">
        <v>16</v>
      </c>
      <c r="N4549" s="1">
        <v>22</v>
      </c>
      <c r="O4549" s="1">
        <v>14</v>
      </c>
      <c r="P4549" s="1">
        <v>83</v>
      </c>
      <c r="Q4549" s="1">
        <v>9</v>
      </c>
      <c r="R4549" s="1">
        <v>25</v>
      </c>
      <c r="S4549" s="1">
        <v>5</v>
      </c>
      <c r="T4549" s="18">
        <v>132</v>
      </c>
    </row>
    <row r="4550" spans="3:20" x14ac:dyDescent="0.25">
      <c r="C4550" s="106"/>
      <c r="D4550" s="103"/>
      <c r="E4550" s="11" t="s">
        <v>29</v>
      </c>
      <c r="F4550" s="8"/>
      <c r="G4550" s="7">
        <v>175</v>
      </c>
      <c r="H4550" s="15">
        <v>32</v>
      </c>
      <c r="I4550" s="1">
        <v>28</v>
      </c>
      <c r="J4550" s="1">
        <v>27</v>
      </c>
      <c r="K4550" s="1">
        <v>36</v>
      </c>
      <c r="L4550" s="1">
        <v>9</v>
      </c>
      <c r="M4550" s="1">
        <v>22</v>
      </c>
      <c r="N4550" s="1">
        <v>23</v>
      </c>
      <c r="O4550" s="1">
        <v>16</v>
      </c>
      <c r="P4550" s="1">
        <v>87</v>
      </c>
      <c r="Q4550" s="1">
        <v>18</v>
      </c>
      <c r="R4550" s="1">
        <v>31</v>
      </c>
      <c r="S4550" s="1">
        <v>5</v>
      </c>
      <c r="T4550" s="18">
        <v>139</v>
      </c>
    </row>
    <row r="4551" spans="3:20" x14ac:dyDescent="0.25">
      <c r="C4551" s="106"/>
      <c r="D4551" s="103"/>
      <c r="E4551" s="11" t="s">
        <v>30</v>
      </c>
      <c r="F4551" s="8"/>
      <c r="G4551" s="7">
        <v>149</v>
      </c>
      <c r="H4551" s="15">
        <v>24</v>
      </c>
      <c r="I4551" s="1">
        <v>22</v>
      </c>
      <c r="J4551" s="1">
        <v>21</v>
      </c>
      <c r="K4551" s="1">
        <v>29</v>
      </c>
      <c r="L4551" s="1">
        <v>8</v>
      </c>
      <c r="M4551" s="1">
        <v>18</v>
      </c>
      <c r="N4551" s="1">
        <v>14</v>
      </c>
      <c r="O4551" s="1">
        <v>12</v>
      </c>
      <c r="P4551" s="1">
        <v>60</v>
      </c>
      <c r="Q4551" s="1">
        <v>17</v>
      </c>
      <c r="R4551" s="1">
        <v>32</v>
      </c>
      <c r="S4551" s="1">
        <v>9</v>
      </c>
      <c r="T4551" s="18">
        <v>108</v>
      </c>
    </row>
    <row r="4552" spans="3:20" x14ac:dyDescent="0.25">
      <c r="C4552" s="106"/>
      <c r="D4552" s="103"/>
      <c r="E4552" s="11" t="s">
        <v>31</v>
      </c>
      <c r="F4552" s="8"/>
      <c r="G4552" s="7">
        <v>643</v>
      </c>
      <c r="H4552" s="15">
        <v>129</v>
      </c>
      <c r="I4552" s="1">
        <v>110</v>
      </c>
      <c r="J4552" s="1">
        <v>95</v>
      </c>
      <c r="K4552" s="1">
        <v>158</v>
      </c>
      <c r="L4552" s="1">
        <v>41</v>
      </c>
      <c r="M4552" s="1">
        <v>82</v>
      </c>
      <c r="N4552" s="1">
        <v>78</v>
      </c>
      <c r="O4552" s="1">
        <v>50</v>
      </c>
      <c r="P4552" s="1">
        <v>314</v>
      </c>
      <c r="Q4552" s="1">
        <v>50</v>
      </c>
      <c r="R4552" s="1">
        <v>114</v>
      </c>
      <c r="S4552" s="1">
        <v>19</v>
      </c>
      <c r="T4552" s="18">
        <v>510</v>
      </c>
    </row>
    <row r="4553" spans="3:20" x14ac:dyDescent="0.25">
      <c r="C4553" s="106"/>
      <c r="D4553" s="103"/>
      <c r="E4553" s="11" t="s">
        <v>32</v>
      </c>
      <c r="F4553" s="8"/>
      <c r="G4553" s="7">
        <v>324</v>
      </c>
      <c r="H4553" s="15">
        <v>56</v>
      </c>
      <c r="I4553" s="1">
        <v>50</v>
      </c>
      <c r="J4553" s="1">
        <v>48</v>
      </c>
      <c r="K4553" s="1">
        <v>65</v>
      </c>
      <c r="L4553" s="1">
        <v>17</v>
      </c>
      <c r="M4553" s="1">
        <v>40</v>
      </c>
      <c r="N4553" s="1">
        <v>37</v>
      </c>
      <c r="O4553" s="1">
        <v>28</v>
      </c>
      <c r="P4553" s="1">
        <v>147</v>
      </c>
      <c r="Q4553" s="1">
        <v>35</v>
      </c>
      <c r="R4553" s="1">
        <v>63</v>
      </c>
      <c r="S4553" s="1">
        <v>14</v>
      </c>
      <c r="T4553" s="18">
        <v>247</v>
      </c>
    </row>
    <row r="4554" spans="3:20" x14ac:dyDescent="0.25">
      <c r="C4554" s="106"/>
      <c r="D4554" s="102" t="s">
        <v>23</v>
      </c>
      <c r="E4554" s="10" t="s">
        <v>26</v>
      </c>
      <c r="F4554" s="9"/>
      <c r="G4554" s="13">
        <v>120</v>
      </c>
      <c r="H4554" s="22">
        <v>34</v>
      </c>
      <c r="I4554" s="3">
        <v>41</v>
      </c>
      <c r="J4554" s="3">
        <v>14</v>
      </c>
      <c r="K4554" s="3">
        <v>32</v>
      </c>
      <c r="L4554" s="3">
        <v>20</v>
      </c>
      <c r="M4554" s="3">
        <v>22</v>
      </c>
      <c r="N4554" s="3">
        <v>22</v>
      </c>
      <c r="O4554" s="3">
        <v>14</v>
      </c>
      <c r="P4554" s="3">
        <v>72</v>
      </c>
      <c r="Q4554" s="3">
        <v>6</v>
      </c>
      <c r="R4554" s="3">
        <v>16</v>
      </c>
      <c r="S4554" s="3">
        <v>0</v>
      </c>
      <c r="T4554" s="24">
        <v>104</v>
      </c>
    </row>
    <row r="4555" spans="3:20" x14ac:dyDescent="0.25">
      <c r="C4555" s="106"/>
      <c r="D4555" s="103"/>
      <c r="E4555" s="11" t="s">
        <v>27</v>
      </c>
      <c r="F4555" s="8"/>
      <c r="G4555" s="7">
        <v>140</v>
      </c>
      <c r="H4555" s="15">
        <v>35</v>
      </c>
      <c r="I4555" s="1">
        <v>50</v>
      </c>
      <c r="J4555" s="1">
        <v>10</v>
      </c>
      <c r="K4555" s="1">
        <v>27</v>
      </c>
      <c r="L4555" s="1">
        <v>26</v>
      </c>
      <c r="M4555" s="1">
        <v>29</v>
      </c>
      <c r="N4555" s="1">
        <v>24</v>
      </c>
      <c r="O4555" s="1">
        <v>22</v>
      </c>
      <c r="P4555" s="1">
        <v>70</v>
      </c>
      <c r="Q4555" s="1">
        <v>11</v>
      </c>
      <c r="R4555" s="1">
        <v>26</v>
      </c>
      <c r="S4555" s="1">
        <v>2</v>
      </c>
      <c r="T4555" s="18">
        <v>112</v>
      </c>
    </row>
    <row r="4556" spans="3:20" x14ac:dyDescent="0.25">
      <c r="C4556" s="106"/>
      <c r="D4556" s="103"/>
      <c r="E4556" s="11" t="s">
        <v>28</v>
      </c>
      <c r="F4556" s="8"/>
      <c r="G4556" s="7">
        <v>154</v>
      </c>
      <c r="H4556" s="15">
        <v>35</v>
      </c>
      <c r="I4556" s="1">
        <v>41</v>
      </c>
      <c r="J4556" s="1">
        <v>11</v>
      </c>
      <c r="K4556" s="1">
        <v>41</v>
      </c>
      <c r="L4556" s="1">
        <v>12</v>
      </c>
      <c r="M4556" s="1">
        <v>27</v>
      </c>
      <c r="N4556" s="1">
        <v>29</v>
      </c>
      <c r="O4556" s="1">
        <v>22</v>
      </c>
      <c r="P4556" s="1">
        <v>69</v>
      </c>
      <c r="Q4556" s="1">
        <v>10</v>
      </c>
      <c r="R4556" s="1">
        <v>20</v>
      </c>
      <c r="S4556" s="1">
        <v>4</v>
      </c>
      <c r="T4556" s="18">
        <v>130</v>
      </c>
    </row>
    <row r="4557" spans="3:20" x14ac:dyDescent="0.25">
      <c r="C4557" s="106"/>
      <c r="D4557" s="103"/>
      <c r="E4557" s="11" t="s">
        <v>29</v>
      </c>
      <c r="F4557" s="8"/>
      <c r="G4557" s="7">
        <v>160</v>
      </c>
      <c r="H4557" s="15">
        <v>35</v>
      </c>
      <c r="I4557" s="1">
        <v>47</v>
      </c>
      <c r="J4557" s="1">
        <v>9</v>
      </c>
      <c r="K4557" s="1">
        <v>35</v>
      </c>
      <c r="L4557" s="1">
        <v>16</v>
      </c>
      <c r="M4557" s="1">
        <v>35</v>
      </c>
      <c r="N4557" s="1">
        <v>29</v>
      </c>
      <c r="O4557" s="1">
        <v>38</v>
      </c>
      <c r="P4557" s="1">
        <v>60</v>
      </c>
      <c r="Q4557" s="1">
        <v>9</v>
      </c>
      <c r="R4557" s="1">
        <v>20</v>
      </c>
      <c r="S4557" s="1">
        <v>13</v>
      </c>
      <c r="T4557" s="18">
        <v>127</v>
      </c>
    </row>
    <row r="4558" spans="3:20" x14ac:dyDescent="0.25">
      <c r="C4558" s="106"/>
      <c r="D4558" s="103"/>
      <c r="E4558" s="11" t="s">
        <v>30</v>
      </c>
      <c r="F4558" s="8"/>
      <c r="G4558" s="7">
        <v>170</v>
      </c>
      <c r="H4558" s="15">
        <v>39</v>
      </c>
      <c r="I4558" s="1">
        <v>37</v>
      </c>
      <c r="J4558" s="1">
        <v>19</v>
      </c>
      <c r="K4558" s="1">
        <v>37</v>
      </c>
      <c r="L4558" s="1">
        <v>11</v>
      </c>
      <c r="M4558" s="1">
        <v>29</v>
      </c>
      <c r="N4558" s="1">
        <v>27</v>
      </c>
      <c r="O4558" s="1">
        <v>26</v>
      </c>
      <c r="P4558" s="1">
        <v>48</v>
      </c>
      <c r="Q4558" s="1">
        <v>24</v>
      </c>
      <c r="R4558" s="1">
        <v>44</v>
      </c>
      <c r="S4558" s="1">
        <v>3</v>
      </c>
      <c r="T4558" s="18">
        <v>123</v>
      </c>
    </row>
    <row r="4559" spans="3:20" x14ac:dyDescent="0.25">
      <c r="C4559" s="106"/>
      <c r="D4559" s="103"/>
      <c r="E4559" s="11" t="s">
        <v>31</v>
      </c>
      <c r="F4559" s="8"/>
      <c r="G4559" s="7">
        <v>624</v>
      </c>
      <c r="H4559" s="15">
        <v>144</v>
      </c>
      <c r="I4559" s="1">
        <v>175</v>
      </c>
      <c r="J4559" s="1">
        <v>49</v>
      </c>
      <c r="K4559" s="1">
        <v>140</v>
      </c>
      <c r="L4559" s="1">
        <v>65</v>
      </c>
      <c r="M4559" s="1">
        <v>120</v>
      </c>
      <c r="N4559" s="1">
        <v>109</v>
      </c>
      <c r="O4559" s="1">
        <v>108</v>
      </c>
      <c r="P4559" s="1">
        <v>247</v>
      </c>
      <c r="Q4559" s="1">
        <v>54</v>
      </c>
      <c r="R4559" s="1">
        <v>110</v>
      </c>
      <c r="S4559" s="1">
        <v>22</v>
      </c>
      <c r="T4559" s="18">
        <v>492</v>
      </c>
    </row>
    <row r="4560" spans="3:20" x14ac:dyDescent="0.25">
      <c r="C4560" s="106"/>
      <c r="D4560" s="103"/>
      <c r="E4560" s="11" t="s">
        <v>32</v>
      </c>
      <c r="F4560" s="8"/>
      <c r="G4560" s="7">
        <v>330</v>
      </c>
      <c r="H4560" s="15">
        <v>74</v>
      </c>
      <c r="I4560" s="1">
        <v>84</v>
      </c>
      <c r="J4560" s="1">
        <v>28</v>
      </c>
      <c r="K4560" s="1">
        <v>72</v>
      </c>
      <c r="L4560" s="1">
        <v>27</v>
      </c>
      <c r="M4560" s="1">
        <v>64</v>
      </c>
      <c r="N4560" s="1">
        <v>56</v>
      </c>
      <c r="O4560" s="1">
        <v>64</v>
      </c>
      <c r="P4560" s="1">
        <v>108</v>
      </c>
      <c r="Q4560" s="1">
        <v>33</v>
      </c>
      <c r="R4560" s="1">
        <v>64</v>
      </c>
      <c r="S4560" s="1">
        <v>16</v>
      </c>
      <c r="T4560" s="18">
        <v>250</v>
      </c>
    </row>
    <row r="4561" spans="3:20" ht="25.2" x14ac:dyDescent="0.25">
      <c r="C4561" s="102" t="s">
        <v>33</v>
      </c>
      <c r="D4561" s="102" t="s">
        <v>25</v>
      </c>
      <c r="E4561" s="10" t="s">
        <v>34</v>
      </c>
      <c r="F4561" s="9"/>
      <c r="G4561" s="13">
        <v>75</v>
      </c>
      <c r="H4561" s="22">
        <v>10</v>
      </c>
      <c r="I4561" s="3">
        <v>14</v>
      </c>
      <c r="J4561" s="3">
        <v>10</v>
      </c>
      <c r="K4561" s="3">
        <v>12</v>
      </c>
      <c r="L4561" s="3">
        <v>4</v>
      </c>
      <c r="M4561" s="3">
        <v>10</v>
      </c>
      <c r="N4561" s="3">
        <v>10</v>
      </c>
      <c r="O4561" s="3">
        <v>2</v>
      </c>
      <c r="P4561" s="3">
        <v>27</v>
      </c>
      <c r="Q4561" s="3">
        <v>8</v>
      </c>
      <c r="R4561" s="3">
        <v>21</v>
      </c>
      <c r="S4561" s="3">
        <v>1</v>
      </c>
      <c r="T4561" s="24">
        <v>53</v>
      </c>
    </row>
    <row r="4562" spans="3:20" ht="25.2" x14ac:dyDescent="0.25">
      <c r="C4562" s="106"/>
      <c r="D4562" s="103"/>
      <c r="E4562" s="11" t="s">
        <v>35</v>
      </c>
      <c r="F4562" s="8"/>
      <c r="G4562" s="7">
        <v>1042</v>
      </c>
      <c r="H4562" s="15">
        <v>246</v>
      </c>
      <c r="I4562" s="1">
        <v>251</v>
      </c>
      <c r="J4562" s="1">
        <v>134</v>
      </c>
      <c r="K4562" s="1">
        <v>273</v>
      </c>
      <c r="L4562" s="1">
        <v>97</v>
      </c>
      <c r="M4562" s="1">
        <v>166</v>
      </c>
      <c r="N4562" s="1">
        <v>166</v>
      </c>
      <c r="O4562" s="1">
        <v>122</v>
      </c>
      <c r="P4562" s="1">
        <v>523</v>
      </c>
      <c r="Q4562" s="1">
        <v>71</v>
      </c>
      <c r="R4562" s="1">
        <v>150</v>
      </c>
      <c r="S4562" s="1">
        <v>31</v>
      </c>
      <c r="T4562" s="18">
        <v>861</v>
      </c>
    </row>
    <row r="4563" spans="3:20" ht="25.2" x14ac:dyDescent="0.25">
      <c r="C4563" s="106"/>
      <c r="D4563" s="103"/>
      <c r="E4563" s="11" t="s">
        <v>36</v>
      </c>
      <c r="F4563" s="8"/>
      <c r="G4563" s="7">
        <v>122</v>
      </c>
      <c r="H4563" s="15">
        <v>28</v>
      </c>
      <c r="I4563" s="1">
        <v>27</v>
      </c>
      <c r="J4563" s="1">
        <v>13</v>
      </c>
      <c r="K4563" s="1">
        <v>22</v>
      </c>
      <c r="L4563" s="1">
        <v>18</v>
      </c>
      <c r="M4563" s="1">
        <v>21</v>
      </c>
      <c r="N4563" s="1">
        <v>16</v>
      </c>
      <c r="O4563" s="1">
        <v>9</v>
      </c>
      <c r="P4563" s="1">
        <v>57</v>
      </c>
      <c r="Q4563" s="1">
        <v>14</v>
      </c>
      <c r="R4563" s="1">
        <v>22</v>
      </c>
      <c r="S4563" s="1">
        <v>3</v>
      </c>
      <c r="T4563" s="18">
        <v>97</v>
      </c>
    </row>
    <row r="4564" spans="3:20" ht="25.2" x14ac:dyDescent="0.25">
      <c r="C4564" s="106"/>
      <c r="D4564" s="103"/>
      <c r="E4564" s="11" t="s">
        <v>37</v>
      </c>
      <c r="F4564" s="8"/>
      <c r="G4564" s="7">
        <v>251</v>
      </c>
      <c r="H4564" s="15">
        <v>49</v>
      </c>
      <c r="I4564" s="1">
        <v>46</v>
      </c>
      <c r="J4564" s="1">
        <v>23</v>
      </c>
      <c r="K4564" s="1">
        <v>47</v>
      </c>
      <c r="L4564" s="1">
        <v>19</v>
      </c>
      <c r="M4564" s="1">
        <v>37</v>
      </c>
      <c r="N4564" s="1">
        <v>30</v>
      </c>
      <c r="O4564" s="1">
        <v>36</v>
      </c>
      <c r="P4564" s="1">
        <v>93</v>
      </c>
      <c r="Q4564" s="1">
        <v>27</v>
      </c>
      <c r="R4564" s="1">
        <v>60</v>
      </c>
      <c r="S4564" s="1">
        <v>7</v>
      </c>
      <c r="T4564" s="18">
        <v>184</v>
      </c>
    </row>
    <row r="4565" spans="3:20" x14ac:dyDescent="0.25">
      <c r="C4565" s="106"/>
      <c r="D4565" s="103"/>
      <c r="E4565" s="11" t="s">
        <v>38</v>
      </c>
      <c r="F4565" s="8"/>
      <c r="G4565" s="14">
        <v>34</v>
      </c>
      <c r="H4565" s="27">
        <v>12</v>
      </c>
      <c r="I4565" s="5">
        <v>10</v>
      </c>
      <c r="J4565" s="5">
        <v>7</v>
      </c>
      <c r="K4565" s="5">
        <v>12</v>
      </c>
      <c r="L4565" s="5">
        <v>4</v>
      </c>
      <c r="M4565" s="5">
        <v>6</v>
      </c>
      <c r="N4565" s="5">
        <v>7</v>
      </c>
      <c r="O4565" s="5">
        <v>7</v>
      </c>
      <c r="P4565" s="5">
        <v>17</v>
      </c>
      <c r="Q4565" s="5">
        <v>3</v>
      </c>
      <c r="R4565" s="5">
        <v>5</v>
      </c>
      <c r="S4565" s="5">
        <v>0</v>
      </c>
      <c r="T4565" s="28">
        <v>29</v>
      </c>
    </row>
    <row r="4566" spans="3:20" ht="25.2" x14ac:dyDescent="0.25">
      <c r="C4566" s="106"/>
      <c r="D4566" s="102" t="s">
        <v>22</v>
      </c>
      <c r="E4566" s="10" t="s">
        <v>34</v>
      </c>
      <c r="F4566" s="9"/>
      <c r="G4566" s="13">
        <v>53</v>
      </c>
      <c r="H4566" s="22">
        <v>5</v>
      </c>
      <c r="I4566" s="3">
        <v>7</v>
      </c>
      <c r="J4566" s="3">
        <v>8</v>
      </c>
      <c r="K4566" s="3">
        <v>9</v>
      </c>
      <c r="L4566" s="3">
        <v>1</v>
      </c>
      <c r="M4566" s="3">
        <v>2</v>
      </c>
      <c r="N4566" s="3">
        <v>5</v>
      </c>
      <c r="O4566" s="3">
        <v>2</v>
      </c>
      <c r="P4566" s="3">
        <v>19</v>
      </c>
      <c r="Q4566" s="3">
        <v>6</v>
      </c>
      <c r="R4566" s="3">
        <v>15</v>
      </c>
      <c r="S4566" s="3">
        <v>1</v>
      </c>
      <c r="T4566" s="24">
        <v>37</v>
      </c>
    </row>
    <row r="4567" spans="3:20" ht="25.2" x14ac:dyDescent="0.25">
      <c r="C4567" s="106"/>
      <c r="D4567" s="103"/>
      <c r="E4567" s="11" t="s">
        <v>35</v>
      </c>
      <c r="F4567" s="8"/>
      <c r="G4567" s="7">
        <v>595</v>
      </c>
      <c r="H4567" s="15">
        <v>138</v>
      </c>
      <c r="I4567" s="1">
        <v>108</v>
      </c>
      <c r="J4567" s="1">
        <v>93</v>
      </c>
      <c r="K4567" s="1">
        <v>154</v>
      </c>
      <c r="L4567" s="1">
        <v>42</v>
      </c>
      <c r="M4567" s="1">
        <v>76</v>
      </c>
      <c r="N4567" s="1">
        <v>81</v>
      </c>
      <c r="O4567" s="1">
        <v>44</v>
      </c>
      <c r="P4567" s="1">
        <v>315</v>
      </c>
      <c r="Q4567" s="1">
        <v>46</v>
      </c>
      <c r="R4567" s="1">
        <v>91</v>
      </c>
      <c r="S4567" s="1">
        <v>14</v>
      </c>
      <c r="T4567" s="18">
        <v>490</v>
      </c>
    </row>
    <row r="4568" spans="3:20" ht="25.2" x14ac:dyDescent="0.25">
      <c r="C4568" s="106"/>
      <c r="D4568" s="103"/>
      <c r="E4568" s="11" t="s">
        <v>36</v>
      </c>
      <c r="F4568" s="8"/>
      <c r="G4568" s="7">
        <v>56</v>
      </c>
      <c r="H4568" s="15">
        <v>9</v>
      </c>
      <c r="I4568" s="1">
        <v>9</v>
      </c>
      <c r="J4568" s="1">
        <v>10</v>
      </c>
      <c r="K4568" s="1">
        <v>13</v>
      </c>
      <c r="L4568" s="1">
        <v>9</v>
      </c>
      <c r="M4568" s="1">
        <v>8</v>
      </c>
      <c r="N4568" s="1">
        <v>6</v>
      </c>
      <c r="O4568" s="1">
        <v>0</v>
      </c>
      <c r="P4568" s="1">
        <v>28</v>
      </c>
      <c r="Q4568" s="1">
        <v>6</v>
      </c>
      <c r="R4568" s="1">
        <v>11</v>
      </c>
      <c r="S4568" s="1">
        <v>2</v>
      </c>
      <c r="T4568" s="18">
        <v>43</v>
      </c>
    </row>
    <row r="4569" spans="3:20" ht="25.2" x14ac:dyDescent="0.25">
      <c r="C4569" s="106"/>
      <c r="D4569" s="103"/>
      <c r="E4569" s="11" t="s">
        <v>37</v>
      </c>
      <c r="F4569" s="8"/>
      <c r="G4569" s="7">
        <v>54</v>
      </c>
      <c r="H4569" s="15">
        <v>8</v>
      </c>
      <c r="I4569" s="1">
        <v>2</v>
      </c>
      <c r="J4569" s="1">
        <v>7</v>
      </c>
      <c r="K4569" s="1">
        <v>10</v>
      </c>
      <c r="L4569" s="1">
        <v>2</v>
      </c>
      <c r="M4569" s="1">
        <v>6</v>
      </c>
      <c r="N4569" s="1">
        <v>1</v>
      </c>
      <c r="O4569" s="1">
        <v>4</v>
      </c>
      <c r="P4569" s="1">
        <v>25</v>
      </c>
      <c r="Q4569" s="1">
        <v>3</v>
      </c>
      <c r="R4569" s="1">
        <v>12</v>
      </c>
      <c r="S4569" s="1">
        <v>3</v>
      </c>
      <c r="T4569" s="18">
        <v>39</v>
      </c>
    </row>
    <row r="4570" spans="3:20" x14ac:dyDescent="0.25">
      <c r="C4570" s="106"/>
      <c r="D4570" s="103"/>
      <c r="E4570" s="11" t="s">
        <v>38</v>
      </c>
      <c r="F4570" s="8"/>
      <c r="G4570" s="14">
        <v>22</v>
      </c>
      <c r="H4570" s="27">
        <v>7</v>
      </c>
      <c r="I4570" s="5">
        <v>6</v>
      </c>
      <c r="J4570" s="5">
        <v>6</v>
      </c>
      <c r="K4570" s="5">
        <v>8</v>
      </c>
      <c r="L4570" s="5">
        <v>3</v>
      </c>
      <c r="M4570" s="5">
        <v>6</v>
      </c>
      <c r="N4570" s="5">
        <v>5</v>
      </c>
      <c r="O4570" s="5">
        <v>4</v>
      </c>
      <c r="P4570" s="5">
        <v>11</v>
      </c>
      <c r="Q4570" s="5">
        <v>2</v>
      </c>
      <c r="R4570" s="5">
        <v>3</v>
      </c>
      <c r="S4570" s="5">
        <v>0</v>
      </c>
      <c r="T4570" s="28">
        <v>19</v>
      </c>
    </row>
    <row r="4571" spans="3:20" ht="25.2" x14ac:dyDescent="0.25">
      <c r="C4571" s="106"/>
      <c r="D4571" s="102" t="s">
        <v>23</v>
      </c>
      <c r="E4571" s="10" t="s">
        <v>34</v>
      </c>
      <c r="F4571" s="9"/>
      <c r="G4571" s="41">
        <v>22</v>
      </c>
      <c r="H4571" s="58">
        <v>5</v>
      </c>
      <c r="I4571" s="26">
        <v>7</v>
      </c>
      <c r="J4571" s="26">
        <v>2</v>
      </c>
      <c r="K4571" s="26">
        <v>3</v>
      </c>
      <c r="L4571" s="26">
        <v>3</v>
      </c>
      <c r="M4571" s="26">
        <v>8</v>
      </c>
      <c r="N4571" s="26">
        <v>5</v>
      </c>
      <c r="O4571" s="26">
        <v>0</v>
      </c>
      <c r="P4571" s="26">
        <v>8</v>
      </c>
      <c r="Q4571" s="26">
        <v>2</v>
      </c>
      <c r="R4571" s="26">
        <v>6</v>
      </c>
      <c r="S4571" s="26">
        <v>0</v>
      </c>
      <c r="T4571" s="60">
        <v>16</v>
      </c>
    </row>
    <row r="4572" spans="3:20" ht="25.2" x14ac:dyDescent="0.25">
      <c r="C4572" s="106"/>
      <c r="D4572" s="103"/>
      <c r="E4572" s="11" t="s">
        <v>35</v>
      </c>
      <c r="F4572" s="8"/>
      <c r="G4572" s="7">
        <v>447</v>
      </c>
      <c r="H4572" s="15">
        <v>108</v>
      </c>
      <c r="I4572" s="1">
        <v>143</v>
      </c>
      <c r="J4572" s="1">
        <v>41</v>
      </c>
      <c r="K4572" s="1">
        <v>119</v>
      </c>
      <c r="L4572" s="1">
        <v>55</v>
      </c>
      <c r="M4572" s="1">
        <v>90</v>
      </c>
      <c r="N4572" s="1">
        <v>85</v>
      </c>
      <c r="O4572" s="1">
        <v>78</v>
      </c>
      <c r="P4572" s="1">
        <v>208</v>
      </c>
      <c r="Q4572" s="1">
        <v>25</v>
      </c>
      <c r="R4572" s="1">
        <v>59</v>
      </c>
      <c r="S4572" s="1">
        <v>17</v>
      </c>
      <c r="T4572" s="18">
        <v>371</v>
      </c>
    </row>
    <row r="4573" spans="3:20" ht="25.2" x14ac:dyDescent="0.25">
      <c r="C4573" s="106"/>
      <c r="D4573" s="103"/>
      <c r="E4573" s="11" t="s">
        <v>36</v>
      </c>
      <c r="F4573" s="8"/>
      <c r="G4573" s="7">
        <v>66</v>
      </c>
      <c r="H4573" s="15">
        <v>19</v>
      </c>
      <c r="I4573" s="1">
        <v>18</v>
      </c>
      <c r="J4573" s="1">
        <v>3</v>
      </c>
      <c r="K4573" s="1">
        <v>9</v>
      </c>
      <c r="L4573" s="1">
        <v>9</v>
      </c>
      <c r="M4573" s="1">
        <v>13</v>
      </c>
      <c r="N4573" s="1">
        <v>10</v>
      </c>
      <c r="O4573" s="1">
        <v>9</v>
      </c>
      <c r="P4573" s="1">
        <v>29</v>
      </c>
      <c r="Q4573" s="1">
        <v>8</v>
      </c>
      <c r="R4573" s="1">
        <v>11</v>
      </c>
      <c r="S4573" s="1">
        <v>1</v>
      </c>
      <c r="T4573" s="18">
        <v>54</v>
      </c>
    </row>
    <row r="4574" spans="3:20" ht="25.2" x14ac:dyDescent="0.25">
      <c r="C4574" s="106"/>
      <c r="D4574" s="103"/>
      <c r="E4574" s="11" t="s">
        <v>37</v>
      </c>
      <c r="F4574" s="8"/>
      <c r="G4574" s="7">
        <v>197</v>
      </c>
      <c r="H4574" s="15">
        <v>41</v>
      </c>
      <c r="I4574" s="1">
        <v>44</v>
      </c>
      <c r="J4574" s="1">
        <v>16</v>
      </c>
      <c r="K4574" s="1">
        <v>37</v>
      </c>
      <c r="L4574" s="1">
        <v>17</v>
      </c>
      <c r="M4574" s="1">
        <v>31</v>
      </c>
      <c r="N4574" s="1">
        <v>29</v>
      </c>
      <c r="O4574" s="1">
        <v>32</v>
      </c>
      <c r="P4574" s="1">
        <v>68</v>
      </c>
      <c r="Q4574" s="1">
        <v>24</v>
      </c>
      <c r="R4574" s="1">
        <v>48</v>
      </c>
      <c r="S4574" s="1">
        <v>4</v>
      </c>
      <c r="T4574" s="18">
        <v>145</v>
      </c>
    </row>
    <row r="4575" spans="3:20" x14ac:dyDescent="0.25">
      <c r="C4575" s="106"/>
      <c r="D4575" s="103"/>
      <c r="E4575" s="11" t="s">
        <v>38</v>
      </c>
      <c r="F4575" s="8"/>
      <c r="G4575" s="14">
        <v>12</v>
      </c>
      <c r="H4575" s="27">
        <v>5</v>
      </c>
      <c r="I4575" s="5">
        <v>4</v>
      </c>
      <c r="J4575" s="5">
        <v>1</v>
      </c>
      <c r="K4575" s="5">
        <v>4</v>
      </c>
      <c r="L4575" s="5">
        <v>1</v>
      </c>
      <c r="M4575" s="5">
        <v>0</v>
      </c>
      <c r="N4575" s="5">
        <v>2</v>
      </c>
      <c r="O4575" s="5">
        <v>3</v>
      </c>
      <c r="P4575" s="5">
        <v>6</v>
      </c>
      <c r="Q4575" s="5">
        <v>1</v>
      </c>
      <c r="R4575" s="5">
        <v>2</v>
      </c>
      <c r="S4575" s="5">
        <v>0</v>
      </c>
      <c r="T4575" s="28">
        <v>10</v>
      </c>
    </row>
    <row r="4576" spans="3:20" ht="25.2" x14ac:dyDescent="0.25">
      <c r="C4576" s="102" t="s">
        <v>39</v>
      </c>
      <c r="D4576" s="102" t="s">
        <v>25</v>
      </c>
      <c r="E4576" s="10" t="s">
        <v>40</v>
      </c>
      <c r="F4576" s="9"/>
      <c r="G4576" s="13">
        <v>263</v>
      </c>
      <c r="H4576" s="22">
        <v>55</v>
      </c>
      <c r="I4576" s="3">
        <v>57</v>
      </c>
      <c r="J4576" s="3">
        <v>29</v>
      </c>
      <c r="K4576" s="3">
        <v>55</v>
      </c>
      <c r="L4576" s="3">
        <v>17</v>
      </c>
      <c r="M4576" s="3">
        <v>46</v>
      </c>
      <c r="N4576" s="3">
        <v>35</v>
      </c>
      <c r="O4576" s="3">
        <v>30</v>
      </c>
      <c r="P4576" s="3">
        <v>111</v>
      </c>
      <c r="Q4576" s="3">
        <v>22</v>
      </c>
      <c r="R4576" s="3">
        <v>59</v>
      </c>
      <c r="S4576" s="3">
        <v>6</v>
      </c>
      <c r="T4576" s="24">
        <v>198</v>
      </c>
    </row>
    <row r="4577" spans="3:20" ht="25.2" x14ac:dyDescent="0.25">
      <c r="C4577" s="106"/>
      <c r="D4577" s="103"/>
      <c r="E4577" s="11" t="s">
        <v>41</v>
      </c>
      <c r="F4577" s="8"/>
      <c r="G4577" s="7">
        <v>906</v>
      </c>
      <c r="H4577" s="15">
        <v>215</v>
      </c>
      <c r="I4577" s="1">
        <v>218</v>
      </c>
      <c r="J4577" s="1">
        <v>103</v>
      </c>
      <c r="K4577" s="1">
        <v>247</v>
      </c>
      <c r="L4577" s="1">
        <v>86</v>
      </c>
      <c r="M4577" s="1">
        <v>153</v>
      </c>
      <c r="N4577" s="1">
        <v>146</v>
      </c>
      <c r="O4577" s="1">
        <v>108</v>
      </c>
      <c r="P4577" s="1">
        <v>464</v>
      </c>
      <c r="Q4577" s="1">
        <v>59</v>
      </c>
      <c r="R4577" s="1">
        <v>129</v>
      </c>
      <c r="S4577" s="1">
        <v>24</v>
      </c>
      <c r="T4577" s="18">
        <v>753</v>
      </c>
    </row>
    <row r="4578" spans="3:20" x14ac:dyDescent="0.25">
      <c r="C4578" s="106"/>
      <c r="D4578" s="103"/>
      <c r="E4578" s="11" t="s">
        <v>42</v>
      </c>
      <c r="F4578" s="8"/>
      <c r="G4578" s="7">
        <v>61</v>
      </c>
      <c r="H4578" s="15">
        <v>15</v>
      </c>
      <c r="I4578" s="1">
        <v>10</v>
      </c>
      <c r="J4578" s="1">
        <v>11</v>
      </c>
      <c r="K4578" s="1">
        <v>14</v>
      </c>
      <c r="L4578" s="1">
        <v>13</v>
      </c>
      <c r="M4578" s="1">
        <v>10</v>
      </c>
      <c r="N4578" s="1">
        <v>13</v>
      </c>
      <c r="O4578" s="1">
        <v>5</v>
      </c>
      <c r="P4578" s="1">
        <v>41</v>
      </c>
      <c r="Q4578" s="1">
        <v>9</v>
      </c>
      <c r="R4578" s="1">
        <v>6</v>
      </c>
      <c r="S4578" s="1">
        <v>0</v>
      </c>
      <c r="T4578" s="18">
        <v>55</v>
      </c>
    </row>
    <row r="4579" spans="3:20" x14ac:dyDescent="0.25">
      <c r="C4579" s="106"/>
      <c r="D4579" s="103"/>
      <c r="E4579" s="11" t="s">
        <v>43</v>
      </c>
      <c r="F4579" s="8"/>
      <c r="G4579" s="7">
        <v>450</v>
      </c>
      <c r="H4579" s="15">
        <v>106</v>
      </c>
      <c r="I4579" s="1">
        <v>107</v>
      </c>
      <c r="J4579" s="1">
        <v>49</v>
      </c>
      <c r="K4579" s="1">
        <v>90</v>
      </c>
      <c r="L4579" s="1">
        <v>48</v>
      </c>
      <c r="M4579" s="1">
        <v>62</v>
      </c>
      <c r="N4579" s="1">
        <v>60</v>
      </c>
      <c r="O4579" s="1">
        <v>48</v>
      </c>
      <c r="P4579" s="1">
        <v>211</v>
      </c>
      <c r="Q4579" s="1">
        <v>46</v>
      </c>
      <c r="R4579" s="1">
        <v>89</v>
      </c>
      <c r="S4579" s="1">
        <v>11</v>
      </c>
      <c r="T4579" s="18">
        <v>350</v>
      </c>
    </row>
    <row r="4580" spans="3:20" x14ac:dyDescent="0.25">
      <c r="C4580" s="106"/>
      <c r="D4580" s="103"/>
      <c r="E4580" s="11" t="s">
        <v>44</v>
      </c>
      <c r="F4580" s="8"/>
      <c r="G4580" s="7">
        <v>93</v>
      </c>
      <c r="H4580" s="15">
        <v>29</v>
      </c>
      <c r="I4580" s="1">
        <v>20</v>
      </c>
      <c r="J4580" s="1">
        <v>6</v>
      </c>
      <c r="K4580" s="1">
        <v>27</v>
      </c>
      <c r="L4580" s="1">
        <v>2</v>
      </c>
      <c r="M4580" s="1">
        <v>12</v>
      </c>
      <c r="N4580" s="1">
        <v>8</v>
      </c>
      <c r="O4580" s="1">
        <v>13</v>
      </c>
      <c r="P4580" s="1">
        <v>35</v>
      </c>
      <c r="Q4580" s="1">
        <v>7</v>
      </c>
      <c r="R4580" s="1">
        <v>22</v>
      </c>
      <c r="S4580" s="1">
        <v>0</v>
      </c>
      <c r="T4580" s="18">
        <v>71</v>
      </c>
    </row>
    <row r="4581" spans="3:20" ht="25.2" x14ac:dyDescent="0.25">
      <c r="C4581" s="106"/>
      <c r="D4581" s="103"/>
      <c r="E4581" s="11" t="s">
        <v>45</v>
      </c>
      <c r="F4581" s="8"/>
      <c r="G4581" s="14">
        <v>41</v>
      </c>
      <c r="H4581" s="27">
        <v>8</v>
      </c>
      <c r="I4581" s="5">
        <v>7</v>
      </c>
      <c r="J4581" s="5">
        <v>6</v>
      </c>
      <c r="K4581" s="5">
        <v>7</v>
      </c>
      <c r="L4581" s="5">
        <v>0</v>
      </c>
      <c r="M4581" s="5">
        <v>2</v>
      </c>
      <c r="N4581" s="5">
        <v>4</v>
      </c>
      <c r="O4581" s="5">
        <v>0</v>
      </c>
      <c r="P4581" s="5">
        <v>10</v>
      </c>
      <c r="Q4581" s="5">
        <v>3</v>
      </c>
      <c r="R4581" s="5">
        <v>14</v>
      </c>
      <c r="S4581" s="5">
        <v>2</v>
      </c>
      <c r="T4581" s="28">
        <v>25</v>
      </c>
    </row>
    <row r="4582" spans="3:20" x14ac:dyDescent="0.25">
      <c r="C4582" s="106"/>
      <c r="D4582" s="103"/>
      <c r="E4582" s="11" t="s">
        <v>38</v>
      </c>
      <c r="F4582" s="8"/>
      <c r="G4582" s="7">
        <v>141</v>
      </c>
      <c r="H4582" s="15">
        <v>31</v>
      </c>
      <c r="I4582" s="1">
        <v>33</v>
      </c>
      <c r="J4582" s="1">
        <v>30</v>
      </c>
      <c r="K4582" s="1">
        <v>30</v>
      </c>
      <c r="L4582" s="1">
        <v>14</v>
      </c>
      <c r="M4582" s="1">
        <v>17</v>
      </c>
      <c r="N4582" s="1">
        <v>24</v>
      </c>
      <c r="O4582" s="1">
        <v>20</v>
      </c>
      <c r="P4582" s="1">
        <v>54</v>
      </c>
      <c r="Q4582" s="1">
        <v>9</v>
      </c>
      <c r="R4582" s="1">
        <v>23</v>
      </c>
      <c r="S4582" s="1">
        <v>7</v>
      </c>
      <c r="T4582" s="18">
        <v>111</v>
      </c>
    </row>
    <row r="4583" spans="3:20" ht="25.2" x14ac:dyDescent="0.25">
      <c r="C4583" s="106"/>
      <c r="D4583" s="102" t="s">
        <v>22</v>
      </c>
      <c r="E4583" s="10" t="s">
        <v>40</v>
      </c>
      <c r="F4583" s="9"/>
      <c r="G4583" s="13">
        <v>123</v>
      </c>
      <c r="H4583" s="22">
        <v>20</v>
      </c>
      <c r="I4583" s="3">
        <v>18</v>
      </c>
      <c r="J4583" s="3">
        <v>18</v>
      </c>
      <c r="K4583" s="3">
        <v>22</v>
      </c>
      <c r="L4583" s="3">
        <v>7</v>
      </c>
      <c r="M4583" s="3">
        <v>12</v>
      </c>
      <c r="N4583" s="3">
        <v>9</v>
      </c>
      <c r="O4583" s="3">
        <v>4</v>
      </c>
      <c r="P4583" s="3">
        <v>54</v>
      </c>
      <c r="Q4583" s="3">
        <v>10</v>
      </c>
      <c r="R4583" s="3">
        <v>27</v>
      </c>
      <c r="S4583" s="3">
        <v>5</v>
      </c>
      <c r="T4583" s="24">
        <v>91</v>
      </c>
    </row>
    <row r="4584" spans="3:20" ht="25.2" x14ac:dyDescent="0.25">
      <c r="C4584" s="106"/>
      <c r="D4584" s="103"/>
      <c r="E4584" s="11" t="s">
        <v>41</v>
      </c>
      <c r="F4584" s="8"/>
      <c r="G4584" s="7">
        <v>511</v>
      </c>
      <c r="H4584" s="15">
        <v>120</v>
      </c>
      <c r="I4584" s="1">
        <v>91</v>
      </c>
      <c r="J4584" s="1">
        <v>68</v>
      </c>
      <c r="K4584" s="1">
        <v>140</v>
      </c>
      <c r="L4584" s="1">
        <v>40</v>
      </c>
      <c r="M4584" s="1">
        <v>70</v>
      </c>
      <c r="N4584" s="1">
        <v>70</v>
      </c>
      <c r="O4584" s="1">
        <v>40</v>
      </c>
      <c r="P4584" s="1">
        <v>276</v>
      </c>
      <c r="Q4584" s="1">
        <v>38</v>
      </c>
      <c r="R4584" s="1">
        <v>75</v>
      </c>
      <c r="S4584" s="1">
        <v>10</v>
      </c>
      <c r="T4584" s="18">
        <v>426</v>
      </c>
    </row>
    <row r="4585" spans="3:20" x14ac:dyDescent="0.25">
      <c r="C4585" s="106"/>
      <c r="D4585" s="103"/>
      <c r="E4585" s="11" t="s">
        <v>42</v>
      </c>
      <c r="F4585" s="8"/>
      <c r="G4585" s="14">
        <v>36</v>
      </c>
      <c r="H4585" s="27">
        <v>9</v>
      </c>
      <c r="I4585" s="5">
        <v>5</v>
      </c>
      <c r="J4585" s="5">
        <v>9</v>
      </c>
      <c r="K4585" s="5">
        <v>11</v>
      </c>
      <c r="L4585" s="5">
        <v>6</v>
      </c>
      <c r="M4585" s="5">
        <v>7</v>
      </c>
      <c r="N4585" s="5">
        <v>9</v>
      </c>
      <c r="O4585" s="5">
        <v>3</v>
      </c>
      <c r="P4585" s="5">
        <v>23</v>
      </c>
      <c r="Q4585" s="5">
        <v>7</v>
      </c>
      <c r="R4585" s="5">
        <v>2</v>
      </c>
      <c r="S4585" s="5">
        <v>0</v>
      </c>
      <c r="T4585" s="28">
        <v>34</v>
      </c>
    </row>
    <row r="4586" spans="3:20" x14ac:dyDescent="0.25">
      <c r="C4586" s="106"/>
      <c r="D4586" s="103"/>
      <c r="E4586" s="11" t="s">
        <v>43</v>
      </c>
      <c r="F4586" s="8"/>
      <c r="G4586" s="7">
        <v>224</v>
      </c>
      <c r="H4586" s="15">
        <v>54</v>
      </c>
      <c r="I4586" s="1">
        <v>32</v>
      </c>
      <c r="J4586" s="1">
        <v>31</v>
      </c>
      <c r="K4586" s="1">
        <v>57</v>
      </c>
      <c r="L4586" s="1">
        <v>15</v>
      </c>
      <c r="M4586" s="1">
        <v>29</v>
      </c>
      <c r="N4586" s="1">
        <v>29</v>
      </c>
      <c r="O4586" s="1">
        <v>17</v>
      </c>
      <c r="P4586" s="1">
        <v>114</v>
      </c>
      <c r="Q4586" s="1">
        <v>22</v>
      </c>
      <c r="R4586" s="1">
        <v>48</v>
      </c>
      <c r="S4586" s="1">
        <v>5</v>
      </c>
      <c r="T4586" s="18">
        <v>171</v>
      </c>
    </row>
    <row r="4587" spans="3:20" x14ac:dyDescent="0.25">
      <c r="C4587" s="106"/>
      <c r="D4587" s="103"/>
      <c r="E4587" s="11" t="s">
        <v>44</v>
      </c>
      <c r="F4587" s="8"/>
      <c r="G4587" s="14">
        <v>46</v>
      </c>
      <c r="H4587" s="27">
        <v>14</v>
      </c>
      <c r="I4587" s="5">
        <v>6</v>
      </c>
      <c r="J4587" s="5">
        <v>4</v>
      </c>
      <c r="K4587" s="5">
        <v>15</v>
      </c>
      <c r="L4587" s="5">
        <v>0</v>
      </c>
      <c r="M4587" s="5">
        <v>7</v>
      </c>
      <c r="N4587" s="5">
        <v>6</v>
      </c>
      <c r="O4587" s="5">
        <v>5</v>
      </c>
      <c r="P4587" s="5">
        <v>23</v>
      </c>
      <c r="Q4587" s="5">
        <v>2</v>
      </c>
      <c r="R4587" s="5">
        <v>8</v>
      </c>
      <c r="S4587" s="5">
        <v>0</v>
      </c>
      <c r="T4587" s="28">
        <v>38</v>
      </c>
    </row>
    <row r="4588" spans="3:20" ht="25.2" x14ac:dyDescent="0.25">
      <c r="C4588" s="106"/>
      <c r="D4588" s="103"/>
      <c r="E4588" s="11" t="s">
        <v>45</v>
      </c>
      <c r="F4588" s="8"/>
      <c r="G4588" s="14">
        <v>18</v>
      </c>
      <c r="H4588" s="27">
        <v>2</v>
      </c>
      <c r="I4588" s="5">
        <v>1</v>
      </c>
      <c r="J4588" s="5">
        <v>4</v>
      </c>
      <c r="K4588" s="5">
        <v>5</v>
      </c>
      <c r="L4588" s="5">
        <v>0</v>
      </c>
      <c r="M4588" s="5">
        <v>0</v>
      </c>
      <c r="N4588" s="5">
        <v>0</v>
      </c>
      <c r="O4588" s="5">
        <v>0</v>
      </c>
      <c r="P4588" s="5">
        <v>7</v>
      </c>
      <c r="Q4588" s="5">
        <v>1</v>
      </c>
      <c r="R4588" s="5">
        <v>5</v>
      </c>
      <c r="S4588" s="5">
        <v>1</v>
      </c>
      <c r="T4588" s="28">
        <v>12</v>
      </c>
    </row>
    <row r="4589" spans="3:20" x14ac:dyDescent="0.25">
      <c r="C4589" s="106"/>
      <c r="D4589" s="103"/>
      <c r="E4589" s="11" t="s">
        <v>38</v>
      </c>
      <c r="F4589" s="8"/>
      <c r="G4589" s="7">
        <v>80</v>
      </c>
      <c r="H4589" s="15">
        <v>16</v>
      </c>
      <c r="I4589" s="1">
        <v>17</v>
      </c>
      <c r="J4589" s="1">
        <v>24</v>
      </c>
      <c r="K4589" s="1">
        <v>17</v>
      </c>
      <c r="L4589" s="1">
        <v>5</v>
      </c>
      <c r="M4589" s="1">
        <v>8</v>
      </c>
      <c r="N4589" s="1">
        <v>13</v>
      </c>
      <c r="O4589" s="1">
        <v>7</v>
      </c>
      <c r="P4589" s="1">
        <v>34</v>
      </c>
      <c r="Q4589" s="1">
        <v>5</v>
      </c>
      <c r="R4589" s="1">
        <v>14</v>
      </c>
      <c r="S4589" s="1">
        <v>4</v>
      </c>
      <c r="T4589" s="18">
        <v>62</v>
      </c>
    </row>
    <row r="4590" spans="3:20" ht="25.2" x14ac:dyDescent="0.25">
      <c r="C4590" s="106"/>
      <c r="D4590" s="102" t="s">
        <v>23</v>
      </c>
      <c r="E4590" s="10" t="s">
        <v>40</v>
      </c>
      <c r="F4590" s="9"/>
      <c r="G4590" s="13">
        <v>140</v>
      </c>
      <c r="H4590" s="22">
        <v>35</v>
      </c>
      <c r="I4590" s="3">
        <v>39</v>
      </c>
      <c r="J4590" s="3">
        <v>11</v>
      </c>
      <c r="K4590" s="3">
        <v>33</v>
      </c>
      <c r="L4590" s="3">
        <v>10</v>
      </c>
      <c r="M4590" s="3">
        <v>34</v>
      </c>
      <c r="N4590" s="3">
        <v>26</v>
      </c>
      <c r="O4590" s="3">
        <v>26</v>
      </c>
      <c r="P4590" s="3">
        <v>57</v>
      </c>
      <c r="Q4590" s="3">
        <v>12</v>
      </c>
      <c r="R4590" s="3">
        <v>32</v>
      </c>
      <c r="S4590" s="3">
        <v>1</v>
      </c>
      <c r="T4590" s="24">
        <v>107</v>
      </c>
    </row>
    <row r="4591" spans="3:20" ht="25.2" x14ac:dyDescent="0.25">
      <c r="C4591" s="106"/>
      <c r="D4591" s="103"/>
      <c r="E4591" s="11" t="s">
        <v>41</v>
      </c>
      <c r="F4591" s="8"/>
      <c r="G4591" s="7">
        <v>395</v>
      </c>
      <c r="H4591" s="15">
        <v>95</v>
      </c>
      <c r="I4591" s="1">
        <v>127</v>
      </c>
      <c r="J4591" s="1">
        <v>35</v>
      </c>
      <c r="K4591" s="1">
        <v>107</v>
      </c>
      <c r="L4591" s="1">
        <v>46</v>
      </c>
      <c r="M4591" s="1">
        <v>83</v>
      </c>
      <c r="N4591" s="1">
        <v>76</v>
      </c>
      <c r="O4591" s="1">
        <v>68</v>
      </c>
      <c r="P4591" s="1">
        <v>188</v>
      </c>
      <c r="Q4591" s="1">
        <v>21</v>
      </c>
      <c r="R4591" s="1">
        <v>54</v>
      </c>
      <c r="S4591" s="1">
        <v>14</v>
      </c>
      <c r="T4591" s="18">
        <v>327</v>
      </c>
    </row>
    <row r="4592" spans="3:20" x14ac:dyDescent="0.25">
      <c r="C4592" s="106"/>
      <c r="D4592" s="103"/>
      <c r="E4592" s="11" t="s">
        <v>42</v>
      </c>
      <c r="F4592" s="8"/>
      <c r="G4592" s="14">
        <v>25</v>
      </c>
      <c r="H4592" s="27">
        <v>6</v>
      </c>
      <c r="I4592" s="5">
        <v>5</v>
      </c>
      <c r="J4592" s="5">
        <v>2</v>
      </c>
      <c r="K4592" s="5">
        <v>3</v>
      </c>
      <c r="L4592" s="5">
        <v>7</v>
      </c>
      <c r="M4592" s="5">
        <v>3</v>
      </c>
      <c r="N4592" s="5">
        <v>4</v>
      </c>
      <c r="O4592" s="5">
        <v>2</v>
      </c>
      <c r="P4592" s="5">
        <v>18</v>
      </c>
      <c r="Q4592" s="5">
        <v>2</v>
      </c>
      <c r="R4592" s="5">
        <v>4</v>
      </c>
      <c r="S4592" s="5">
        <v>0</v>
      </c>
      <c r="T4592" s="28">
        <v>21</v>
      </c>
    </row>
    <row r="4593" spans="3:20" x14ac:dyDescent="0.25">
      <c r="C4593" s="106"/>
      <c r="D4593" s="103"/>
      <c r="E4593" s="11" t="s">
        <v>43</v>
      </c>
      <c r="F4593" s="8"/>
      <c r="G4593" s="7">
        <v>226</v>
      </c>
      <c r="H4593" s="15">
        <v>52</v>
      </c>
      <c r="I4593" s="1">
        <v>75</v>
      </c>
      <c r="J4593" s="1">
        <v>18</v>
      </c>
      <c r="K4593" s="1">
        <v>33</v>
      </c>
      <c r="L4593" s="1">
        <v>33</v>
      </c>
      <c r="M4593" s="1">
        <v>33</v>
      </c>
      <c r="N4593" s="1">
        <v>31</v>
      </c>
      <c r="O4593" s="1">
        <v>31</v>
      </c>
      <c r="P4593" s="1">
        <v>97</v>
      </c>
      <c r="Q4593" s="1">
        <v>24</v>
      </c>
      <c r="R4593" s="1">
        <v>41</v>
      </c>
      <c r="S4593" s="1">
        <v>6</v>
      </c>
      <c r="T4593" s="18">
        <v>179</v>
      </c>
    </row>
    <row r="4594" spans="3:20" x14ac:dyDescent="0.25">
      <c r="C4594" s="106"/>
      <c r="D4594" s="103"/>
      <c r="E4594" s="11" t="s">
        <v>44</v>
      </c>
      <c r="F4594" s="8"/>
      <c r="G4594" s="14">
        <v>47</v>
      </c>
      <c r="H4594" s="27">
        <v>15</v>
      </c>
      <c r="I4594" s="5">
        <v>14</v>
      </c>
      <c r="J4594" s="5">
        <v>2</v>
      </c>
      <c r="K4594" s="5">
        <v>12</v>
      </c>
      <c r="L4594" s="5">
        <v>2</v>
      </c>
      <c r="M4594" s="5">
        <v>5</v>
      </c>
      <c r="N4594" s="5">
        <v>2</v>
      </c>
      <c r="O4594" s="5">
        <v>8</v>
      </c>
      <c r="P4594" s="5">
        <v>12</v>
      </c>
      <c r="Q4594" s="5">
        <v>5</v>
      </c>
      <c r="R4594" s="5">
        <v>14</v>
      </c>
      <c r="S4594" s="5">
        <v>0</v>
      </c>
      <c r="T4594" s="28">
        <v>33</v>
      </c>
    </row>
    <row r="4595" spans="3:20" ht="25.2" x14ac:dyDescent="0.25">
      <c r="C4595" s="106"/>
      <c r="D4595" s="103"/>
      <c r="E4595" s="11" t="s">
        <v>45</v>
      </c>
      <c r="F4595" s="8"/>
      <c r="G4595" s="14">
        <v>23</v>
      </c>
      <c r="H4595" s="27">
        <v>6</v>
      </c>
      <c r="I4595" s="5">
        <v>6</v>
      </c>
      <c r="J4595" s="5">
        <v>2</v>
      </c>
      <c r="K4595" s="5">
        <v>2</v>
      </c>
      <c r="L4595" s="5">
        <v>0</v>
      </c>
      <c r="M4595" s="5">
        <v>2</v>
      </c>
      <c r="N4595" s="5">
        <v>4</v>
      </c>
      <c r="O4595" s="5">
        <v>0</v>
      </c>
      <c r="P4595" s="5">
        <v>3</v>
      </c>
      <c r="Q4595" s="5">
        <v>2</v>
      </c>
      <c r="R4595" s="5">
        <v>9</v>
      </c>
      <c r="S4595" s="5">
        <v>1</v>
      </c>
      <c r="T4595" s="28">
        <v>13</v>
      </c>
    </row>
    <row r="4596" spans="3:20" x14ac:dyDescent="0.25">
      <c r="C4596" s="106"/>
      <c r="D4596" s="103"/>
      <c r="E4596" s="11" t="s">
        <v>38</v>
      </c>
      <c r="F4596" s="8"/>
      <c r="G4596" s="7">
        <v>61</v>
      </c>
      <c r="H4596" s="15">
        <v>15</v>
      </c>
      <c r="I4596" s="1">
        <v>16</v>
      </c>
      <c r="J4596" s="1">
        <v>6</v>
      </c>
      <c r="K4596" s="1">
        <v>13</v>
      </c>
      <c r="L4596" s="1">
        <v>9</v>
      </c>
      <c r="M4596" s="1">
        <v>9</v>
      </c>
      <c r="N4596" s="1">
        <v>11</v>
      </c>
      <c r="O4596" s="1">
        <v>13</v>
      </c>
      <c r="P4596" s="1">
        <v>20</v>
      </c>
      <c r="Q4596" s="1">
        <v>4</v>
      </c>
      <c r="R4596" s="1">
        <v>9</v>
      </c>
      <c r="S4596" s="1">
        <v>3</v>
      </c>
      <c r="T4596" s="18">
        <v>49</v>
      </c>
    </row>
    <row r="4597" spans="3:20" x14ac:dyDescent="0.25">
      <c r="C4597" s="102" t="s">
        <v>46</v>
      </c>
      <c r="D4597" s="100" t="s">
        <v>21</v>
      </c>
      <c r="E4597" s="10" t="s">
        <v>47</v>
      </c>
      <c r="F4597" s="9"/>
      <c r="G4597" s="13">
        <v>1103</v>
      </c>
      <c r="H4597" s="22">
        <v>242</v>
      </c>
      <c r="I4597" s="3">
        <v>252</v>
      </c>
      <c r="J4597" s="3">
        <v>136</v>
      </c>
      <c r="K4597" s="3">
        <v>269</v>
      </c>
      <c r="L4597" s="3">
        <v>96</v>
      </c>
      <c r="M4597" s="3">
        <v>174</v>
      </c>
      <c r="N4597" s="3">
        <v>169</v>
      </c>
      <c r="O4597" s="3">
        <v>139</v>
      </c>
      <c r="P4597" s="3">
        <v>529</v>
      </c>
      <c r="Q4597" s="3">
        <v>86</v>
      </c>
      <c r="R4597" s="3">
        <v>184</v>
      </c>
      <c r="S4597" s="3">
        <v>28</v>
      </c>
      <c r="T4597" s="24">
        <v>891</v>
      </c>
    </row>
    <row r="4598" spans="3:20" ht="25.2" x14ac:dyDescent="0.25">
      <c r="C4598" s="106"/>
      <c r="D4598" s="101"/>
      <c r="E4598" s="11" t="s">
        <v>48</v>
      </c>
      <c r="F4598" s="8"/>
      <c r="G4598" s="7">
        <v>173</v>
      </c>
      <c r="H4598" s="15">
        <v>47</v>
      </c>
      <c r="I4598" s="1">
        <v>43</v>
      </c>
      <c r="J4598" s="1">
        <v>20</v>
      </c>
      <c r="K4598" s="1">
        <v>47</v>
      </c>
      <c r="L4598" s="1">
        <v>19</v>
      </c>
      <c r="M4598" s="1">
        <v>38</v>
      </c>
      <c r="N4598" s="1">
        <v>29</v>
      </c>
      <c r="O4598" s="1">
        <v>14</v>
      </c>
      <c r="P4598" s="1">
        <v>88</v>
      </c>
      <c r="Q4598" s="1">
        <v>14</v>
      </c>
      <c r="R4598" s="1">
        <v>17</v>
      </c>
      <c r="S4598" s="1">
        <v>8</v>
      </c>
      <c r="T4598" s="18">
        <v>148</v>
      </c>
    </row>
    <row r="4599" spans="3:20" x14ac:dyDescent="0.25">
      <c r="C4599" s="106"/>
      <c r="D4599" s="101"/>
      <c r="E4599" s="11" t="s">
        <v>49</v>
      </c>
      <c r="F4599" s="8"/>
      <c r="G4599" s="14">
        <v>29</v>
      </c>
      <c r="H4599" s="27">
        <v>2</v>
      </c>
      <c r="I4599" s="5">
        <v>2</v>
      </c>
      <c r="J4599" s="5">
        <v>1</v>
      </c>
      <c r="K4599" s="5">
        <v>4</v>
      </c>
      <c r="L4599" s="5">
        <v>3</v>
      </c>
      <c r="M4599" s="5">
        <v>3</v>
      </c>
      <c r="N4599" s="5">
        <v>4</v>
      </c>
      <c r="O4599" s="5">
        <v>6</v>
      </c>
      <c r="P4599" s="5">
        <v>14</v>
      </c>
      <c r="Q4599" s="5">
        <v>1</v>
      </c>
      <c r="R4599" s="5">
        <v>6</v>
      </c>
      <c r="S4599" s="5">
        <v>1</v>
      </c>
      <c r="T4599" s="28">
        <v>22</v>
      </c>
    </row>
    <row r="4600" spans="3:20" ht="25.2" x14ac:dyDescent="0.25">
      <c r="C4600" s="106"/>
      <c r="D4600" s="101"/>
      <c r="E4600" s="11" t="s">
        <v>50</v>
      </c>
      <c r="F4600" s="8"/>
      <c r="G4600" s="7">
        <v>102</v>
      </c>
      <c r="H4600" s="15">
        <v>22</v>
      </c>
      <c r="I4600" s="1">
        <v>22</v>
      </c>
      <c r="J4600" s="1">
        <v>14</v>
      </c>
      <c r="K4600" s="1">
        <v>16</v>
      </c>
      <c r="L4600" s="1">
        <v>13</v>
      </c>
      <c r="M4600" s="1">
        <v>10</v>
      </c>
      <c r="N4600" s="1">
        <v>9</v>
      </c>
      <c r="O4600" s="1">
        <v>4</v>
      </c>
      <c r="P4600" s="1">
        <v>40</v>
      </c>
      <c r="Q4600" s="1">
        <v>11</v>
      </c>
      <c r="R4600" s="1">
        <v>22</v>
      </c>
      <c r="S4600" s="1">
        <v>3</v>
      </c>
      <c r="T4600" s="18">
        <v>77</v>
      </c>
    </row>
    <row r="4601" spans="3:20" ht="25.2" x14ac:dyDescent="0.25">
      <c r="C4601" s="106"/>
      <c r="D4601" s="101"/>
      <c r="E4601" s="11" t="s">
        <v>51</v>
      </c>
      <c r="F4601" s="8"/>
      <c r="G4601" s="14">
        <v>46</v>
      </c>
      <c r="H4601" s="27">
        <v>10</v>
      </c>
      <c r="I4601" s="5">
        <v>11</v>
      </c>
      <c r="J4601" s="5">
        <v>5</v>
      </c>
      <c r="K4601" s="5">
        <v>11</v>
      </c>
      <c r="L4601" s="5">
        <v>5</v>
      </c>
      <c r="M4601" s="5">
        <v>7</v>
      </c>
      <c r="N4601" s="5">
        <v>8</v>
      </c>
      <c r="O4601" s="5">
        <v>2</v>
      </c>
      <c r="P4601" s="5">
        <v>21</v>
      </c>
      <c r="Q4601" s="5">
        <v>4</v>
      </c>
      <c r="R4601" s="5">
        <v>12</v>
      </c>
      <c r="S4601" s="5">
        <v>1</v>
      </c>
      <c r="T4601" s="28">
        <v>33</v>
      </c>
    </row>
    <row r="4602" spans="3:20" x14ac:dyDescent="0.25">
      <c r="C4602" s="106"/>
      <c r="D4602" s="101"/>
      <c r="E4602" s="11" t="s">
        <v>52</v>
      </c>
      <c r="F4602" s="8"/>
      <c r="G4602" s="14">
        <v>20</v>
      </c>
      <c r="H4602" s="27">
        <v>5</v>
      </c>
      <c r="I4602" s="5">
        <v>4</v>
      </c>
      <c r="J4602" s="5">
        <v>2</v>
      </c>
      <c r="K4602" s="5">
        <v>3</v>
      </c>
      <c r="L4602" s="5">
        <v>1</v>
      </c>
      <c r="M4602" s="5">
        <v>0</v>
      </c>
      <c r="N4602" s="5">
        <v>0</v>
      </c>
      <c r="O4602" s="5">
        <v>3</v>
      </c>
      <c r="P4602" s="5">
        <v>2</v>
      </c>
      <c r="Q4602" s="5">
        <v>2</v>
      </c>
      <c r="R4602" s="5">
        <v>8</v>
      </c>
      <c r="S4602" s="5">
        <v>0</v>
      </c>
      <c r="T4602" s="28">
        <v>12</v>
      </c>
    </row>
    <row r="4603" spans="3:20" x14ac:dyDescent="0.25">
      <c r="C4603" s="106"/>
      <c r="D4603" s="101"/>
      <c r="E4603" s="11" t="s">
        <v>53</v>
      </c>
      <c r="F4603" s="8"/>
      <c r="G4603" s="14">
        <v>19</v>
      </c>
      <c r="H4603" s="27">
        <v>5</v>
      </c>
      <c r="I4603" s="5">
        <v>4</v>
      </c>
      <c r="J4603" s="5">
        <v>2</v>
      </c>
      <c r="K4603" s="5">
        <v>5</v>
      </c>
      <c r="L4603" s="5">
        <v>1</v>
      </c>
      <c r="M4603" s="5">
        <v>1</v>
      </c>
      <c r="N4603" s="5">
        <v>3</v>
      </c>
      <c r="O4603" s="5">
        <v>0</v>
      </c>
      <c r="P4603" s="5">
        <v>8</v>
      </c>
      <c r="Q4603" s="5">
        <v>3</v>
      </c>
      <c r="R4603" s="5">
        <v>5</v>
      </c>
      <c r="S4603" s="5">
        <v>1</v>
      </c>
      <c r="T4603" s="28">
        <v>13</v>
      </c>
    </row>
    <row r="4604" spans="3:20" x14ac:dyDescent="0.25">
      <c r="C4604" s="106"/>
      <c r="D4604" s="101"/>
      <c r="E4604" s="11" t="s">
        <v>38</v>
      </c>
      <c r="F4604" s="8"/>
      <c r="G4604" s="14">
        <v>32</v>
      </c>
      <c r="H4604" s="27">
        <v>12</v>
      </c>
      <c r="I4604" s="5">
        <v>10</v>
      </c>
      <c r="J4604" s="5">
        <v>7</v>
      </c>
      <c r="K4604" s="5">
        <v>11</v>
      </c>
      <c r="L4604" s="5">
        <v>4</v>
      </c>
      <c r="M4604" s="5">
        <v>7</v>
      </c>
      <c r="N4604" s="5">
        <v>7</v>
      </c>
      <c r="O4604" s="5">
        <v>8</v>
      </c>
      <c r="P4604" s="5">
        <v>15</v>
      </c>
      <c r="Q4604" s="5">
        <v>2</v>
      </c>
      <c r="R4604" s="5">
        <v>4</v>
      </c>
      <c r="S4604" s="5">
        <v>0</v>
      </c>
      <c r="T4604" s="28">
        <v>28</v>
      </c>
    </row>
    <row r="4605" spans="3:20" x14ac:dyDescent="0.25">
      <c r="C4605" s="106"/>
      <c r="D4605" s="101"/>
      <c r="E4605" s="11" t="s">
        <v>54</v>
      </c>
      <c r="F4605" s="8"/>
      <c r="G4605" s="7">
        <v>1276</v>
      </c>
      <c r="H4605" s="15">
        <v>289</v>
      </c>
      <c r="I4605" s="1">
        <v>295</v>
      </c>
      <c r="J4605" s="1">
        <v>156</v>
      </c>
      <c r="K4605" s="1">
        <v>316</v>
      </c>
      <c r="L4605" s="1">
        <v>115</v>
      </c>
      <c r="M4605" s="1">
        <v>212</v>
      </c>
      <c r="N4605" s="1">
        <v>198</v>
      </c>
      <c r="O4605" s="1">
        <v>153</v>
      </c>
      <c r="P4605" s="1">
        <v>617</v>
      </c>
      <c r="Q4605" s="1">
        <v>100</v>
      </c>
      <c r="R4605" s="1">
        <v>201</v>
      </c>
      <c r="S4605" s="1">
        <v>36</v>
      </c>
      <c r="T4605" s="18">
        <v>1039</v>
      </c>
    </row>
    <row r="4606" spans="3:20" x14ac:dyDescent="0.25">
      <c r="C4606" s="106"/>
      <c r="D4606" s="101"/>
      <c r="E4606" s="11" t="s">
        <v>55</v>
      </c>
      <c r="F4606" s="8"/>
      <c r="G4606" s="7">
        <v>177</v>
      </c>
      <c r="H4606" s="15">
        <v>34</v>
      </c>
      <c r="I4606" s="1">
        <v>35</v>
      </c>
      <c r="J4606" s="1">
        <v>20</v>
      </c>
      <c r="K4606" s="1">
        <v>31</v>
      </c>
      <c r="L4606" s="1">
        <v>21</v>
      </c>
      <c r="M4606" s="1">
        <v>20</v>
      </c>
      <c r="N4606" s="1">
        <v>21</v>
      </c>
      <c r="O4606" s="1">
        <v>12</v>
      </c>
      <c r="P4606" s="1">
        <v>75</v>
      </c>
      <c r="Q4606" s="1">
        <v>16</v>
      </c>
      <c r="R4606" s="1">
        <v>40</v>
      </c>
      <c r="S4606" s="1">
        <v>5</v>
      </c>
      <c r="T4606" s="18">
        <v>132</v>
      </c>
    </row>
    <row r="4607" spans="3:20" ht="25.2" x14ac:dyDescent="0.25">
      <c r="C4607" s="102" t="s">
        <v>56</v>
      </c>
      <c r="D4607" s="100" t="s">
        <v>21</v>
      </c>
      <c r="E4607" s="10" t="s">
        <v>57</v>
      </c>
      <c r="F4607" s="9"/>
      <c r="G4607" s="13">
        <v>393</v>
      </c>
      <c r="H4607" s="22">
        <v>98</v>
      </c>
      <c r="I4607" s="3">
        <v>98</v>
      </c>
      <c r="J4607" s="3">
        <v>49</v>
      </c>
      <c r="K4607" s="3">
        <v>101</v>
      </c>
      <c r="L4607" s="3">
        <v>40</v>
      </c>
      <c r="M4607" s="3">
        <v>83</v>
      </c>
      <c r="N4607" s="3">
        <v>69</v>
      </c>
      <c r="O4607" s="3">
        <v>42</v>
      </c>
      <c r="P4607" s="3">
        <v>193</v>
      </c>
      <c r="Q4607" s="3">
        <v>27</v>
      </c>
      <c r="R4607" s="3">
        <v>69</v>
      </c>
      <c r="S4607" s="3">
        <v>9</v>
      </c>
      <c r="T4607" s="24">
        <v>315</v>
      </c>
    </row>
    <row r="4608" spans="3:20" ht="25.2" x14ac:dyDescent="0.25">
      <c r="C4608" s="106"/>
      <c r="D4608" s="101"/>
      <c r="E4608" s="11" t="s">
        <v>58</v>
      </c>
      <c r="F4608" s="8"/>
      <c r="G4608" s="7">
        <v>615</v>
      </c>
      <c r="H4608" s="15">
        <v>133</v>
      </c>
      <c r="I4608" s="1">
        <v>138</v>
      </c>
      <c r="J4608" s="1">
        <v>72</v>
      </c>
      <c r="K4608" s="1">
        <v>137</v>
      </c>
      <c r="L4608" s="1">
        <v>59</v>
      </c>
      <c r="M4608" s="1">
        <v>84</v>
      </c>
      <c r="N4608" s="1">
        <v>87</v>
      </c>
      <c r="O4608" s="1">
        <v>73</v>
      </c>
      <c r="P4608" s="1">
        <v>282</v>
      </c>
      <c r="Q4608" s="1">
        <v>59</v>
      </c>
      <c r="R4608" s="1">
        <v>101</v>
      </c>
      <c r="S4608" s="1">
        <v>19</v>
      </c>
      <c r="T4608" s="18">
        <v>495</v>
      </c>
    </row>
    <row r="4609" spans="2:20" ht="25.2" x14ac:dyDescent="0.25">
      <c r="C4609" s="106"/>
      <c r="D4609" s="101"/>
      <c r="E4609" s="11" t="s">
        <v>59</v>
      </c>
      <c r="F4609" s="8"/>
      <c r="G4609" s="7">
        <v>364</v>
      </c>
      <c r="H4609" s="15">
        <v>69</v>
      </c>
      <c r="I4609" s="1">
        <v>77</v>
      </c>
      <c r="J4609" s="1">
        <v>43</v>
      </c>
      <c r="K4609" s="1">
        <v>97</v>
      </c>
      <c r="L4609" s="1">
        <v>33</v>
      </c>
      <c r="M4609" s="1">
        <v>56</v>
      </c>
      <c r="N4609" s="1">
        <v>51</v>
      </c>
      <c r="O4609" s="1">
        <v>44</v>
      </c>
      <c r="P4609" s="1">
        <v>176</v>
      </c>
      <c r="Q4609" s="1">
        <v>26</v>
      </c>
      <c r="R4609" s="1">
        <v>61</v>
      </c>
      <c r="S4609" s="1">
        <v>9</v>
      </c>
      <c r="T4609" s="18">
        <v>294</v>
      </c>
    </row>
    <row r="4610" spans="2:20" x14ac:dyDescent="0.25">
      <c r="C4610" s="106"/>
      <c r="D4610" s="101"/>
      <c r="E4610" s="11" t="s">
        <v>60</v>
      </c>
      <c r="F4610" s="8"/>
      <c r="G4610" s="7">
        <v>152</v>
      </c>
      <c r="H4610" s="15">
        <v>45</v>
      </c>
      <c r="I4610" s="1">
        <v>35</v>
      </c>
      <c r="J4610" s="1">
        <v>23</v>
      </c>
      <c r="K4610" s="1">
        <v>31</v>
      </c>
      <c r="L4610" s="1">
        <v>10</v>
      </c>
      <c r="M4610" s="1">
        <v>17</v>
      </c>
      <c r="N4610" s="1">
        <v>22</v>
      </c>
      <c r="O4610" s="1">
        <v>17</v>
      </c>
      <c r="P4610" s="1">
        <v>66</v>
      </c>
      <c r="Q4610" s="1">
        <v>11</v>
      </c>
      <c r="R4610" s="1">
        <v>27</v>
      </c>
      <c r="S4610" s="1">
        <v>5</v>
      </c>
      <c r="T4610" s="18">
        <v>120</v>
      </c>
    </row>
    <row r="4611" spans="2:20" x14ac:dyDescent="0.25">
      <c r="C4611" s="102" t="s">
        <v>61</v>
      </c>
      <c r="D4611" s="100" t="s">
        <v>21</v>
      </c>
      <c r="E4611" s="10" t="s">
        <v>62</v>
      </c>
      <c r="F4611" s="9"/>
      <c r="G4611" s="13">
        <v>197</v>
      </c>
      <c r="H4611" s="22">
        <v>50</v>
      </c>
      <c r="I4611" s="3">
        <v>45</v>
      </c>
      <c r="J4611" s="3">
        <v>26</v>
      </c>
      <c r="K4611" s="3">
        <v>66</v>
      </c>
      <c r="L4611" s="3">
        <v>20</v>
      </c>
      <c r="M4611" s="3">
        <v>27</v>
      </c>
      <c r="N4611" s="3">
        <v>33</v>
      </c>
      <c r="O4611" s="3">
        <v>19</v>
      </c>
      <c r="P4611" s="3">
        <v>91</v>
      </c>
      <c r="Q4611" s="3">
        <v>18</v>
      </c>
      <c r="R4611" s="3">
        <v>26</v>
      </c>
      <c r="S4611" s="3">
        <v>6</v>
      </c>
      <c r="T4611" s="24">
        <v>165</v>
      </c>
    </row>
    <row r="4612" spans="2:20" x14ac:dyDescent="0.25">
      <c r="C4612" s="103"/>
      <c r="D4612" s="101"/>
      <c r="E4612" s="11" t="s">
        <v>63</v>
      </c>
      <c r="F4612" s="8"/>
      <c r="G4612" s="7">
        <v>460</v>
      </c>
      <c r="H4612" s="15">
        <v>112</v>
      </c>
      <c r="I4612" s="1">
        <v>102</v>
      </c>
      <c r="J4612" s="1">
        <v>54</v>
      </c>
      <c r="K4612" s="1">
        <v>119</v>
      </c>
      <c r="L4612" s="1">
        <v>47</v>
      </c>
      <c r="M4612" s="1">
        <v>75</v>
      </c>
      <c r="N4612" s="1">
        <v>71</v>
      </c>
      <c r="O4612" s="1">
        <v>58</v>
      </c>
      <c r="P4612" s="1">
        <v>237</v>
      </c>
      <c r="Q4612" s="1">
        <v>35</v>
      </c>
      <c r="R4612" s="1">
        <v>62</v>
      </c>
      <c r="S4612" s="1">
        <v>15</v>
      </c>
      <c r="T4612" s="18">
        <v>383</v>
      </c>
    </row>
    <row r="4613" spans="2:20" ht="25.2" x14ac:dyDescent="0.25">
      <c r="C4613" s="103"/>
      <c r="D4613" s="101"/>
      <c r="E4613" s="11" t="s">
        <v>64</v>
      </c>
      <c r="F4613" s="8"/>
      <c r="G4613" s="7">
        <v>286</v>
      </c>
      <c r="H4613" s="15">
        <v>75</v>
      </c>
      <c r="I4613" s="1">
        <v>68</v>
      </c>
      <c r="J4613" s="1">
        <v>42</v>
      </c>
      <c r="K4613" s="1">
        <v>73</v>
      </c>
      <c r="L4613" s="1">
        <v>22</v>
      </c>
      <c r="M4613" s="1">
        <v>46</v>
      </c>
      <c r="N4613" s="1">
        <v>45</v>
      </c>
      <c r="O4613" s="1">
        <v>36</v>
      </c>
      <c r="P4613" s="1">
        <v>126</v>
      </c>
      <c r="Q4613" s="1">
        <v>19</v>
      </c>
      <c r="R4613" s="1">
        <v>54</v>
      </c>
      <c r="S4613" s="1">
        <v>5</v>
      </c>
      <c r="T4613" s="18">
        <v>227</v>
      </c>
    </row>
    <row r="4614" spans="2:20" x14ac:dyDescent="0.25">
      <c r="C4614" s="103"/>
      <c r="D4614" s="101"/>
      <c r="E4614" s="11" t="s">
        <v>65</v>
      </c>
      <c r="F4614" s="8"/>
      <c r="G4614" s="7">
        <v>249</v>
      </c>
      <c r="H4614" s="15">
        <v>50</v>
      </c>
      <c r="I4614" s="1">
        <v>67</v>
      </c>
      <c r="J4614" s="1">
        <v>30</v>
      </c>
      <c r="K4614" s="1">
        <v>49</v>
      </c>
      <c r="L4614" s="1">
        <v>17</v>
      </c>
      <c r="M4614" s="1">
        <v>49</v>
      </c>
      <c r="N4614" s="1">
        <v>38</v>
      </c>
      <c r="O4614" s="1">
        <v>21</v>
      </c>
      <c r="P4614" s="1">
        <v>118</v>
      </c>
      <c r="Q4614" s="1">
        <v>22</v>
      </c>
      <c r="R4614" s="1">
        <v>42</v>
      </c>
      <c r="S4614" s="1">
        <v>7</v>
      </c>
      <c r="T4614" s="18">
        <v>200</v>
      </c>
    </row>
    <row r="4615" spans="2:20" x14ac:dyDescent="0.25">
      <c r="C4615" s="103"/>
      <c r="D4615" s="101"/>
      <c r="E4615" s="11" t="s">
        <v>66</v>
      </c>
      <c r="F4615" s="8"/>
      <c r="G4615" s="7">
        <v>145</v>
      </c>
      <c r="H4615" s="15">
        <v>32</v>
      </c>
      <c r="I4615" s="1">
        <v>32</v>
      </c>
      <c r="J4615" s="1">
        <v>16</v>
      </c>
      <c r="K4615" s="1">
        <v>29</v>
      </c>
      <c r="L4615" s="1">
        <v>14</v>
      </c>
      <c r="M4615" s="1">
        <v>21</v>
      </c>
      <c r="N4615" s="1">
        <v>22</v>
      </c>
      <c r="O4615" s="1">
        <v>17</v>
      </c>
      <c r="P4615" s="1">
        <v>63</v>
      </c>
      <c r="Q4615" s="1">
        <v>13</v>
      </c>
      <c r="R4615" s="1">
        <v>29</v>
      </c>
      <c r="S4615" s="1">
        <v>3</v>
      </c>
      <c r="T4615" s="18">
        <v>113</v>
      </c>
    </row>
    <row r="4616" spans="2:20" x14ac:dyDescent="0.25">
      <c r="C4616" s="107"/>
      <c r="D4616" s="104"/>
      <c r="E4616" s="44" t="s">
        <v>67</v>
      </c>
      <c r="F4616" s="45"/>
      <c r="G4616" s="56">
        <v>187</v>
      </c>
      <c r="H4616" s="64">
        <v>26</v>
      </c>
      <c r="I4616" s="34">
        <v>34</v>
      </c>
      <c r="J4616" s="34">
        <v>19</v>
      </c>
      <c r="K4616" s="34">
        <v>30</v>
      </c>
      <c r="L4616" s="34">
        <v>22</v>
      </c>
      <c r="M4616" s="34">
        <v>22</v>
      </c>
      <c r="N4616" s="34">
        <v>20</v>
      </c>
      <c r="O4616" s="34">
        <v>25</v>
      </c>
      <c r="P4616" s="34">
        <v>82</v>
      </c>
      <c r="Q4616" s="34">
        <v>16</v>
      </c>
      <c r="R4616" s="34">
        <v>45</v>
      </c>
      <c r="S4616" s="34">
        <v>6</v>
      </c>
      <c r="T4616" s="69">
        <v>136</v>
      </c>
    </row>
    <row r="4618" spans="2:20" x14ac:dyDescent="0.25">
      <c r="B4618" s="42" t="str">
        <f xml:space="preserve"> HYPERLINK("#'目次'!B60", "[54]")</f>
        <v>[54]</v>
      </c>
      <c r="C4618" s="37" t="s">
        <v>667</v>
      </c>
    </row>
    <row r="4621" spans="2:20" x14ac:dyDescent="0.25">
      <c r="C4621" s="37" t="s">
        <v>14</v>
      </c>
    </row>
    <row r="4622" spans="2:20" ht="88.2" x14ac:dyDescent="0.25">
      <c r="C4622" s="96"/>
      <c r="D4622" s="97"/>
      <c r="E4622" s="97"/>
      <c r="F4622" s="97"/>
      <c r="G4622" s="52" t="s">
        <v>15</v>
      </c>
      <c r="H4622" s="48" t="s">
        <v>668</v>
      </c>
      <c r="I4622" s="20" t="s">
        <v>669</v>
      </c>
      <c r="J4622" s="20" t="s">
        <v>670</v>
      </c>
      <c r="K4622" s="20" t="s">
        <v>671</v>
      </c>
      <c r="L4622" s="20" t="s">
        <v>672</v>
      </c>
      <c r="M4622" s="20" t="s">
        <v>673</v>
      </c>
      <c r="N4622" s="20" t="s">
        <v>674</v>
      </c>
      <c r="O4622" s="20" t="s">
        <v>675</v>
      </c>
      <c r="P4622" s="20" t="s">
        <v>53</v>
      </c>
      <c r="Q4622" s="20" t="s">
        <v>676</v>
      </c>
      <c r="R4622" s="20" t="s">
        <v>38</v>
      </c>
      <c r="S4622" s="51" t="s">
        <v>677</v>
      </c>
    </row>
    <row r="4623" spans="2:20" x14ac:dyDescent="0.25">
      <c r="C4623" s="98"/>
      <c r="D4623" s="99"/>
      <c r="E4623" s="99"/>
      <c r="F4623" s="99"/>
      <c r="G4623" s="47"/>
      <c r="H4623" s="55"/>
      <c r="I4623" s="21"/>
      <c r="J4623" s="21"/>
      <c r="K4623" s="21"/>
      <c r="L4623" s="21"/>
      <c r="M4623" s="21"/>
      <c r="N4623" s="21"/>
      <c r="O4623" s="21"/>
      <c r="P4623" s="21"/>
      <c r="Q4623" s="21"/>
      <c r="R4623" s="21"/>
      <c r="S4623" s="54"/>
    </row>
    <row r="4624" spans="2:20" x14ac:dyDescent="0.25">
      <c r="C4624" s="43"/>
      <c r="D4624" s="49"/>
      <c r="E4624" s="53" t="s">
        <v>15</v>
      </c>
      <c r="F4624" s="46"/>
      <c r="G4624" s="50">
        <v>1524</v>
      </c>
      <c r="H4624" s="30">
        <v>122</v>
      </c>
      <c r="I4624" s="30">
        <v>478</v>
      </c>
      <c r="J4624" s="30">
        <v>19</v>
      </c>
      <c r="K4624" s="30">
        <v>513</v>
      </c>
      <c r="L4624" s="30">
        <v>399</v>
      </c>
      <c r="M4624" s="30">
        <v>200</v>
      </c>
      <c r="N4624" s="30">
        <v>501</v>
      </c>
      <c r="O4624" s="30">
        <v>334</v>
      </c>
      <c r="P4624" s="30">
        <v>36</v>
      </c>
      <c r="Q4624" s="30">
        <v>370</v>
      </c>
      <c r="R4624" s="30">
        <v>42</v>
      </c>
      <c r="S4624" s="68">
        <v>1112</v>
      </c>
    </row>
    <row r="4625" spans="3:19" x14ac:dyDescent="0.25">
      <c r="C4625" s="105" t="s">
        <v>20</v>
      </c>
      <c r="D4625" s="100" t="s">
        <v>21</v>
      </c>
      <c r="E4625" s="10" t="s">
        <v>22</v>
      </c>
      <c r="F4625" s="9"/>
      <c r="G4625" s="13">
        <v>780</v>
      </c>
      <c r="H4625" s="22">
        <v>69</v>
      </c>
      <c r="I4625" s="3">
        <v>222</v>
      </c>
      <c r="J4625" s="3">
        <v>6</v>
      </c>
      <c r="K4625" s="3">
        <v>278</v>
      </c>
      <c r="L4625" s="3">
        <v>179</v>
      </c>
      <c r="M4625" s="3">
        <v>124</v>
      </c>
      <c r="N4625" s="3">
        <v>270</v>
      </c>
      <c r="O4625" s="3">
        <v>163</v>
      </c>
      <c r="P4625" s="3">
        <v>21</v>
      </c>
      <c r="Q4625" s="3">
        <v>177</v>
      </c>
      <c r="R4625" s="3">
        <v>22</v>
      </c>
      <c r="S4625" s="24">
        <v>581</v>
      </c>
    </row>
    <row r="4626" spans="3:19" x14ac:dyDescent="0.25">
      <c r="C4626" s="106"/>
      <c r="D4626" s="101"/>
      <c r="E4626" s="11" t="s">
        <v>23</v>
      </c>
      <c r="F4626" s="8"/>
      <c r="G4626" s="7">
        <v>744</v>
      </c>
      <c r="H4626" s="15">
        <v>53</v>
      </c>
      <c r="I4626" s="1">
        <v>256</v>
      </c>
      <c r="J4626" s="1">
        <v>13</v>
      </c>
      <c r="K4626" s="1">
        <v>235</v>
      </c>
      <c r="L4626" s="1">
        <v>220</v>
      </c>
      <c r="M4626" s="1">
        <v>76</v>
      </c>
      <c r="N4626" s="1">
        <v>231</v>
      </c>
      <c r="O4626" s="1">
        <v>171</v>
      </c>
      <c r="P4626" s="1">
        <v>15</v>
      </c>
      <c r="Q4626" s="1">
        <v>193</v>
      </c>
      <c r="R4626" s="1">
        <v>20</v>
      </c>
      <c r="S4626" s="18">
        <v>531</v>
      </c>
    </row>
    <row r="4627" spans="3:19" x14ac:dyDescent="0.25">
      <c r="C4627" s="102" t="s">
        <v>24</v>
      </c>
      <c r="D4627" s="102" t="s">
        <v>25</v>
      </c>
      <c r="E4627" s="10" t="s">
        <v>26</v>
      </c>
      <c r="F4627" s="9"/>
      <c r="G4627" s="13">
        <v>257</v>
      </c>
      <c r="H4627" s="22">
        <v>31</v>
      </c>
      <c r="I4627" s="3">
        <v>92</v>
      </c>
      <c r="J4627" s="3">
        <v>12</v>
      </c>
      <c r="K4627" s="3">
        <v>110</v>
      </c>
      <c r="L4627" s="3">
        <v>89</v>
      </c>
      <c r="M4627" s="3">
        <v>75</v>
      </c>
      <c r="N4627" s="3">
        <v>116</v>
      </c>
      <c r="O4627" s="3">
        <v>64</v>
      </c>
      <c r="P4627" s="3">
        <v>6</v>
      </c>
      <c r="Q4627" s="3">
        <v>35</v>
      </c>
      <c r="R4627" s="3">
        <v>1</v>
      </c>
      <c r="S4627" s="24">
        <v>221</v>
      </c>
    </row>
    <row r="4628" spans="3:19" x14ac:dyDescent="0.25">
      <c r="C4628" s="106"/>
      <c r="D4628" s="103"/>
      <c r="E4628" s="11" t="s">
        <v>27</v>
      </c>
      <c r="F4628" s="8"/>
      <c r="G4628" s="7">
        <v>297</v>
      </c>
      <c r="H4628" s="15">
        <v>30</v>
      </c>
      <c r="I4628" s="1">
        <v>81</v>
      </c>
      <c r="J4628" s="1">
        <v>2</v>
      </c>
      <c r="K4628" s="1">
        <v>124</v>
      </c>
      <c r="L4628" s="1">
        <v>92</v>
      </c>
      <c r="M4628" s="1">
        <v>46</v>
      </c>
      <c r="N4628" s="1">
        <v>107</v>
      </c>
      <c r="O4628" s="1">
        <v>47</v>
      </c>
      <c r="P4628" s="1">
        <v>6</v>
      </c>
      <c r="Q4628" s="1">
        <v>58</v>
      </c>
      <c r="R4628" s="1">
        <v>3</v>
      </c>
      <c r="S4628" s="18">
        <v>236</v>
      </c>
    </row>
    <row r="4629" spans="3:19" x14ac:dyDescent="0.25">
      <c r="C4629" s="106"/>
      <c r="D4629" s="103"/>
      <c r="E4629" s="11" t="s">
        <v>28</v>
      </c>
      <c r="F4629" s="8"/>
      <c r="G4629" s="7">
        <v>316</v>
      </c>
      <c r="H4629" s="15">
        <v>27</v>
      </c>
      <c r="I4629" s="1">
        <v>100</v>
      </c>
      <c r="J4629" s="1">
        <v>2</v>
      </c>
      <c r="K4629" s="1">
        <v>117</v>
      </c>
      <c r="L4629" s="1">
        <v>91</v>
      </c>
      <c r="M4629" s="1">
        <v>34</v>
      </c>
      <c r="N4629" s="1">
        <v>125</v>
      </c>
      <c r="O4629" s="1">
        <v>77</v>
      </c>
      <c r="P4629" s="1">
        <v>9</v>
      </c>
      <c r="Q4629" s="1">
        <v>60</v>
      </c>
      <c r="R4629" s="1">
        <v>7</v>
      </c>
      <c r="S4629" s="18">
        <v>249</v>
      </c>
    </row>
    <row r="4630" spans="3:19" x14ac:dyDescent="0.25">
      <c r="C4630" s="106"/>
      <c r="D4630" s="103"/>
      <c r="E4630" s="11" t="s">
        <v>29</v>
      </c>
      <c r="F4630" s="8"/>
      <c r="G4630" s="7">
        <v>335</v>
      </c>
      <c r="H4630" s="15">
        <v>18</v>
      </c>
      <c r="I4630" s="1">
        <v>113</v>
      </c>
      <c r="J4630" s="1">
        <v>1</v>
      </c>
      <c r="K4630" s="1">
        <v>106</v>
      </c>
      <c r="L4630" s="1">
        <v>74</v>
      </c>
      <c r="M4630" s="1">
        <v>31</v>
      </c>
      <c r="N4630" s="1">
        <v>102</v>
      </c>
      <c r="O4630" s="1">
        <v>80</v>
      </c>
      <c r="P4630" s="1">
        <v>3</v>
      </c>
      <c r="Q4630" s="1">
        <v>85</v>
      </c>
      <c r="R4630" s="1">
        <v>15</v>
      </c>
      <c r="S4630" s="18">
        <v>235</v>
      </c>
    </row>
    <row r="4631" spans="3:19" x14ac:dyDescent="0.25">
      <c r="C4631" s="106"/>
      <c r="D4631" s="103"/>
      <c r="E4631" s="11" t="s">
        <v>30</v>
      </c>
      <c r="F4631" s="8"/>
      <c r="G4631" s="7">
        <v>319</v>
      </c>
      <c r="H4631" s="15">
        <v>16</v>
      </c>
      <c r="I4631" s="1">
        <v>92</v>
      </c>
      <c r="J4631" s="1">
        <v>2</v>
      </c>
      <c r="K4631" s="1">
        <v>56</v>
      </c>
      <c r="L4631" s="1">
        <v>53</v>
      </c>
      <c r="M4631" s="1">
        <v>14</v>
      </c>
      <c r="N4631" s="1">
        <v>51</v>
      </c>
      <c r="O4631" s="1">
        <v>66</v>
      </c>
      <c r="P4631" s="1">
        <v>12</v>
      </c>
      <c r="Q4631" s="1">
        <v>132</v>
      </c>
      <c r="R4631" s="1">
        <v>16</v>
      </c>
      <c r="S4631" s="18">
        <v>171</v>
      </c>
    </row>
    <row r="4632" spans="3:19" x14ac:dyDescent="0.25">
      <c r="C4632" s="106"/>
      <c r="D4632" s="103"/>
      <c r="E4632" s="11" t="s">
        <v>31</v>
      </c>
      <c r="F4632" s="8"/>
      <c r="G4632" s="7">
        <v>1267</v>
      </c>
      <c r="H4632" s="15">
        <v>91</v>
      </c>
      <c r="I4632" s="1">
        <v>386</v>
      </c>
      <c r="J4632" s="1">
        <v>7</v>
      </c>
      <c r="K4632" s="1">
        <v>403</v>
      </c>
      <c r="L4632" s="1">
        <v>310</v>
      </c>
      <c r="M4632" s="1">
        <v>125</v>
      </c>
      <c r="N4632" s="1">
        <v>385</v>
      </c>
      <c r="O4632" s="1">
        <v>270</v>
      </c>
      <c r="P4632" s="1">
        <v>30</v>
      </c>
      <c r="Q4632" s="1">
        <v>335</v>
      </c>
      <c r="R4632" s="1">
        <v>41</v>
      </c>
      <c r="S4632" s="18">
        <v>891</v>
      </c>
    </row>
    <row r="4633" spans="3:19" x14ac:dyDescent="0.25">
      <c r="C4633" s="106"/>
      <c r="D4633" s="103"/>
      <c r="E4633" s="11" t="s">
        <v>32</v>
      </c>
      <c r="F4633" s="8"/>
      <c r="G4633" s="7">
        <v>654</v>
      </c>
      <c r="H4633" s="15">
        <v>34</v>
      </c>
      <c r="I4633" s="1">
        <v>205</v>
      </c>
      <c r="J4633" s="1">
        <v>3</v>
      </c>
      <c r="K4633" s="1">
        <v>162</v>
      </c>
      <c r="L4633" s="1">
        <v>127</v>
      </c>
      <c r="M4633" s="1">
        <v>45</v>
      </c>
      <c r="N4633" s="1">
        <v>153</v>
      </c>
      <c r="O4633" s="1">
        <v>146</v>
      </c>
      <c r="P4633" s="1">
        <v>15</v>
      </c>
      <c r="Q4633" s="1">
        <v>217</v>
      </c>
      <c r="R4633" s="1">
        <v>31</v>
      </c>
      <c r="S4633" s="18">
        <v>406</v>
      </c>
    </row>
    <row r="4634" spans="3:19" x14ac:dyDescent="0.25">
      <c r="C4634" s="106"/>
      <c r="D4634" s="102" t="s">
        <v>22</v>
      </c>
      <c r="E4634" s="10" t="s">
        <v>26</v>
      </c>
      <c r="F4634" s="9"/>
      <c r="G4634" s="13">
        <v>137</v>
      </c>
      <c r="H4634" s="22">
        <v>20</v>
      </c>
      <c r="I4634" s="3">
        <v>40</v>
      </c>
      <c r="J4634" s="3">
        <v>2</v>
      </c>
      <c r="K4634" s="3">
        <v>57</v>
      </c>
      <c r="L4634" s="3">
        <v>48</v>
      </c>
      <c r="M4634" s="3">
        <v>40</v>
      </c>
      <c r="N4634" s="3">
        <v>54</v>
      </c>
      <c r="O4634" s="3">
        <v>32</v>
      </c>
      <c r="P4634" s="3">
        <v>5</v>
      </c>
      <c r="Q4634" s="3">
        <v>22</v>
      </c>
      <c r="R4634" s="3">
        <v>1</v>
      </c>
      <c r="S4634" s="24">
        <v>114</v>
      </c>
    </row>
    <row r="4635" spans="3:19" x14ac:dyDescent="0.25">
      <c r="C4635" s="106"/>
      <c r="D4635" s="103"/>
      <c r="E4635" s="11" t="s">
        <v>27</v>
      </c>
      <c r="F4635" s="8"/>
      <c r="G4635" s="7">
        <v>157</v>
      </c>
      <c r="H4635" s="15">
        <v>17</v>
      </c>
      <c r="I4635" s="1">
        <v>39</v>
      </c>
      <c r="J4635" s="1">
        <v>0</v>
      </c>
      <c r="K4635" s="1">
        <v>69</v>
      </c>
      <c r="L4635" s="1">
        <v>48</v>
      </c>
      <c r="M4635" s="1">
        <v>31</v>
      </c>
      <c r="N4635" s="1">
        <v>57</v>
      </c>
      <c r="O4635" s="1">
        <v>22</v>
      </c>
      <c r="P4635" s="1">
        <v>3</v>
      </c>
      <c r="Q4635" s="1">
        <v>27</v>
      </c>
      <c r="R4635" s="1">
        <v>1</v>
      </c>
      <c r="S4635" s="18">
        <v>129</v>
      </c>
    </row>
    <row r="4636" spans="3:19" x14ac:dyDescent="0.25">
      <c r="C4636" s="106"/>
      <c r="D4636" s="103"/>
      <c r="E4636" s="11" t="s">
        <v>28</v>
      </c>
      <c r="F4636" s="8"/>
      <c r="G4636" s="7">
        <v>162</v>
      </c>
      <c r="H4636" s="15">
        <v>15</v>
      </c>
      <c r="I4636" s="1">
        <v>46</v>
      </c>
      <c r="J4636" s="1">
        <v>1</v>
      </c>
      <c r="K4636" s="1">
        <v>65</v>
      </c>
      <c r="L4636" s="1">
        <v>42</v>
      </c>
      <c r="M4636" s="1">
        <v>23</v>
      </c>
      <c r="N4636" s="1">
        <v>70</v>
      </c>
      <c r="O4636" s="1">
        <v>42</v>
      </c>
      <c r="P4636" s="1">
        <v>4</v>
      </c>
      <c r="Q4636" s="1">
        <v>28</v>
      </c>
      <c r="R4636" s="1">
        <v>5</v>
      </c>
      <c r="S4636" s="18">
        <v>129</v>
      </c>
    </row>
    <row r="4637" spans="3:19" x14ac:dyDescent="0.25">
      <c r="C4637" s="106"/>
      <c r="D4637" s="103"/>
      <c r="E4637" s="11" t="s">
        <v>29</v>
      </c>
      <c r="F4637" s="8"/>
      <c r="G4637" s="7">
        <v>175</v>
      </c>
      <c r="H4637" s="15">
        <v>10</v>
      </c>
      <c r="I4637" s="1">
        <v>54</v>
      </c>
      <c r="J4637" s="1">
        <v>1</v>
      </c>
      <c r="K4637" s="1">
        <v>59</v>
      </c>
      <c r="L4637" s="1">
        <v>23</v>
      </c>
      <c r="M4637" s="1">
        <v>21</v>
      </c>
      <c r="N4637" s="1">
        <v>61</v>
      </c>
      <c r="O4637" s="1">
        <v>36</v>
      </c>
      <c r="P4637" s="1">
        <v>1</v>
      </c>
      <c r="Q4637" s="1">
        <v>44</v>
      </c>
      <c r="R4637" s="1">
        <v>5</v>
      </c>
      <c r="S4637" s="18">
        <v>126</v>
      </c>
    </row>
    <row r="4638" spans="3:19" x14ac:dyDescent="0.25">
      <c r="C4638" s="106"/>
      <c r="D4638" s="103"/>
      <c r="E4638" s="11" t="s">
        <v>30</v>
      </c>
      <c r="F4638" s="8"/>
      <c r="G4638" s="7">
        <v>149</v>
      </c>
      <c r="H4638" s="15">
        <v>7</v>
      </c>
      <c r="I4638" s="1">
        <v>43</v>
      </c>
      <c r="J4638" s="1">
        <v>2</v>
      </c>
      <c r="K4638" s="1">
        <v>28</v>
      </c>
      <c r="L4638" s="1">
        <v>18</v>
      </c>
      <c r="M4638" s="1">
        <v>9</v>
      </c>
      <c r="N4638" s="1">
        <v>28</v>
      </c>
      <c r="O4638" s="1">
        <v>31</v>
      </c>
      <c r="P4638" s="1">
        <v>8</v>
      </c>
      <c r="Q4638" s="1">
        <v>56</v>
      </c>
      <c r="R4638" s="1">
        <v>10</v>
      </c>
      <c r="S4638" s="18">
        <v>83</v>
      </c>
    </row>
    <row r="4639" spans="3:19" x14ac:dyDescent="0.25">
      <c r="C4639" s="106"/>
      <c r="D4639" s="103"/>
      <c r="E4639" s="11" t="s">
        <v>31</v>
      </c>
      <c r="F4639" s="8"/>
      <c r="G4639" s="7">
        <v>643</v>
      </c>
      <c r="H4639" s="15">
        <v>49</v>
      </c>
      <c r="I4639" s="1">
        <v>182</v>
      </c>
      <c r="J4639" s="1">
        <v>4</v>
      </c>
      <c r="K4639" s="1">
        <v>221</v>
      </c>
      <c r="L4639" s="1">
        <v>131</v>
      </c>
      <c r="M4639" s="1">
        <v>84</v>
      </c>
      <c r="N4639" s="1">
        <v>216</v>
      </c>
      <c r="O4639" s="1">
        <v>131</v>
      </c>
      <c r="P4639" s="1">
        <v>16</v>
      </c>
      <c r="Q4639" s="1">
        <v>155</v>
      </c>
      <c r="R4639" s="1">
        <v>21</v>
      </c>
      <c r="S4639" s="18">
        <v>467</v>
      </c>
    </row>
    <row r="4640" spans="3:19" x14ac:dyDescent="0.25">
      <c r="C4640" s="106"/>
      <c r="D4640" s="103"/>
      <c r="E4640" s="11" t="s">
        <v>32</v>
      </c>
      <c r="F4640" s="8"/>
      <c r="G4640" s="7">
        <v>324</v>
      </c>
      <c r="H4640" s="15">
        <v>17</v>
      </c>
      <c r="I4640" s="1">
        <v>97</v>
      </c>
      <c r="J4640" s="1">
        <v>3</v>
      </c>
      <c r="K4640" s="1">
        <v>87</v>
      </c>
      <c r="L4640" s="1">
        <v>41</v>
      </c>
      <c r="M4640" s="1">
        <v>30</v>
      </c>
      <c r="N4640" s="1">
        <v>89</v>
      </c>
      <c r="O4640" s="1">
        <v>67</v>
      </c>
      <c r="P4640" s="1">
        <v>9</v>
      </c>
      <c r="Q4640" s="1">
        <v>100</v>
      </c>
      <c r="R4640" s="1">
        <v>15</v>
      </c>
      <c r="S4640" s="18">
        <v>209</v>
      </c>
    </row>
    <row r="4641" spans="3:19" x14ac:dyDescent="0.25">
      <c r="C4641" s="106"/>
      <c r="D4641" s="102" t="s">
        <v>23</v>
      </c>
      <c r="E4641" s="10" t="s">
        <v>26</v>
      </c>
      <c r="F4641" s="9"/>
      <c r="G4641" s="13">
        <v>120</v>
      </c>
      <c r="H4641" s="22">
        <v>11</v>
      </c>
      <c r="I4641" s="3">
        <v>52</v>
      </c>
      <c r="J4641" s="3">
        <v>10</v>
      </c>
      <c r="K4641" s="3">
        <v>53</v>
      </c>
      <c r="L4641" s="3">
        <v>41</v>
      </c>
      <c r="M4641" s="3">
        <v>35</v>
      </c>
      <c r="N4641" s="3">
        <v>62</v>
      </c>
      <c r="O4641" s="3">
        <v>32</v>
      </c>
      <c r="P4641" s="3">
        <v>1</v>
      </c>
      <c r="Q4641" s="3">
        <v>13</v>
      </c>
      <c r="R4641" s="3">
        <v>0</v>
      </c>
      <c r="S4641" s="24">
        <v>107</v>
      </c>
    </row>
    <row r="4642" spans="3:19" x14ac:dyDescent="0.25">
      <c r="C4642" s="106"/>
      <c r="D4642" s="103"/>
      <c r="E4642" s="11" t="s">
        <v>27</v>
      </c>
      <c r="F4642" s="8"/>
      <c r="G4642" s="7">
        <v>140</v>
      </c>
      <c r="H4642" s="15">
        <v>13</v>
      </c>
      <c r="I4642" s="1">
        <v>42</v>
      </c>
      <c r="J4642" s="1">
        <v>2</v>
      </c>
      <c r="K4642" s="1">
        <v>55</v>
      </c>
      <c r="L4642" s="1">
        <v>44</v>
      </c>
      <c r="M4642" s="1">
        <v>15</v>
      </c>
      <c r="N4642" s="1">
        <v>50</v>
      </c>
      <c r="O4642" s="1">
        <v>25</v>
      </c>
      <c r="P4642" s="1">
        <v>3</v>
      </c>
      <c r="Q4642" s="1">
        <v>31</v>
      </c>
      <c r="R4642" s="1">
        <v>2</v>
      </c>
      <c r="S4642" s="18">
        <v>107</v>
      </c>
    </row>
    <row r="4643" spans="3:19" x14ac:dyDescent="0.25">
      <c r="C4643" s="106"/>
      <c r="D4643" s="103"/>
      <c r="E4643" s="11" t="s">
        <v>28</v>
      </c>
      <c r="F4643" s="8"/>
      <c r="G4643" s="7">
        <v>154</v>
      </c>
      <c r="H4643" s="15">
        <v>12</v>
      </c>
      <c r="I4643" s="1">
        <v>54</v>
      </c>
      <c r="J4643" s="1">
        <v>1</v>
      </c>
      <c r="K4643" s="1">
        <v>52</v>
      </c>
      <c r="L4643" s="1">
        <v>49</v>
      </c>
      <c r="M4643" s="1">
        <v>11</v>
      </c>
      <c r="N4643" s="1">
        <v>55</v>
      </c>
      <c r="O4643" s="1">
        <v>35</v>
      </c>
      <c r="P4643" s="1">
        <v>5</v>
      </c>
      <c r="Q4643" s="1">
        <v>32</v>
      </c>
      <c r="R4643" s="1">
        <v>2</v>
      </c>
      <c r="S4643" s="18">
        <v>120</v>
      </c>
    </row>
    <row r="4644" spans="3:19" x14ac:dyDescent="0.25">
      <c r="C4644" s="106"/>
      <c r="D4644" s="103"/>
      <c r="E4644" s="11" t="s">
        <v>29</v>
      </c>
      <c r="F4644" s="8"/>
      <c r="G4644" s="7">
        <v>160</v>
      </c>
      <c r="H4644" s="15">
        <v>8</v>
      </c>
      <c r="I4644" s="1">
        <v>59</v>
      </c>
      <c r="J4644" s="1">
        <v>0</v>
      </c>
      <c r="K4644" s="1">
        <v>47</v>
      </c>
      <c r="L4644" s="1">
        <v>51</v>
      </c>
      <c r="M4644" s="1">
        <v>10</v>
      </c>
      <c r="N4644" s="1">
        <v>41</v>
      </c>
      <c r="O4644" s="1">
        <v>44</v>
      </c>
      <c r="P4644" s="1">
        <v>2</v>
      </c>
      <c r="Q4644" s="1">
        <v>41</v>
      </c>
      <c r="R4644" s="1">
        <v>10</v>
      </c>
      <c r="S4644" s="18">
        <v>109</v>
      </c>
    </row>
    <row r="4645" spans="3:19" x14ac:dyDescent="0.25">
      <c r="C4645" s="106"/>
      <c r="D4645" s="103"/>
      <c r="E4645" s="11" t="s">
        <v>30</v>
      </c>
      <c r="F4645" s="8"/>
      <c r="G4645" s="7">
        <v>170</v>
      </c>
      <c r="H4645" s="15">
        <v>9</v>
      </c>
      <c r="I4645" s="1">
        <v>49</v>
      </c>
      <c r="J4645" s="1">
        <v>0</v>
      </c>
      <c r="K4645" s="1">
        <v>28</v>
      </c>
      <c r="L4645" s="1">
        <v>35</v>
      </c>
      <c r="M4645" s="1">
        <v>5</v>
      </c>
      <c r="N4645" s="1">
        <v>23</v>
      </c>
      <c r="O4645" s="1">
        <v>35</v>
      </c>
      <c r="P4645" s="1">
        <v>4</v>
      </c>
      <c r="Q4645" s="1">
        <v>76</v>
      </c>
      <c r="R4645" s="1">
        <v>6</v>
      </c>
      <c r="S4645" s="18">
        <v>88</v>
      </c>
    </row>
    <row r="4646" spans="3:19" x14ac:dyDescent="0.25">
      <c r="C4646" s="106"/>
      <c r="D4646" s="103"/>
      <c r="E4646" s="11" t="s">
        <v>31</v>
      </c>
      <c r="F4646" s="8"/>
      <c r="G4646" s="7">
        <v>624</v>
      </c>
      <c r="H4646" s="15">
        <v>42</v>
      </c>
      <c r="I4646" s="1">
        <v>204</v>
      </c>
      <c r="J4646" s="1">
        <v>3</v>
      </c>
      <c r="K4646" s="1">
        <v>182</v>
      </c>
      <c r="L4646" s="1">
        <v>179</v>
      </c>
      <c r="M4646" s="1">
        <v>41</v>
      </c>
      <c r="N4646" s="1">
        <v>169</v>
      </c>
      <c r="O4646" s="1">
        <v>139</v>
      </c>
      <c r="P4646" s="1">
        <v>14</v>
      </c>
      <c r="Q4646" s="1">
        <v>180</v>
      </c>
      <c r="R4646" s="1">
        <v>20</v>
      </c>
      <c r="S4646" s="18">
        <v>424</v>
      </c>
    </row>
    <row r="4647" spans="3:19" x14ac:dyDescent="0.25">
      <c r="C4647" s="106"/>
      <c r="D4647" s="103"/>
      <c r="E4647" s="11" t="s">
        <v>32</v>
      </c>
      <c r="F4647" s="8"/>
      <c r="G4647" s="7">
        <v>330</v>
      </c>
      <c r="H4647" s="15">
        <v>17</v>
      </c>
      <c r="I4647" s="1">
        <v>108</v>
      </c>
      <c r="J4647" s="1">
        <v>0</v>
      </c>
      <c r="K4647" s="1">
        <v>75</v>
      </c>
      <c r="L4647" s="1">
        <v>86</v>
      </c>
      <c r="M4647" s="1">
        <v>15</v>
      </c>
      <c r="N4647" s="1">
        <v>64</v>
      </c>
      <c r="O4647" s="1">
        <v>79</v>
      </c>
      <c r="P4647" s="1">
        <v>6</v>
      </c>
      <c r="Q4647" s="1">
        <v>117</v>
      </c>
      <c r="R4647" s="1">
        <v>16</v>
      </c>
      <c r="S4647" s="18">
        <v>197</v>
      </c>
    </row>
    <row r="4648" spans="3:19" ht="25.2" x14ac:dyDescent="0.25">
      <c r="C4648" s="102" t="s">
        <v>33</v>
      </c>
      <c r="D4648" s="102" t="s">
        <v>25</v>
      </c>
      <c r="E4648" s="10" t="s">
        <v>34</v>
      </c>
      <c r="F4648" s="9"/>
      <c r="G4648" s="13">
        <v>75</v>
      </c>
      <c r="H4648" s="22">
        <v>6</v>
      </c>
      <c r="I4648" s="3">
        <v>24</v>
      </c>
      <c r="J4648" s="3">
        <v>1</v>
      </c>
      <c r="K4648" s="3">
        <v>21</v>
      </c>
      <c r="L4648" s="3">
        <v>24</v>
      </c>
      <c r="M4648" s="3">
        <v>7</v>
      </c>
      <c r="N4648" s="3">
        <v>30</v>
      </c>
      <c r="O4648" s="3">
        <v>20</v>
      </c>
      <c r="P4648" s="3">
        <v>2</v>
      </c>
      <c r="Q4648" s="3">
        <v>17</v>
      </c>
      <c r="R4648" s="3">
        <v>1</v>
      </c>
      <c r="S4648" s="24">
        <v>57</v>
      </c>
    </row>
    <row r="4649" spans="3:19" ht="25.2" x14ac:dyDescent="0.25">
      <c r="C4649" s="106"/>
      <c r="D4649" s="103"/>
      <c r="E4649" s="11" t="s">
        <v>35</v>
      </c>
      <c r="F4649" s="8"/>
      <c r="G4649" s="7">
        <v>1042</v>
      </c>
      <c r="H4649" s="15">
        <v>89</v>
      </c>
      <c r="I4649" s="1">
        <v>353</v>
      </c>
      <c r="J4649" s="1">
        <v>13</v>
      </c>
      <c r="K4649" s="1">
        <v>374</v>
      </c>
      <c r="L4649" s="1">
        <v>276</v>
      </c>
      <c r="M4649" s="1">
        <v>155</v>
      </c>
      <c r="N4649" s="1">
        <v>382</v>
      </c>
      <c r="O4649" s="1">
        <v>239</v>
      </c>
      <c r="P4649" s="1">
        <v>21</v>
      </c>
      <c r="Q4649" s="1">
        <v>208</v>
      </c>
      <c r="R4649" s="1">
        <v>27</v>
      </c>
      <c r="S4649" s="18">
        <v>807</v>
      </c>
    </row>
    <row r="4650" spans="3:19" ht="25.2" x14ac:dyDescent="0.25">
      <c r="C4650" s="106"/>
      <c r="D4650" s="103"/>
      <c r="E4650" s="11" t="s">
        <v>36</v>
      </c>
      <c r="F4650" s="8"/>
      <c r="G4650" s="7">
        <v>122</v>
      </c>
      <c r="H4650" s="15">
        <v>11</v>
      </c>
      <c r="I4650" s="1">
        <v>33</v>
      </c>
      <c r="J4650" s="1">
        <v>2</v>
      </c>
      <c r="K4650" s="1">
        <v>43</v>
      </c>
      <c r="L4650" s="1">
        <v>38</v>
      </c>
      <c r="M4650" s="1">
        <v>18</v>
      </c>
      <c r="N4650" s="1">
        <v>39</v>
      </c>
      <c r="O4650" s="1">
        <v>28</v>
      </c>
      <c r="P4650" s="1">
        <v>5</v>
      </c>
      <c r="Q4650" s="1">
        <v>28</v>
      </c>
      <c r="R4650" s="1">
        <v>5</v>
      </c>
      <c r="S4650" s="18">
        <v>89</v>
      </c>
    </row>
    <row r="4651" spans="3:19" ht="25.2" x14ac:dyDescent="0.25">
      <c r="C4651" s="106"/>
      <c r="D4651" s="103"/>
      <c r="E4651" s="11" t="s">
        <v>37</v>
      </c>
      <c r="F4651" s="8"/>
      <c r="G4651" s="7">
        <v>251</v>
      </c>
      <c r="H4651" s="15">
        <v>11</v>
      </c>
      <c r="I4651" s="1">
        <v>58</v>
      </c>
      <c r="J4651" s="1">
        <v>1</v>
      </c>
      <c r="K4651" s="1">
        <v>69</v>
      </c>
      <c r="L4651" s="1">
        <v>55</v>
      </c>
      <c r="M4651" s="1">
        <v>16</v>
      </c>
      <c r="N4651" s="1">
        <v>39</v>
      </c>
      <c r="O4651" s="1">
        <v>38</v>
      </c>
      <c r="P4651" s="1">
        <v>6</v>
      </c>
      <c r="Q4651" s="1">
        <v>108</v>
      </c>
      <c r="R4651" s="1">
        <v>8</v>
      </c>
      <c r="S4651" s="18">
        <v>135</v>
      </c>
    </row>
    <row r="4652" spans="3:19" x14ac:dyDescent="0.25">
      <c r="C4652" s="106"/>
      <c r="D4652" s="103"/>
      <c r="E4652" s="11" t="s">
        <v>38</v>
      </c>
      <c r="F4652" s="8"/>
      <c r="G4652" s="14">
        <v>34</v>
      </c>
      <c r="H4652" s="27">
        <v>5</v>
      </c>
      <c r="I4652" s="5">
        <v>10</v>
      </c>
      <c r="J4652" s="5">
        <v>2</v>
      </c>
      <c r="K4652" s="5">
        <v>6</v>
      </c>
      <c r="L4652" s="5">
        <v>6</v>
      </c>
      <c r="M4652" s="5">
        <v>4</v>
      </c>
      <c r="N4652" s="5">
        <v>11</v>
      </c>
      <c r="O4652" s="5">
        <v>9</v>
      </c>
      <c r="P4652" s="5">
        <v>2</v>
      </c>
      <c r="Q4652" s="5">
        <v>9</v>
      </c>
      <c r="R4652" s="5">
        <v>1</v>
      </c>
      <c r="S4652" s="28">
        <v>24</v>
      </c>
    </row>
    <row r="4653" spans="3:19" ht="25.2" x14ac:dyDescent="0.25">
      <c r="C4653" s="106"/>
      <c r="D4653" s="102" t="s">
        <v>22</v>
      </c>
      <c r="E4653" s="10" t="s">
        <v>34</v>
      </c>
      <c r="F4653" s="9"/>
      <c r="G4653" s="13">
        <v>53</v>
      </c>
      <c r="H4653" s="22">
        <v>4</v>
      </c>
      <c r="I4653" s="3">
        <v>16</v>
      </c>
      <c r="J4653" s="3">
        <v>0</v>
      </c>
      <c r="K4653" s="3">
        <v>15</v>
      </c>
      <c r="L4653" s="3">
        <v>15</v>
      </c>
      <c r="M4653" s="3">
        <v>4</v>
      </c>
      <c r="N4653" s="3">
        <v>18</v>
      </c>
      <c r="O4653" s="3">
        <v>9</v>
      </c>
      <c r="P4653" s="3">
        <v>2</v>
      </c>
      <c r="Q4653" s="3">
        <v>13</v>
      </c>
      <c r="R4653" s="3">
        <v>1</v>
      </c>
      <c r="S4653" s="24">
        <v>39</v>
      </c>
    </row>
    <row r="4654" spans="3:19" ht="25.2" x14ac:dyDescent="0.25">
      <c r="C4654" s="106"/>
      <c r="D4654" s="103"/>
      <c r="E4654" s="11" t="s">
        <v>35</v>
      </c>
      <c r="F4654" s="8"/>
      <c r="G4654" s="7">
        <v>595</v>
      </c>
      <c r="H4654" s="15">
        <v>54</v>
      </c>
      <c r="I4654" s="1">
        <v>178</v>
      </c>
      <c r="J4654" s="1">
        <v>4</v>
      </c>
      <c r="K4654" s="1">
        <v>224</v>
      </c>
      <c r="L4654" s="1">
        <v>136</v>
      </c>
      <c r="M4654" s="1">
        <v>103</v>
      </c>
      <c r="N4654" s="1">
        <v>220</v>
      </c>
      <c r="O4654" s="1">
        <v>129</v>
      </c>
      <c r="P4654" s="1">
        <v>15</v>
      </c>
      <c r="Q4654" s="1">
        <v>121</v>
      </c>
      <c r="R4654" s="1">
        <v>14</v>
      </c>
      <c r="S4654" s="18">
        <v>460</v>
      </c>
    </row>
    <row r="4655" spans="3:19" ht="25.2" x14ac:dyDescent="0.25">
      <c r="C4655" s="106"/>
      <c r="D4655" s="103"/>
      <c r="E4655" s="11" t="s">
        <v>36</v>
      </c>
      <c r="F4655" s="8"/>
      <c r="G4655" s="7">
        <v>56</v>
      </c>
      <c r="H4655" s="15">
        <v>4</v>
      </c>
      <c r="I4655" s="1">
        <v>13</v>
      </c>
      <c r="J4655" s="1">
        <v>1</v>
      </c>
      <c r="K4655" s="1">
        <v>21</v>
      </c>
      <c r="L4655" s="1">
        <v>15</v>
      </c>
      <c r="M4655" s="1">
        <v>8</v>
      </c>
      <c r="N4655" s="1">
        <v>14</v>
      </c>
      <c r="O4655" s="1">
        <v>13</v>
      </c>
      <c r="P4655" s="1">
        <v>0</v>
      </c>
      <c r="Q4655" s="1">
        <v>13</v>
      </c>
      <c r="R4655" s="1">
        <v>3</v>
      </c>
      <c r="S4655" s="18">
        <v>40</v>
      </c>
    </row>
    <row r="4656" spans="3:19" ht="25.2" x14ac:dyDescent="0.25">
      <c r="C4656" s="106"/>
      <c r="D4656" s="103"/>
      <c r="E4656" s="11" t="s">
        <v>37</v>
      </c>
      <c r="F4656" s="8"/>
      <c r="G4656" s="7">
        <v>54</v>
      </c>
      <c r="H4656" s="15">
        <v>3</v>
      </c>
      <c r="I4656" s="1">
        <v>8</v>
      </c>
      <c r="J4656" s="1">
        <v>0</v>
      </c>
      <c r="K4656" s="1">
        <v>14</v>
      </c>
      <c r="L4656" s="1">
        <v>9</v>
      </c>
      <c r="M4656" s="1">
        <v>5</v>
      </c>
      <c r="N4656" s="1">
        <v>11</v>
      </c>
      <c r="O4656" s="1">
        <v>7</v>
      </c>
      <c r="P4656" s="1">
        <v>2</v>
      </c>
      <c r="Q4656" s="1">
        <v>23</v>
      </c>
      <c r="R4656" s="1">
        <v>4</v>
      </c>
      <c r="S4656" s="18">
        <v>27</v>
      </c>
    </row>
    <row r="4657" spans="3:19" x14ac:dyDescent="0.25">
      <c r="C4657" s="106"/>
      <c r="D4657" s="103"/>
      <c r="E4657" s="11" t="s">
        <v>38</v>
      </c>
      <c r="F4657" s="8"/>
      <c r="G4657" s="14">
        <v>22</v>
      </c>
      <c r="H4657" s="27">
        <v>4</v>
      </c>
      <c r="I4657" s="5">
        <v>7</v>
      </c>
      <c r="J4657" s="5">
        <v>1</v>
      </c>
      <c r="K4657" s="5">
        <v>4</v>
      </c>
      <c r="L4657" s="5">
        <v>4</v>
      </c>
      <c r="M4657" s="5">
        <v>4</v>
      </c>
      <c r="N4657" s="5">
        <v>7</v>
      </c>
      <c r="O4657" s="5">
        <v>5</v>
      </c>
      <c r="P4657" s="5">
        <v>2</v>
      </c>
      <c r="Q4657" s="5">
        <v>7</v>
      </c>
      <c r="R4657" s="5">
        <v>0</v>
      </c>
      <c r="S4657" s="28">
        <v>15</v>
      </c>
    </row>
    <row r="4658" spans="3:19" ht="25.2" x14ac:dyDescent="0.25">
      <c r="C4658" s="106"/>
      <c r="D4658" s="102" t="s">
        <v>23</v>
      </c>
      <c r="E4658" s="10" t="s">
        <v>34</v>
      </c>
      <c r="F4658" s="9"/>
      <c r="G4658" s="41">
        <v>22</v>
      </c>
      <c r="H4658" s="58">
        <v>2</v>
      </c>
      <c r="I4658" s="26">
        <v>8</v>
      </c>
      <c r="J4658" s="26">
        <v>1</v>
      </c>
      <c r="K4658" s="26">
        <v>6</v>
      </c>
      <c r="L4658" s="26">
        <v>9</v>
      </c>
      <c r="M4658" s="26">
        <v>3</v>
      </c>
      <c r="N4658" s="26">
        <v>12</v>
      </c>
      <c r="O4658" s="26">
        <v>11</v>
      </c>
      <c r="P4658" s="26">
        <v>0</v>
      </c>
      <c r="Q4658" s="26">
        <v>4</v>
      </c>
      <c r="R4658" s="26">
        <v>0</v>
      </c>
      <c r="S4658" s="60">
        <v>18</v>
      </c>
    </row>
    <row r="4659" spans="3:19" ht="25.2" x14ac:dyDescent="0.25">
      <c r="C4659" s="106"/>
      <c r="D4659" s="103"/>
      <c r="E4659" s="11" t="s">
        <v>35</v>
      </c>
      <c r="F4659" s="8"/>
      <c r="G4659" s="7">
        <v>447</v>
      </c>
      <c r="H4659" s="15">
        <v>35</v>
      </c>
      <c r="I4659" s="1">
        <v>175</v>
      </c>
      <c r="J4659" s="1">
        <v>9</v>
      </c>
      <c r="K4659" s="1">
        <v>150</v>
      </c>
      <c r="L4659" s="1">
        <v>140</v>
      </c>
      <c r="M4659" s="1">
        <v>52</v>
      </c>
      <c r="N4659" s="1">
        <v>162</v>
      </c>
      <c r="O4659" s="1">
        <v>110</v>
      </c>
      <c r="P4659" s="1">
        <v>6</v>
      </c>
      <c r="Q4659" s="1">
        <v>87</v>
      </c>
      <c r="R4659" s="1">
        <v>13</v>
      </c>
      <c r="S4659" s="18">
        <v>347</v>
      </c>
    </row>
    <row r="4660" spans="3:19" ht="25.2" x14ac:dyDescent="0.25">
      <c r="C4660" s="106"/>
      <c r="D4660" s="103"/>
      <c r="E4660" s="11" t="s">
        <v>36</v>
      </c>
      <c r="F4660" s="8"/>
      <c r="G4660" s="7">
        <v>66</v>
      </c>
      <c r="H4660" s="15">
        <v>7</v>
      </c>
      <c r="I4660" s="1">
        <v>20</v>
      </c>
      <c r="J4660" s="1">
        <v>1</v>
      </c>
      <c r="K4660" s="1">
        <v>22</v>
      </c>
      <c r="L4660" s="1">
        <v>23</v>
      </c>
      <c r="M4660" s="1">
        <v>10</v>
      </c>
      <c r="N4660" s="1">
        <v>25</v>
      </c>
      <c r="O4660" s="1">
        <v>15</v>
      </c>
      <c r="P4660" s="1">
        <v>5</v>
      </c>
      <c r="Q4660" s="1">
        <v>15</v>
      </c>
      <c r="R4660" s="1">
        <v>2</v>
      </c>
      <c r="S4660" s="18">
        <v>49</v>
      </c>
    </row>
    <row r="4661" spans="3:19" ht="25.2" x14ac:dyDescent="0.25">
      <c r="C4661" s="106"/>
      <c r="D4661" s="103"/>
      <c r="E4661" s="11" t="s">
        <v>37</v>
      </c>
      <c r="F4661" s="8"/>
      <c r="G4661" s="7">
        <v>197</v>
      </c>
      <c r="H4661" s="15">
        <v>8</v>
      </c>
      <c r="I4661" s="1">
        <v>50</v>
      </c>
      <c r="J4661" s="1">
        <v>1</v>
      </c>
      <c r="K4661" s="1">
        <v>55</v>
      </c>
      <c r="L4661" s="1">
        <v>46</v>
      </c>
      <c r="M4661" s="1">
        <v>11</v>
      </c>
      <c r="N4661" s="1">
        <v>28</v>
      </c>
      <c r="O4661" s="1">
        <v>31</v>
      </c>
      <c r="P4661" s="1">
        <v>4</v>
      </c>
      <c r="Q4661" s="1">
        <v>85</v>
      </c>
      <c r="R4661" s="1">
        <v>4</v>
      </c>
      <c r="S4661" s="18">
        <v>108</v>
      </c>
    </row>
    <row r="4662" spans="3:19" x14ac:dyDescent="0.25">
      <c r="C4662" s="106"/>
      <c r="D4662" s="103"/>
      <c r="E4662" s="11" t="s">
        <v>38</v>
      </c>
      <c r="F4662" s="8"/>
      <c r="G4662" s="14">
        <v>12</v>
      </c>
      <c r="H4662" s="27">
        <v>1</v>
      </c>
      <c r="I4662" s="5">
        <v>3</v>
      </c>
      <c r="J4662" s="5">
        <v>1</v>
      </c>
      <c r="K4662" s="5">
        <v>2</v>
      </c>
      <c r="L4662" s="5">
        <v>2</v>
      </c>
      <c r="M4662" s="5">
        <v>0</v>
      </c>
      <c r="N4662" s="5">
        <v>4</v>
      </c>
      <c r="O4662" s="5">
        <v>4</v>
      </c>
      <c r="P4662" s="5">
        <v>0</v>
      </c>
      <c r="Q4662" s="5">
        <v>2</v>
      </c>
      <c r="R4662" s="5">
        <v>1</v>
      </c>
      <c r="S4662" s="28">
        <v>9</v>
      </c>
    </row>
    <row r="4663" spans="3:19" ht="25.2" x14ac:dyDescent="0.25">
      <c r="C4663" s="102" t="s">
        <v>39</v>
      </c>
      <c r="D4663" s="102" t="s">
        <v>25</v>
      </c>
      <c r="E4663" s="10" t="s">
        <v>40</v>
      </c>
      <c r="F4663" s="9"/>
      <c r="G4663" s="13">
        <v>263</v>
      </c>
      <c r="H4663" s="22">
        <v>16</v>
      </c>
      <c r="I4663" s="3">
        <v>70</v>
      </c>
      <c r="J4663" s="3">
        <v>3</v>
      </c>
      <c r="K4663" s="3">
        <v>79</v>
      </c>
      <c r="L4663" s="3">
        <v>72</v>
      </c>
      <c r="M4663" s="3">
        <v>29</v>
      </c>
      <c r="N4663" s="3">
        <v>69</v>
      </c>
      <c r="O4663" s="3">
        <v>48</v>
      </c>
      <c r="P4663" s="3">
        <v>5</v>
      </c>
      <c r="Q4663" s="3">
        <v>81</v>
      </c>
      <c r="R4663" s="3">
        <v>9</v>
      </c>
      <c r="S4663" s="24">
        <v>173</v>
      </c>
    </row>
    <row r="4664" spans="3:19" ht="25.2" x14ac:dyDescent="0.25">
      <c r="C4664" s="106"/>
      <c r="D4664" s="103"/>
      <c r="E4664" s="11" t="s">
        <v>41</v>
      </c>
      <c r="F4664" s="8"/>
      <c r="G4664" s="7">
        <v>906</v>
      </c>
      <c r="H4664" s="15">
        <v>77</v>
      </c>
      <c r="I4664" s="1">
        <v>304</v>
      </c>
      <c r="J4664" s="1">
        <v>11</v>
      </c>
      <c r="K4664" s="1">
        <v>335</v>
      </c>
      <c r="L4664" s="1">
        <v>243</v>
      </c>
      <c r="M4664" s="1">
        <v>137</v>
      </c>
      <c r="N4664" s="1">
        <v>341</v>
      </c>
      <c r="O4664" s="1">
        <v>214</v>
      </c>
      <c r="P4664" s="1">
        <v>17</v>
      </c>
      <c r="Q4664" s="1">
        <v>173</v>
      </c>
      <c r="R4664" s="1">
        <v>21</v>
      </c>
      <c r="S4664" s="18">
        <v>712</v>
      </c>
    </row>
    <row r="4665" spans="3:19" x14ac:dyDescent="0.25">
      <c r="C4665" s="106"/>
      <c r="D4665" s="103"/>
      <c r="E4665" s="11" t="s">
        <v>42</v>
      </c>
      <c r="F4665" s="8"/>
      <c r="G4665" s="7">
        <v>61</v>
      </c>
      <c r="H4665" s="15">
        <v>6</v>
      </c>
      <c r="I4665" s="1">
        <v>27</v>
      </c>
      <c r="J4665" s="1">
        <v>3</v>
      </c>
      <c r="K4665" s="1">
        <v>36</v>
      </c>
      <c r="L4665" s="1">
        <v>27</v>
      </c>
      <c r="M4665" s="1">
        <v>15</v>
      </c>
      <c r="N4665" s="1">
        <v>33</v>
      </c>
      <c r="O4665" s="1">
        <v>19</v>
      </c>
      <c r="P4665" s="1">
        <v>0</v>
      </c>
      <c r="Q4665" s="1">
        <v>6</v>
      </c>
      <c r="R4665" s="1">
        <v>0</v>
      </c>
      <c r="S4665" s="18">
        <v>55</v>
      </c>
    </row>
    <row r="4666" spans="3:19" x14ac:dyDescent="0.25">
      <c r="C4666" s="106"/>
      <c r="D4666" s="103"/>
      <c r="E4666" s="11" t="s">
        <v>43</v>
      </c>
      <c r="F4666" s="8"/>
      <c r="G4666" s="7">
        <v>450</v>
      </c>
      <c r="H4666" s="15">
        <v>29</v>
      </c>
      <c r="I4666" s="1">
        <v>140</v>
      </c>
      <c r="J4666" s="1">
        <v>6</v>
      </c>
      <c r="K4666" s="1">
        <v>153</v>
      </c>
      <c r="L4666" s="1">
        <v>122</v>
      </c>
      <c r="M4666" s="1">
        <v>54</v>
      </c>
      <c r="N4666" s="1">
        <v>138</v>
      </c>
      <c r="O4666" s="1">
        <v>92</v>
      </c>
      <c r="P4666" s="1">
        <v>14</v>
      </c>
      <c r="Q4666" s="1">
        <v>125</v>
      </c>
      <c r="R4666" s="1">
        <v>12</v>
      </c>
      <c r="S4666" s="18">
        <v>313</v>
      </c>
    </row>
    <row r="4667" spans="3:19" x14ac:dyDescent="0.25">
      <c r="C4667" s="106"/>
      <c r="D4667" s="103"/>
      <c r="E4667" s="11" t="s">
        <v>44</v>
      </c>
      <c r="F4667" s="8"/>
      <c r="G4667" s="7">
        <v>93</v>
      </c>
      <c r="H4667" s="15">
        <v>5</v>
      </c>
      <c r="I4667" s="1">
        <v>28</v>
      </c>
      <c r="J4667" s="1">
        <v>1</v>
      </c>
      <c r="K4667" s="1">
        <v>31</v>
      </c>
      <c r="L4667" s="1">
        <v>21</v>
      </c>
      <c r="M4667" s="1">
        <v>11</v>
      </c>
      <c r="N4667" s="1">
        <v>30</v>
      </c>
      <c r="O4667" s="1">
        <v>20</v>
      </c>
      <c r="P4667" s="1">
        <v>1</v>
      </c>
      <c r="Q4667" s="1">
        <v>31</v>
      </c>
      <c r="R4667" s="1">
        <v>2</v>
      </c>
      <c r="S4667" s="18">
        <v>60</v>
      </c>
    </row>
    <row r="4668" spans="3:19" ht="25.2" x14ac:dyDescent="0.25">
      <c r="C4668" s="106"/>
      <c r="D4668" s="103"/>
      <c r="E4668" s="11" t="s">
        <v>45</v>
      </c>
      <c r="F4668" s="8"/>
      <c r="G4668" s="14">
        <v>41</v>
      </c>
      <c r="H4668" s="27">
        <v>5</v>
      </c>
      <c r="I4668" s="5">
        <v>8</v>
      </c>
      <c r="J4668" s="5">
        <v>1</v>
      </c>
      <c r="K4668" s="5">
        <v>4</v>
      </c>
      <c r="L4668" s="5">
        <v>8</v>
      </c>
      <c r="M4668" s="5">
        <v>4</v>
      </c>
      <c r="N4668" s="5">
        <v>14</v>
      </c>
      <c r="O4668" s="5">
        <v>8</v>
      </c>
      <c r="P4668" s="5">
        <v>1</v>
      </c>
      <c r="Q4668" s="5">
        <v>15</v>
      </c>
      <c r="R4668" s="5">
        <v>2</v>
      </c>
      <c r="S4668" s="28">
        <v>24</v>
      </c>
    </row>
    <row r="4669" spans="3:19" x14ac:dyDescent="0.25">
      <c r="C4669" s="106"/>
      <c r="D4669" s="103"/>
      <c r="E4669" s="11" t="s">
        <v>38</v>
      </c>
      <c r="F4669" s="8"/>
      <c r="G4669" s="7">
        <v>141</v>
      </c>
      <c r="H4669" s="15">
        <v>14</v>
      </c>
      <c r="I4669" s="1">
        <v>45</v>
      </c>
      <c r="J4669" s="1">
        <v>2</v>
      </c>
      <c r="K4669" s="1">
        <v>31</v>
      </c>
      <c r="L4669" s="1">
        <v>31</v>
      </c>
      <c r="M4669" s="1">
        <v>17</v>
      </c>
      <c r="N4669" s="1">
        <v>44</v>
      </c>
      <c r="O4669" s="1">
        <v>28</v>
      </c>
      <c r="P4669" s="1">
        <v>5</v>
      </c>
      <c r="Q4669" s="1">
        <v>36</v>
      </c>
      <c r="R4669" s="1">
        <v>7</v>
      </c>
      <c r="S4669" s="18">
        <v>98</v>
      </c>
    </row>
    <row r="4670" spans="3:19" ht="25.2" x14ac:dyDescent="0.25">
      <c r="C4670" s="106"/>
      <c r="D4670" s="102" t="s">
        <v>22</v>
      </c>
      <c r="E4670" s="10" t="s">
        <v>40</v>
      </c>
      <c r="F4670" s="9"/>
      <c r="G4670" s="13">
        <v>123</v>
      </c>
      <c r="H4670" s="22">
        <v>9</v>
      </c>
      <c r="I4670" s="3">
        <v>31</v>
      </c>
      <c r="J4670" s="3">
        <v>1</v>
      </c>
      <c r="K4670" s="3">
        <v>41</v>
      </c>
      <c r="L4670" s="3">
        <v>29</v>
      </c>
      <c r="M4670" s="3">
        <v>17</v>
      </c>
      <c r="N4670" s="3">
        <v>34</v>
      </c>
      <c r="O4670" s="3">
        <v>19</v>
      </c>
      <c r="P4670" s="3">
        <v>1</v>
      </c>
      <c r="Q4670" s="3">
        <v>35</v>
      </c>
      <c r="R4670" s="3">
        <v>6</v>
      </c>
      <c r="S4670" s="24">
        <v>82</v>
      </c>
    </row>
    <row r="4671" spans="3:19" ht="25.2" x14ac:dyDescent="0.25">
      <c r="C4671" s="106"/>
      <c r="D4671" s="103"/>
      <c r="E4671" s="11" t="s">
        <v>41</v>
      </c>
      <c r="F4671" s="8"/>
      <c r="G4671" s="7">
        <v>511</v>
      </c>
      <c r="H4671" s="15">
        <v>47</v>
      </c>
      <c r="I4671" s="1">
        <v>149</v>
      </c>
      <c r="J4671" s="1">
        <v>4</v>
      </c>
      <c r="K4671" s="1">
        <v>200</v>
      </c>
      <c r="L4671" s="1">
        <v>115</v>
      </c>
      <c r="M4671" s="1">
        <v>88</v>
      </c>
      <c r="N4671" s="1">
        <v>190</v>
      </c>
      <c r="O4671" s="1">
        <v>112</v>
      </c>
      <c r="P4671" s="1">
        <v>12</v>
      </c>
      <c r="Q4671" s="1">
        <v>100</v>
      </c>
      <c r="R4671" s="1">
        <v>11</v>
      </c>
      <c r="S4671" s="18">
        <v>400</v>
      </c>
    </row>
    <row r="4672" spans="3:19" x14ac:dyDescent="0.25">
      <c r="C4672" s="106"/>
      <c r="D4672" s="103"/>
      <c r="E4672" s="11" t="s">
        <v>42</v>
      </c>
      <c r="F4672" s="8"/>
      <c r="G4672" s="14">
        <v>36</v>
      </c>
      <c r="H4672" s="27">
        <v>5</v>
      </c>
      <c r="I4672" s="5">
        <v>15</v>
      </c>
      <c r="J4672" s="5">
        <v>1</v>
      </c>
      <c r="K4672" s="5">
        <v>22</v>
      </c>
      <c r="L4672" s="5">
        <v>16</v>
      </c>
      <c r="M4672" s="5">
        <v>8</v>
      </c>
      <c r="N4672" s="5">
        <v>19</v>
      </c>
      <c r="O4672" s="5">
        <v>10</v>
      </c>
      <c r="P4672" s="5">
        <v>0</v>
      </c>
      <c r="Q4672" s="5">
        <v>2</v>
      </c>
      <c r="R4672" s="5">
        <v>0</v>
      </c>
      <c r="S4672" s="28">
        <v>34</v>
      </c>
    </row>
    <row r="4673" spans="3:19" x14ac:dyDescent="0.25">
      <c r="C4673" s="106"/>
      <c r="D4673" s="103"/>
      <c r="E4673" s="11" t="s">
        <v>43</v>
      </c>
      <c r="F4673" s="8"/>
      <c r="G4673" s="7">
        <v>224</v>
      </c>
      <c r="H4673" s="15">
        <v>14</v>
      </c>
      <c r="I4673" s="1">
        <v>62</v>
      </c>
      <c r="J4673" s="1">
        <v>1</v>
      </c>
      <c r="K4673" s="1">
        <v>75</v>
      </c>
      <c r="L4673" s="1">
        <v>54</v>
      </c>
      <c r="M4673" s="1">
        <v>37</v>
      </c>
      <c r="N4673" s="1">
        <v>79</v>
      </c>
      <c r="O4673" s="1">
        <v>49</v>
      </c>
      <c r="P4673" s="1">
        <v>8</v>
      </c>
      <c r="Q4673" s="1">
        <v>54</v>
      </c>
      <c r="R4673" s="1">
        <v>5</v>
      </c>
      <c r="S4673" s="18">
        <v>165</v>
      </c>
    </row>
    <row r="4674" spans="3:19" x14ac:dyDescent="0.25">
      <c r="C4674" s="106"/>
      <c r="D4674" s="103"/>
      <c r="E4674" s="11" t="s">
        <v>44</v>
      </c>
      <c r="F4674" s="8"/>
      <c r="G4674" s="14">
        <v>46</v>
      </c>
      <c r="H4674" s="27">
        <v>2</v>
      </c>
      <c r="I4674" s="5">
        <v>13</v>
      </c>
      <c r="J4674" s="5">
        <v>0</v>
      </c>
      <c r="K4674" s="5">
        <v>18</v>
      </c>
      <c r="L4674" s="5">
        <v>8</v>
      </c>
      <c r="M4674" s="5">
        <v>6</v>
      </c>
      <c r="N4674" s="5">
        <v>20</v>
      </c>
      <c r="O4674" s="5">
        <v>13</v>
      </c>
      <c r="P4674" s="5">
        <v>0</v>
      </c>
      <c r="Q4674" s="5">
        <v>12</v>
      </c>
      <c r="R4674" s="5">
        <v>1</v>
      </c>
      <c r="S4674" s="28">
        <v>33</v>
      </c>
    </row>
    <row r="4675" spans="3:19" ht="25.2" x14ac:dyDescent="0.25">
      <c r="C4675" s="106"/>
      <c r="D4675" s="103"/>
      <c r="E4675" s="11" t="s">
        <v>45</v>
      </c>
      <c r="F4675" s="8"/>
      <c r="G4675" s="14">
        <v>18</v>
      </c>
      <c r="H4675" s="27">
        <v>1</v>
      </c>
      <c r="I4675" s="5">
        <v>3</v>
      </c>
      <c r="J4675" s="5">
        <v>0</v>
      </c>
      <c r="K4675" s="5">
        <v>2</v>
      </c>
      <c r="L4675" s="5">
        <v>4</v>
      </c>
      <c r="M4675" s="5">
        <v>1</v>
      </c>
      <c r="N4675" s="5">
        <v>6</v>
      </c>
      <c r="O4675" s="5">
        <v>2</v>
      </c>
      <c r="P4675" s="5">
        <v>0</v>
      </c>
      <c r="Q4675" s="5">
        <v>6</v>
      </c>
      <c r="R4675" s="5">
        <v>1</v>
      </c>
      <c r="S4675" s="28">
        <v>11</v>
      </c>
    </row>
    <row r="4676" spans="3:19" x14ac:dyDescent="0.25">
      <c r="C4676" s="106"/>
      <c r="D4676" s="103"/>
      <c r="E4676" s="11" t="s">
        <v>38</v>
      </c>
      <c r="F4676" s="8"/>
      <c r="G4676" s="7">
        <v>80</v>
      </c>
      <c r="H4676" s="15">
        <v>8</v>
      </c>
      <c r="I4676" s="1">
        <v>26</v>
      </c>
      <c r="J4676" s="1">
        <v>1</v>
      </c>
      <c r="K4676" s="1">
        <v>15</v>
      </c>
      <c r="L4676" s="1">
        <v>18</v>
      </c>
      <c r="M4676" s="1">
        <v>14</v>
      </c>
      <c r="N4676" s="1">
        <v>27</v>
      </c>
      <c r="O4676" s="1">
        <v>16</v>
      </c>
      <c r="P4676" s="1">
        <v>3</v>
      </c>
      <c r="Q4676" s="1">
        <v>22</v>
      </c>
      <c r="R4676" s="1">
        <v>4</v>
      </c>
      <c r="S4676" s="18">
        <v>54</v>
      </c>
    </row>
    <row r="4677" spans="3:19" ht="25.2" x14ac:dyDescent="0.25">
      <c r="C4677" s="106"/>
      <c r="D4677" s="102" t="s">
        <v>23</v>
      </c>
      <c r="E4677" s="10" t="s">
        <v>40</v>
      </c>
      <c r="F4677" s="9"/>
      <c r="G4677" s="13">
        <v>140</v>
      </c>
      <c r="H4677" s="22">
        <v>7</v>
      </c>
      <c r="I4677" s="3">
        <v>39</v>
      </c>
      <c r="J4677" s="3">
        <v>2</v>
      </c>
      <c r="K4677" s="3">
        <v>38</v>
      </c>
      <c r="L4677" s="3">
        <v>43</v>
      </c>
      <c r="M4677" s="3">
        <v>12</v>
      </c>
      <c r="N4677" s="3">
        <v>35</v>
      </c>
      <c r="O4677" s="3">
        <v>29</v>
      </c>
      <c r="P4677" s="3">
        <v>4</v>
      </c>
      <c r="Q4677" s="3">
        <v>46</v>
      </c>
      <c r="R4677" s="3">
        <v>3</v>
      </c>
      <c r="S4677" s="24">
        <v>91</v>
      </c>
    </row>
    <row r="4678" spans="3:19" ht="25.2" x14ac:dyDescent="0.25">
      <c r="C4678" s="106"/>
      <c r="D4678" s="103"/>
      <c r="E4678" s="11" t="s">
        <v>41</v>
      </c>
      <c r="F4678" s="8"/>
      <c r="G4678" s="7">
        <v>395</v>
      </c>
      <c r="H4678" s="15">
        <v>30</v>
      </c>
      <c r="I4678" s="1">
        <v>155</v>
      </c>
      <c r="J4678" s="1">
        <v>7</v>
      </c>
      <c r="K4678" s="1">
        <v>135</v>
      </c>
      <c r="L4678" s="1">
        <v>128</v>
      </c>
      <c r="M4678" s="1">
        <v>49</v>
      </c>
      <c r="N4678" s="1">
        <v>151</v>
      </c>
      <c r="O4678" s="1">
        <v>102</v>
      </c>
      <c r="P4678" s="1">
        <v>5</v>
      </c>
      <c r="Q4678" s="1">
        <v>73</v>
      </c>
      <c r="R4678" s="1">
        <v>10</v>
      </c>
      <c r="S4678" s="18">
        <v>312</v>
      </c>
    </row>
    <row r="4679" spans="3:19" x14ac:dyDescent="0.25">
      <c r="C4679" s="106"/>
      <c r="D4679" s="103"/>
      <c r="E4679" s="11" t="s">
        <v>42</v>
      </c>
      <c r="F4679" s="8"/>
      <c r="G4679" s="14">
        <v>25</v>
      </c>
      <c r="H4679" s="27">
        <v>1</v>
      </c>
      <c r="I4679" s="5">
        <v>12</v>
      </c>
      <c r="J4679" s="5">
        <v>2</v>
      </c>
      <c r="K4679" s="5">
        <v>14</v>
      </c>
      <c r="L4679" s="5">
        <v>11</v>
      </c>
      <c r="M4679" s="5">
        <v>7</v>
      </c>
      <c r="N4679" s="5">
        <v>14</v>
      </c>
      <c r="O4679" s="5">
        <v>9</v>
      </c>
      <c r="P4679" s="5">
        <v>0</v>
      </c>
      <c r="Q4679" s="5">
        <v>4</v>
      </c>
      <c r="R4679" s="5">
        <v>0</v>
      </c>
      <c r="S4679" s="28">
        <v>21</v>
      </c>
    </row>
    <row r="4680" spans="3:19" x14ac:dyDescent="0.25">
      <c r="C4680" s="106"/>
      <c r="D4680" s="103"/>
      <c r="E4680" s="11" t="s">
        <v>43</v>
      </c>
      <c r="F4680" s="8"/>
      <c r="G4680" s="7">
        <v>226</v>
      </c>
      <c r="H4680" s="15">
        <v>15</v>
      </c>
      <c r="I4680" s="1">
        <v>78</v>
      </c>
      <c r="J4680" s="1">
        <v>5</v>
      </c>
      <c r="K4680" s="1">
        <v>78</v>
      </c>
      <c r="L4680" s="1">
        <v>68</v>
      </c>
      <c r="M4680" s="1">
        <v>17</v>
      </c>
      <c r="N4680" s="1">
        <v>59</v>
      </c>
      <c r="O4680" s="1">
        <v>43</v>
      </c>
      <c r="P4680" s="1">
        <v>6</v>
      </c>
      <c r="Q4680" s="1">
        <v>71</v>
      </c>
      <c r="R4680" s="1">
        <v>7</v>
      </c>
      <c r="S4680" s="18">
        <v>148</v>
      </c>
    </row>
    <row r="4681" spans="3:19" x14ac:dyDescent="0.25">
      <c r="C4681" s="106"/>
      <c r="D4681" s="103"/>
      <c r="E4681" s="11" t="s">
        <v>44</v>
      </c>
      <c r="F4681" s="8"/>
      <c r="G4681" s="14">
        <v>47</v>
      </c>
      <c r="H4681" s="27">
        <v>3</v>
      </c>
      <c r="I4681" s="5">
        <v>15</v>
      </c>
      <c r="J4681" s="5">
        <v>1</v>
      </c>
      <c r="K4681" s="5">
        <v>13</v>
      </c>
      <c r="L4681" s="5">
        <v>13</v>
      </c>
      <c r="M4681" s="5">
        <v>5</v>
      </c>
      <c r="N4681" s="5">
        <v>10</v>
      </c>
      <c r="O4681" s="5">
        <v>7</v>
      </c>
      <c r="P4681" s="5">
        <v>1</v>
      </c>
      <c r="Q4681" s="5">
        <v>19</v>
      </c>
      <c r="R4681" s="5">
        <v>1</v>
      </c>
      <c r="S4681" s="28">
        <v>27</v>
      </c>
    </row>
    <row r="4682" spans="3:19" ht="25.2" x14ac:dyDescent="0.25">
      <c r="C4682" s="106"/>
      <c r="D4682" s="103"/>
      <c r="E4682" s="11" t="s">
        <v>45</v>
      </c>
      <c r="F4682" s="8"/>
      <c r="G4682" s="14">
        <v>23</v>
      </c>
      <c r="H4682" s="27">
        <v>4</v>
      </c>
      <c r="I4682" s="5">
        <v>5</v>
      </c>
      <c r="J4682" s="5">
        <v>1</v>
      </c>
      <c r="K4682" s="5">
        <v>2</v>
      </c>
      <c r="L4682" s="5">
        <v>4</v>
      </c>
      <c r="M4682" s="5">
        <v>3</v>
      </c>
      <c r="N4682" s="5">
        <v>8</v>
      </c>
      <c r="O4682" s="5">
        <v>6</v>
      </c>
      <c r="P4682" s="5">
        <v>1</v>
      </c>
      <c r="Q4682" s="5">
        <v>9</v>
      </c>
      <c r="R4682" s="5">
        <v>1</v>
      </c>
      <c r="S4682" s="28">
        <v>13</v>
      </c>
    </row>
    <row r="4683" spans="3:19" x14ac:dyDescent="0.25">
      <c r="C4683" s="106"/>
      <c r="D4683" s="103"/>
      <c r="E4683" s="11" t="s">
        <v>38</v>
      </c>
      <c r="F4683" s="8"/>
      <c r="G4683" s="7">
        <v>61</v>
      </c>
      <c r="H4683" s="15">
        <v>6</v>
      </c>
      <c r="I4683" s="1">
        <v>19</v>
      </c>
      <c r="J4683" s="1">
        <v>1</v>
      </c>
      <c r="K4683" s="1">
        <v>16</v>
      </c>
      <c r="L4683" s="1">
        <v>13</v>
      </c>
      <c r="M4683" s="1">
        <v>3</v>
      </c>
      <c r="N4683" s="1">
        <v>17</v>
      </c>
      <c r="O4683" s="1">
        <v>12</v>
      </c>
      <c r="P4683" s="1">
        <v>2</v>
      </c>
      <c r="Q4683" s="1">
        <v>14</v>
      </c>
      <c r="R4683" s="1">
        <v>3</v>
      </c>
      <c r="S4683" s="18">
        <v>44</v>
      </c>
    </row>
    <row r="4684" spans="3:19" x14ac:dyDescent="0.25">
      <c r="C4684" s="102" t="s">
        <v>46</v>
      </c>
      <c r="D4684" s="100" t="s">
        <v>21</v>
      </c>
      <c r="E4684" s="10" t="s">
        <v>47</v>
      </c>
      <c r="F4684" s="9"/>
      <c r="G4684" s="13">
        <v>1103</v>
      </c>
      <c r="H4684" s="22">
        <v>91</v>
      </c>
      <c r="I4684" s="3">
        <v>360</v>
      </c>
      <c r="J4684" s="3">
        <v>11</v>
      </c>
      <c r="K4684" s="3">
        <v>387</v>
      </c>
      <c r="L4684" s="3">
        <v>295</v>
      </c>
      <c r="M4684" s="3">
        <v>137</v>
      </c>
      <c r="N4684" s="3">
        <v>373</v>
      </c>
      <c r="O4684" s="3">
        <v>253</v>
      </c>
      <c r="P4684" s="3">
        <v>25</v>
      </c>
      <c r="Q4684" s="3">
        <v>261</v>
      </c>
      <c r="R4684" s="3">
        <v>27</v>
      </c>
      <c r="S4684" s="24">
        <v>815</v>
      </c>
    </row>
    <row r="4685" spans="3:19" ht="25.2" x14ac:dyDescent="0.25">
      <c r="C4685" s="106"/>
      <c r="D4685" s="101"/>
      <c r="E4685" s="11" t="s">
        <v>48</v>
      </c>
      <c r="F4685" s="8"/>
      <c r="G4685" s="7">
        <v>173</v>
      </c>
      <c r="H4685" s="15">
        <v>16</v>
      </c>
      <c r="I4685" s="1">
        <v>53</v>
      </c>
      <c r="J4685" s="1">
        <v>2</v>
      </c>
      <c r="K4685" s="1">
        <v>62</v>
      </c>
      <c r="L4685" s="1">
        <v>58</v>
      </c>
      <c r="M4685" s="1">
        <v>30</v>
      </c>
      <c r="N4685" s="1">
        <v>63</v>
      </c>
      <c r="O4685" s="1">
        <v>34</v>
      </c>
      <c r="P4685" s="1">
        <v>1</v>
      </c>
      <c r="Q4685" s="1">
        <v>30</v>
      </c>
      <c r="R4685" s="1">
        <v>8</v>
      </c>
      <c r="S4685" s="18">
        <v>135</v>
      </c>
    </row>
    <row r="4686" spans="3:19" x14ac:dyDescent="0.25">
      <c r="C4686" s="106"/>
      <c r="D4686" s="101"/>
      <c r="E4686" s="11" t="s">
        <v>49</v>
      </c>
      <c r="F4686" s="8"/>
      <c r="G4686" s="14">
        <v>29</v>
      </c>
      <c r="H4686" s="27">
        <v>3</v>
      </c>
      <c r="I4686" s="5">
        <v>4</v>
      </c>
      <c r="J4686" s="5">
        <v>1</v>
      </c>
      <c r="K4686" s="5">
        <v>5</v>
      </c>
      <c r="L4686" s="5">
        <v>6</v>
      </c>
      <c r="M4686" s="5">
        <v>1</v>
      </c>
      <c r="N4686" s="5">
        <v>5</v>
      </c>
      <c r="O4686" s="5">
        <v>8</v>
      </c>
      <c r="P4686" s="5">
        <v>0</v>
      </c>
      <c r="Q4686" s="5">
        <v>10</v>
      </c>
      <c r="R4686" s="5">
        <v>2</v>
      </c>
      <c r="S4686" s="28">
        <v>17</v>
      </c>
    </row>
    <row r="4687" spans="3:19" ht="25.2" x14ac:dyDescent="0.25">
      <c r="C4687" s="106"/>
      <c r="D4687" s="101"/>
      <c r="E4687" s="11" t="s">
        <v>50</v>
      </c>
      <c r="F4687" s="8"/>
      <c r="G4687" s="7">
        <v>102</v>
      </c>
      <c r="H4687" s="15">
        <v>6</v>
      </c>
      <c r="I4687" s="1">
        <v>31</v>
      </c>
      <c r="J4687" s="1">
        <v>1</v>
      </c>
      <c r="K4687" s="1">
        <v>36</v>
      </c>
      <c r="L4687" s="1">
        <v>16</v>
      </c>
      <c r="M4687" s="1">
        <v>16</v>
      </c>
      <c r="N4687" s="1">
        <v>26</v>
      </c>
      <c r="O4687" s="1">
        <v>16</v>
      </c>
      <c r="P4687" s="1">
        <v>5</v>
      </c>
      <c r="Q4687" s="1">
        <v>27</v>
      </c>
      <c r="R4687" s="1">
        <v>3</v>
      </c>
      <c r="S4687" s="18">
        <v>72</v>
      </c>
    </row>
    <row r="4688" spans="3:19" ht="25.2" x14ac:dyDescent="0.25">
      <c r="C4688" s="106"/>
      <c r="D4688" s="101"/>
      <c r="E4688" s="11" t="s">
        <v>51</v>
      </c>
      <c r="F4688" s="8"/>
      <c r="G4688" s="14">
        <v>46</v>
      </c>
      <c r="H4688" s="27">
        <v>1</v>
      </c>
      <c r="I4688" s="5">
        <v>13</v>
      </c>
      <c r="J4688" s="5">
        <v>0</v>
      </c>
      <c r="K4688" s="5">
        <v>12</v>
      </c>
      <c r="L4688" s="5">
        <v>13</v>
      </c>
      <c r="M4688" s="5">
        <v>6</v>
      </c>
      <c r="N4688" s="5">
        <v>19</v>
      </c>
      <c r="O4688" s="5">
        <v>8</v>
      </c>
      <c r="P4688" s="5">
        <v>2</v>
      </c>
      <c r="Q4688" s="5">
        <v>15</v>
      </c>
      <c r="R4688" s="5">
        <v>0</v>
      </c>
      <c r="S4688" s="28">
        <v>31</v>
      </c>
    </row>
    <row r="4689" spans="3:19" x14ac:dyDescent="0.25">
      <c r="C4689" s="106"/>
      <c r="D4689" s="101"/>
      <c r="E4689" s="11" t="s">
        <v>52</v>
      </c>
      <c r="F4689" s="8"/>
      <c r="G4689" s="14">
        <v>20</v>
      </c>
      <c r="H4689" s="27">
        <v>0</v>
      </c>
      <c r="I4689" s="5">
        <v>3</v>
      </c>
      <c r="J4689" s="5">
        <v>0</v>
      </c>
      <c r="K4689" s="5">
        <v>1</v>
      </c>
      <c r="L4689" s="5">
        <v>2</v>
      </c>
      <c r="M4689" s="5">
        <v>2</v>
      </c>
      <c r="N4689" s="5">
        <v>1</v>
      </c>
      <c r="O4689" s="5">
        <v>1</v>
      </c>
      <c r="P4689" s="5">
        <v>1</v>
      </c>
      <c r="Q4689" s="5">
        <v>13</v>
      </c>
      <c r="R4689" s="5">
        <v>0</v>
      </c>
      <c r="S4689" s="28">
        <v>7</v>
      </c>
    </row>
    <row r="4690" spans="3:19" x14ac:dyDescent="0.25">
      <c r="C4690" s="106"/>
      <c r="D4690" s="101"/>
      <c r="E4690" s="11" t="s">
        <v>53</v>
      </c>
      <c r="F4690" s="8"/>
      <c r="G4690" s="14">
        <v>19</v>
      </c>
      <c r="H4690" s="27">
        <v>1</v>
      </c>
      <c r="I4690" s="5">
        <v>5</v>
      </c>
      <c r="J4690" s="5">
        <v>2</v>
      </c>
      <c r="K4690" s="5">
        <v>5</v>
      </c>
      <c r="L4690" s="5">
        <v>3</v>
      </c>
      <c r="M4690" s="5">
        <v>3</v>
      </c>
      <c r="N4690" s="5">
        <v>5</v>
      </c>
      <c r="O4690" s="5">
        <v>5</v>
      </c>
      <c r="P4690" s="5">
        <v>0</v>
      </c>
      <c r="Q4690" s="5">
        <v>5</v>
      </c>
      <c r="R4690" s="5">
        <v>1</v>
      </c>
      <c r="S4690" s="28">
        <v>13</v>
      </c>
    </row>
    <row r="4691" spans="3:19" x14ac:dyDescent="0.25">
      <c r="C4691" s="106"/>
      <c r="D4691" s="101"/>
      <c r="E4691" s="11" t="s">
        <v>38</v>
      </c>
      <c r="F4691" s="8"/>
      <c r="G4691" s="14">
        <v>32</v>
      </c>
      <c r="H4691" s="27">
        <v>4</v>
      </c>
      <c r="I4691" s="5">
        <v>9</v>
      </c>
      <c r="J4691" s="5">
        <v>2</v>
      </c>
      <c r="K4691" s="5">
        <v>5</v>
      </c>
      <c r="L4691" s="5">
        <v>6</v>
      </c>
      <c r="M4691" s="5">
        <v>5</v>
      </c>
      <c r="N4691" s="5">
        <v>9</v>
      </c>
      <c r="O4691" s="5">
        <v>9</v>
      </c>
      <c r="P4691" s="5">
        <v>2</v>
      </c>
      <c r="Q4691" s="5">
        <v>9</v>
      </c>
      <c r="R4691" s="5">
        <v>1</v>
      </c>
      <c r="S4691" s="28">
        <v>22</v>
      </c>
    </row>
    <row r="4692" spans="3:19" x14ac:dyDescent="0.25">
      <c r="C4692" s="106"/>
      <c r="D4692" s="101"/>
      <c r="E4692" s="11" t="s">
        <v>54</v>
      </c>
      <c r="F4692" s="8"/>
      <c r="G4692" s="7">
        <v>1276</v>
      </c>
      <c r="H4692" s="15">
        <v>107</v>
      </c>
      <c r="I4692" s="1">
        <v>413</v>
      </c>
      <c r="J4692" s="1">
        <v>13</v>
      </c>
      <c r="K4692" s="1">
        <v>449</v>
      </c>
      <c r="L4692" s="1">
        <v>353</v>
      </c>
      <c r="M4692" s="1">
        <v>167</v>
      </c>
      <c r="N4692" s="1">
        <v>436</v>
      </c>
      <c r="O4692" s="1">
        <v>287</v>
      </c>
      <c r="P4692" s="1">
        <v>26</v>
      </c>
      <c r="Q4692" s="1">
        <v>291</v>
      </c>
      <c r="R4692" s="1">
        <v>35</v>
      </c>
      <c r="S4692" s="18">
        <v>950</v>
      </c>
    </row>
    <row r="4693" spans="3:19" x14ac:dyDescent="0.25">
      <c r="C4693" s="106"/>
      <c r="D4693" s="101"/>
      <c r="E4693" s="11" t="s">
        <v>55</v>
      </c>
      <c r="F4693" s="8"/>
      <c r="G4693" s="7">
        <v>177</v>
      </c>
      <c r="H4693" s="15">
        <v>10</v>
      </c>
      <c r="I4693" s="1">
        <v>48</v>
      </c>
      <c r="J4693" s="1">
        <v>2</v>
      </c>
      <c r="K4693" s="1">
        <v>53</v>
      </c>
      <c r="L4693" s="1">
        <v>35</v>
      </c>
      <c r="M4693" s="1">
        <v>23</v>
      </c>
      <c r="N4693" s="1">
        <v>50</v>
      </c>
      <c r="O4693" s="1">
        <v>32</v>
      </c>
      <c r="P4693" s="1">
        <v>7</v>
      </c>
      <c r="Q4693" s="1">
        <v>52</v>
      </c>
      <c r="R4693" s="1">
        <v>5</v>
      </c>
      <c r="S4693" s="18">
        <v>120</v>
      </c>
    </row>
    <row r="4694" spans="3:19" ht="25.2" x14ac:dyDescent="0.25">
      <c r="C4694" s="102" t="s">
        <v>56</v>
      </c>
      <c r="D4694" s="100" t="s">
        <v>21</v>
      </c>
      <c r="E4694" s="10" t="s">
        <v>57</v>
      </c>
      <c r="F4694" s="9"/>
      <c r="G4694" s="13">
        <v>393</v>
      </c>
      <c r="H4694" s="22">
        <v>34</v>
      </c>
      <c r="I4694" s="3">
        <v>137</v>
      </c>
      <c r="J4694" s="3">
        <v>6</v>
      </c>
      <c r="K4694" s="3">
        <v>152</v>
      </c>
      <c r="L4694" s="3">
        <v>112</v>
      </c>
      <c r="M4694" s="3">
        <v>71</v>
      </c>
      <c r="N4694" s="3">
        <v>138</v>
      </c>
      <c r="O4694" s="3">
        <v>90</v>
      </c>
      <c r="P4694" s="3">
        <v>9</v>
      </c>
      <c r="Q4694" s="3">
        <v>85</v>
      </c>
      <c r="R4694" s="3">
        <v>8</v>
      </c>
      <c r="S4694" s="24">
        <v>300</v>
      </c>
    </row>
    <row r="4695" spans="3:19" ht="25.2" x14ac:dyDescent="0.25">
      <c r="C4695" s="106"/>
      <c r="D4695" s="101"/>
      <c r="E4695" s="11" t="s">
        <v>58</v>
      </c>
      <c r="F4695" s="8"/>
      <c r="G4695" s="7">
        <v>615</v>
      </c>
      <c r="H4695" s="15">
        <v>49</v>
      </c>
      <c r="I4695" s="1">
        <v>187</v>
      </c>
      <c r="J4695" s="1">
        <v>5</v>
      </c>
      <c r="K4695" s="1">
        <v>194</v>
      </c>
      <c r="L4695" s="1">
        <v>160</v>
      </c>
      <c r="M4695" s="1">
        <v>79</v>
      </c>
      <c r="N4695" s="1">
        <v>190</v>
      </c>
      <c r="O4695" s="1">
        <v>123</v>
      </c>
      <c r="P4695" s="1">
        <v>10</v>
      </c>
      <c r="Q4695" s="1">
        <v>150</v>
      </c>
      <c r="R4695" s="1">
        <v>22</v>
      </c>
      <c r="S4695" s="18">
        <v>443</v>
      </c>
    </row>
    <row r="4696" spans="3:19" ht="25.2" x14ac:dyDescent="0.25">
      <c r="C4696" s="106"/>
      <c r="D4696" s="101"/>
      <c r="E4696" s="11" t="s">
        <v>59</v>
      </c>
      <c r="F4696" s="8"/>
      <c r="G4696" s="7">
        <v>364</v>
      </c>
      <c r="H4696" s="15">
        <v>26</v>
      </c>
      <c r="I4696" s="1">
        <v>103</v>
      </c>
      <c r="J4696" s="1">
        <v>8</v>
      </c>
      <c r="K4696" s="1">
        <v>116</v>
      </c>
      <c r="L4696" s="1">
        <v>84</v>
      </c>
      <c r="M4696" s="1">
        <v>33</v>
      </c>
      <c r="N4696" s="1">
        <v>127</v>
      </c>
      <c r="O4696" s="1">
        <v>89</v>
      </c>
      <c r="P4696" s="1">
        <v>9</v>
      </c>
      <c r="Q4696" s="1">
        <v>102</v>
      </c>
      <c r="R4696" s="1">
        <v>8</v>
      </c>
      <c r="S4696" s="18">
        <v>254</v>
      </c>
    </row>
    <row r="4697" spans="3:19" x14ac:dyDescent="0.25">
      <c r="C4697" s="106"/>
      <c r="D4697" s="101"/>
      <c r="E4697" s="11" t="s">
        <v>60</v>
      </c>
      <c r="F4697" s="8"/>
      <c r="G4697" s="7">
        <v>152</v>
      </c>
      <c r="H4697" s="15">
        <v>13</v>
      </c>
      <c r="I4697" s="1">
        <v>51</v>
      </c>
      <c r="J4697" s="1">
        <v>0</v>
      </c>
      <c r="K4697" s="1">
        <v>51</v>
      </c>
      <c r="L4697" s="1">
        <v>43</v>
      </c>
      <c r="M4697" s="1">
        <v>17</v>
      </c>
      <c r="N4697" s="1">
        <v>46</v>
      </c>
      <c r="O4697" s="1">
        <v>32</v>
      </c>
      <c r="P4697" s="1">
        <v>8</v>
      </c>
      <c r="Q4697" s="1">
        <v>33</v>
      </c>
      <c r="R4697" s="1">
        <v>4</v>
      </c>
      <c r="S4697" s="18">
        <v>115</v>
      </c>
    </row>
    <row r="4698" spans="3:19" x14ac:dyDescent="0.25">
      <c r="C4698" s="102" t="s">
        <v>61</v>
      </c>
      <c r="D4698" s="100" t="s">
        <v>21</v>
      </c>
      <c r="E4698" s="10" t="s">
        <v>62</v>
      </c>
      <c r="F4698" s="9"/>
      <c r="G4698" s="13">
        <v>197</v>
      </c>
      <c r="H4698" s="22">
        <v>12</v>
      </c>
      <c r="I4698" s="3">
        <v>61</v>
      </c>
      <c r="J4698" s="3">
        <v>3</v>
      </c>
      <c r="K4698" s="3">
        <v>72</v>
      </c>
      <c r="L4698" s="3">
        <v>50</v>
      </c>
      <c r="M4698" s="3">
        <v>17</v>
      </c>
      <c r="N4698" s="3">
        <v>63</v>
      </c>
      <c r="O4698" s="3">
        <v>34</v>
      </c>
      <c r="P4698" s="3">
        <v>5</v>
      </c>
      <c r="Q4698" s="3">
        <v>45</v>
      </c>
      <c r="R4698" s="3">
        <v>7</v>
      </c>
      <c r="S4698" s="24">
        <v>145</v>
      </c>
    </row>
    <row r="4699" spans="3:19" x14ac:dyDescent="0.25">
      <c r="C4699" s="103"/>
      <c r="D4699" s="101"/>
      <c r="E4699" s="11" t="s">
        <v>63</v>
      </c>
      <c r="F4699" s="8"/>
      <c r="G4699" s="7">
        <v>460</v>
      </c>
      <c r="H4699" s="15">
        <v>37</v>
      </c>
      <c r="I4699" s="1">
        <v>157</v>
      </c>
      <c r="J4699" s="1">
        <v>6</v>
      </c>
      <c r="K4699" s="1">
        <v>175</v>
      </c>
      <c r="L4699" s="1">
        <v>128</v>
      </c>
      <c r="M4699" s="1">
        <v>79</v>
      </c>
      <c r="N4699" s="1">
        <v>153</v>
      </c>
      <c r="O4699" s="1">
        <v>103</v>
      </c>
      <c r="P4699" s="1">
        <v>12</v>
      </c>
      <c r="Q4699" s="1">
        <v>97</v>
      </c>
      <c r="R4699" s="1">
        <v>14</v>
      </c>
      <c r="S4699" s="18">
        <v>349</v>
      </c>
    </row>
    <row r="4700" spans="3:19" ht="25.2" x14ac:dyDescent="0.25">
      <c r="C4700" s="103"/>
      <c r="D4700" s="101"/>
      <c r="E4700" s="11" t="s">
        <v>64</v>
      </c>
      <c r="F4700" s="8"/>
      <c r="G4700" s="7">
        <v>286</v>
      </c>
      <c r="H4700" s="15">
        <v>30</v>
      </c>
      <c r="I4700" s="1">
        <v>87</v>
      </c>
      <c r="J4700" s="1">
        <v>5</v>
      </c>
      <c r="K4700" s="1">
        <v>96</v>
      </c>
      <c r="L4700" s="1">
        <v>73</v>
      </c>
      <c r="M4700" s="1">
        <v>34</v>
      </c>
      <c r="N4700" s="1">
        <v>104</v>
      </c>
      <c r="O4700" s="1">
        <v>73</v>
      </c>
      <c r="P4700" s="1">
        <v>6</v>
      </c>
      <c r="Q4700" s="1">
        <v>66</v>
      </c>
      <c r="R4700" s="1">
        <v>6</v>
      </c>
      <c r="S4700" s="18">
        <v>214</v>
      </c>
    </row>
    <row r="4701" spans="3:19" x14ac:dyDescent="0.25">
      <c r="C4701" s="103"/>
      <c r="D4701" s="101"/>
      <c r="E4701" s="11" t="s">
        <v>65</v>
      </c>
      <c r="F4701" s="8"/>
      <c r="G4701" s="7">
        <v>249</v>
      </c>
      <c r="H4701" s="15">
        <v>20</v>
      </c>
      <c r="I4701" s="1">
        <v>84</v>
      </c>
      <c r="J4701" s="1">
        <v>3</v>
      </c>
      <c r="K4701" s="1">
        <v>73</v>
      </c>
      <c r="L4701" s="1">
        <v>62</v>
      </c>
      <c r="M4701" s="1">
        <v>28</v>
      </c>
      <c r="N4701" s="1">
        <v>78</v>
      </c>
      <c r="O4701" s="1">
        <v>54</v>
      </c>
      <c r="P4701" s="1">
        <v>6</v>
      </c>
      <c r="Q4701" s="1">
        <v>62</v>
      </c>
      <c r="R4701" s="1">
        <v>5</v>
      </c>
      <c r="S4701" s="18">
        <v>182</v>
      </c>
    </row>
    <row r="4702" spans="3:19" x14ac:dyDescent="0.25">
      <c r="C4702" s="103"/>
      <c r="D4702" s="101"/>
      <c r="E4702" s="11" t="s">
        <v>66</v>
      </c>
      <c r="F4702" s="8"/>
      <c r="G4702" s="7">
        <v>145</v>
      </c>
      <c r="H4702" s="15">
        <v>9</v>
      </c>
      <c r="I4702" s="1">
        <v>41</v>
      </c>
      <c r="J4702" s="1">
        <v>1</v>
      </c>
      <c r="K4702" s="1">
        <v>39</v>
      </c>
      <c r="L4702" s="1">
        <v>35</v>
      </c>
      <c r="M4702" s="1">
        <v>21</v>
      </c>
      <c r="N4702" s="1">
        <v>48</v>
      </c>
      <c r="O4702" s="1">
        <v>35</v>
      </c>
      <c r="P4702" s="1">
        <v>2</v>
      </c>
      <c r="Q4702" s="1">
        <v>41</v>
      </c>
      <c r="R4702" s="1">
        <v>3</v>
      </c>
      <c r="S4702" s="18">
        <v>101</v>
      </c>
    </row>
    <row r="4703" spans="3:19" x14ac:dyDescent="0.25">
      <c r="C4703" s="107"/>
      <c r="D4703" s="104"/>
      <c r="E4703" s="44" t="s">
        <v>67</v>
      </c>
      <c r="F4703" s="45"/>
      <c r="G4703" s="56">
        <v>187</v>
      </c>
      <c r="H4703" s="64">
        <v>14</v>
      </c>
      <c r="I4703" s="34">
        <v>48</v>
      </c>
      <c r="J4703" s="34">
        <v>1</v>
      </c>
      <c r="K4703" s="34">
        <v>58</v>
      </c>
      <c r="L4703" s="34">
        <v>51</v>
      </c>
      <c r="M4703" s="34">
        <v>21</v>
      </c>
      <c r="N4703" s="34">
        <v>55</v>
      </c>
      <c r="O4703" s="34">
        <v>35</v>
      </c>
      <c r="P4703" s="34">
        <v>5</v>
      </c>
      <c r="Q4703" s="34">
        <v>59</v>
      </c>
      <c r="R4703" s="34">
        <v>7</v>
      </c>
      <c r="S4703" s="69">
        <v>121</v>
      </c>
    </row>
    <row r="4705" spans="2:13" x14ac:dyDescent="0.25">
      <c r="B4705" s="42" t="str">
        <f xml:space="preserve"> HYPERLINK("#'目次'!B61", "[55]")</f>
        <v>[55]</v>
      </c>
      <c r="C4705" s="37" t="s">
        <v>680</v>
      </c>
    </row>
    <row r="4706" spans="2:13" x14ac:dyDescent="0.25">
      <c r="C4706" s="37" t="s">
        <v>681</v>
      </c>
    </row>
    <row r="4708" spans="2:13" x14ac:dyDescent="0.25">
      <c r="C4708" s="37" t="s">
        <v>14</v>
      </c>
    </row>
    <row r="4709" spans="2:13" ht="37.799999999999997" x14ac:dyDescent="0.25">
      <c r="C4709" s="96"/>
      <c r="D4709" s="97"/>
      <c r="E4709" s="97"/>
      <c r="F4709" s="97"/>
      <c r="G4709" s="52" t="s">
        <v>15</v>
      </c>
      <c r="H4709" s="48" t="s">
        <v>62</v>
      </c>
      <c r="I4709" s="20" t="s">
        <v>63</v>
      </c>
      <c r="J4709" s="20" t="s">
        <v>64</v>
      </c>
      <c r="K4709" s="20" t="s">
        <v>65</v>
      </c>
      <c r="L4709" s="20" t="s">
        <v>66</v>
      </c>
      <c r="M4709" s="51" t="s">
        <v>67</v>
      </c>
    </row>
    <row r="4710" spans="2:13" x14ac:dyDescent="0.25">
      <c r="C4710" s="98"/>
      <c r="D4710" s="99"/>
      <c r="E4710" s="99"/>
      <c r="F4710" s="99"/>
      <c r="G4710" s="47"/>
      <c r="H4710" s="55"/>
      <c r="I4710" s="21"/>
      <c r="J4710" s="21"/>
      <c r="K4710" s="21"/>
      <c r="L4710" s="21"/>
      <c r="M4710" s="54"/>
    </row>
    <row r="4711" spans="2:13" x14ac:dyDescent="0.25">
      <c r="C4711" s="43"/>
      <c r="D4711" s="49"/>
      <c r="E4711" s="53" t="s">
        <v>15</v>
      </c>
      <c r="F4711" s="46"/>
      <c r="G4711" s="50">
        <v>1524</v>
      </c>
      <c r="H4711" s="30">
        <v>197</v>
      </c>
      <c r="I4711" s="30">
        <v>460</v>
      </c>
      <c r="J4711" s="30">
        <v>286</v>
      </c>
      <c r="K4711" s="30">
        <v>249</v>
      </c>
      <c r="L4711" s="30">
        <v>145</v>
      </c>
      <c r="M4711" s="68">
        <v>187</v>
      </c>
    </row>
    <row r="4712" spans="2:13" x14ac:dyDescent="0.25">
      <c r="C4712" s="105" t="s">
        <v>20</v>
      </c>
      <c r="D4712" s="100" t="s">
        <v>21</v>
      </c>
      <c r="E4712" s="10" t="s">
        <v>22</v>
      </c>
      <c r="F4712" s="9"/>
      <c r="G4712" s="13">
        <v>780</v>
      </c>
      <c r="H4712" s="22">
        <v>95</v>
      </c>
      <c r="I4712" s="3">
        <v>243</v>
      </c>
      <c r="J4712" s="3">
        <v>140</v>
      </c>
      <c r="K4712" s="3">
        <v>133</v>
      </c>
      <c r="L4712" s="3">
        <v>71</v>
      </c>
      <c r="M4712" s="24">
        <v>98</v>
      </c>
    </row>
    <row r="4713" spans="2:13" x14ac:dyDescent="0.25">
      <c r="C4713" s="106"/>
      <c r="D4713" s="101"/>
      <c r="E4713" s="11" t="s">
        <v>23</v>
      </c>
      <c r="F4713" s="8"/>
      <c r="G4713" s="7">
        <v>744</v>
      </c>
      <c r="H4713" s="15">
        <v>102</v>
      </c>
      <c r="I4713" s="1">
        <v>217</v>
      </c>
      <c r="J4713" s="1">
        <v>146</v>
      </c>
      <c r="K4713" s="1">
        <v>116</v>
      </c>
      <c r="L4713" s="1">
        <v>74</v>
      </c>
      <c r="M4713" s="18">
        <v>89</v>
      </c>
    </row>
    <row r="4714" spans="2:13" x14ac:dyDescent="0.25">
      <c r="C4714" s="102" t="s">
        <v>24</v>
      </c>
      <c r="D4714" s="102" t="s">
        <v>25</v>
      </c>
      <c r="E4714" s="10" t="s">
        <v>26</v>
      </c>
      <c r="F4714" s="9"/>
      <c r="G4714" s="13">
        <v>257</v>
      </c>
      <c r="H4714" s="22">
        <v>38</v>
      </c>
      <c r="I4714" s="3">
        <v>97</v>
      </c>
      <c r="J4714" s="3">
        <v>36</v>
      </c>
      <c r="K4714" s="3">
        <v>32</v>
      </c>
      <c r="L4714" s="3">
        <v>29</v>
      </c>
      <c r="M4714" s="24">
        <v>25</v>
      </c>
    </row>
    <row r="4715" spans="2:13" x14ac:dyDescent="0.25">
      <c r="C4715" s="106"/>
      <c r="D4715" s="103"/>
      <c r="E4715" s="11" t="s">
        <v>27</v>
      </c>
      <c r="F4715" s="8"/>
      <c r="G4715" s="7">
        <v>297</v>
      </c>
      <c r="H4715" s="15">
        <v>34</v>
      </c>
      <c r="I4715" s="1">
        <v>98</v>
      </c>
      <c r="J4715" s="1">
        <v>57</v>
      </c>
      <c r="K4715" s="1">
        <v>36</v>
      </c>
      <c r="L4715" s="1">
        <v>34</v>
      </c>
      <c r="M4715" s="18">
        <v>38</v>
      </c>
    </row>
    <row r="4716" spans="2:13" x14ac:dyDescent="0.25">
      <c r="C4716" s="106"/>
      <c r="D4716" s="103"/>
      <c r="E4716" s="11" t="s">
        <v>28</v>
      </c>
      <c r="F4716" s="8"/>
      <c r="G4716" s="7">
        <v>316</v>
      </c>
      <c r="H4716" s="15">
        <v>47</v>
      </c>
      <c r="I4716" s="1">
        <v>89</v>
      </c>
      <c r="J4716" s="1">
        <v>61</v>
      </c>
      <c r="K4716" s="1">
        <v>55</v>
      </c>
      <c r="L4716" s="1">
        <v>22</v>
      </c>
      <c r="M4716" s="18">
        <v>42</v>
      </c>
    </row>
    <row r="4717" spans="2:13" x14ac:dyDescent="0.25">
      <c r="C4717" s="106"/>
      <c r="D4717" s="103"/>
      <c r="E4717" s="11" t="s">
        <v>29</v>
      </c>
      <c r="F4717" s="8"/>
      <c r="G4717" s="7">
        <v>335</v>
      </c>
      <c r="H4717" s="15">
        <v>43</v>
      </c>
      <c r="I4717" s="1">
        <v>86</v>
      </c>
      <c r="J4717" s="1">
        <v>72</v>
      </c>
      <c r="K4717" s="1">
        <v>59</v>
      </c>
      <c r="L4717" s="1">
        <v>32</v>
      </c>
      <c r="M4717" s="18">
        <v>43</v>
      </c>
    </row>
    <row r="4718" spans="2:13" x14ac:dyDescent="0.25">
      <c r="C4718" s="106"/>
      <c r="D4718" s="103"/>
      <c r="E4718" s="11" t="s">
        <v>30</v>
      </c>
      <c r="F4718" s="8"/>
      <c r="G4718" s="7">
        <v>319</v>
      </c>
      <c r="H4718" s="15">
        <v>35</v>
      </c>
      <c r="I4718" s="1">
        <v>90</v>
      </c>
      <c r="J4718" s="1">
        <v>60</v>
      </c>
      <c r="K4718" s="1">
        <v>67</v>
      </c>
      <c r="L4718" s="1">
        <v>28</v>
      </c>
      <c r="M4718" s="18">
        <v>39</v>
      </c>
    </row>
    <row r="4719" spans="2:13" x14ac:dyDescent="0.25">
      <c r="C4719" s="106"/>
      <c r="D4719" s="103"/>
      <c r="E4719" s="11" t="s">
        <v>31</v>
      </c>
      <c r="F4719" s="8"/>
      <c r="G4719" s="7">
        <v>1267</v>
      </c>
      <c r="H4719" s="15">
        <v>159</v>
      </c>
      <c r="I4719" s="1">
        <v>363</v>
      </c>
      <c r="J4719" s="1">
        <v>250</v>
      </c>
      <c r="K4719" s="1">
        <v>217</v>
      </c>
      <c r="L4719" s="1">
        <v>116</v>
      </c>
      <c r="M4719" s="18">
        <v>162</v>
      </c>
    </row>
    <row r="4720" spans="2:13" x14ac:dyDescent="0.25">
      <c r="C4720" s="106"/>
      <c r="D4720" s="103"/>
      <c r="E4720" s="11" t="s">
        <v>32</v>
      </c>
      <c r="F4720" s="8"/>
      <c r="G4720" s="7">
        <v>654</v>
      </c>
      <c r="H4720" s="15">
        <v>78</v>
      </c>
      <c r="I4720" s="1">
        <v>176</v>
      </c>
      <c r="J4720" s="1">
        <v>132</v>
      </c>
      <c r="K4720" s="1">
        <v>126</v>
      </c>
      <c r="L4720" s="1">
        <v>60</v>
      </c>
      <c r="M4720" s="18">
        <v>82</v>
      </c>
    </row>
    <row r="4721" spans="3:13" x14ac:dyDescent="0.25">
      <c r="C4721" s="106"/>
      <c r="D4721" s="102" t="s">
        <v>22</v>
      </c>
      <c r="E4721" s="10" t="s">
        <v>26</v>
      </c>
      <c r="F4721" s="9"/>
      <c r="G4721" s="13">
        <v>137</v>
      </c>
      <c r="H4721" s="22">
        <v>17</v>
      </c>
      <c r="I4721" s="3">
        <v>55</v>
      </c>
      <c r="J4721" s="3">
        <v>18</v>
      </c>
      <c r="K4721" s="3">
        <v>17</v>
      </c>
      <c r="L4721" s="3">
        <v>14</v>
      </c>
      <c r="M4721" s="24">
        <v>16</v>
      </c>
    </row>
    <row r="4722" spans="3:13" x14ac:dyDescent="0.25">
      <c r="C4722" s="106"/>
      <c r="D4722" s="103"/>
      <c r="E4722" s="11" t="s">
        <v>27</v>
      </c>
      <c r="F4722" s="8"/>
      <c r="G4722" s="7">
        <v>157</v>
      </c>
      <c r="H4722" s="15">
        <v>18</v>
      </c>
      <c r="I4722" s="1">
        <v>48</v>
      </c>
      <c r="J4722" s="1">
        <v>36</v>
      </c>
      <c r="K4722" s="1">
        <v>23</v>
      </c>
      <c r="L4722" s="1">
        <v>16</v>
      </c>
      <c r="M4722" s="18">
        <v>16</v>
      </c>
    </row>
    <row r="4723" spans="3:13" x14ac:dyDescent="0.25">
      <c r="C4723" s="106"/>
      <c r="D4723" s="103"/>
      <c r="E4723" s="11" t="s">
        <v>28</v>
      </c>
      <c r="F4723" s="8"/>
      <c r="G4723" s="7">
        <v>162</v>
      </c>
      <c r="H4723" s="15">
        <v>22</v>
      </c>
      <c r="I4723" s="1">
        <v>46</v>
      </c>
      <c r="J4723" s="1">
        <v>29</v>
      </c>
      <c r="K4723" s="1">
        <v>30</v>
      </c>
      <c r="L4723" s="1">
        <v>13</v>
      </c>
      <c r="M4723" s="18">
        <v>22</v>
      </c>
    </row>
    <row r="4724" spans="3:13" x14ac:dyDescent="0.25">
      <c r="C4724" s="106"/>
      <c r="D4724" s="103"/>
      <c r="E4724" s="11" t="s">
        <v>29</v>
      </c>
      <c r="F4724" s="8"/>
      <c r="G4724" s="7">
        <v>175</v>
      </c>
      <c r="H4724" s="15">
        <v>23</v>
      </c>
      <c r="I4724" s="1">
        <v>50</v>
      </c>
      <c r="J4724" s="1">
        <v>33</v>
      </c>
      <c r="K4724" s="1">
        <v>29</v>
      </c>
      <c r="L4724" s="1">
        <v>17</v>
      </c>
      <c r="M4724" s="18">
        <v>23</v>
      </c>
    </row>
    <row r="4725" spans="3:13" x14ac:dyDescent="0.25">
      <c r="C4725" s="106"/>
      <c r="D4725" s="103"/>
      <c r="E4725" s="11" t="s">
        <v>30</v>
      </c>
      <c r="F4725" s="8"/>
      <c r="G4725" s="7">
        <v>149</v>
      </c>
      <c r="H4725" s="15">
        <v>15</v>
      </c>
      <c r="I4725" s="1">
        <v>44</v>
      </c>
      <c r="J4725" s="1">
        <v>24</v>
      </c>
      <c r="K4725" s="1">
        <v>34</v>
      </c>
      <c r="L4725" s="1">
        <v>11</v>
      </c>
      <c r="M4725" s="18">
        <v>21</v>
      </c>
    </row>
    <row r="4726" spans="3:13" x14ac:dyDescent="0.25">
      <c r="C4726" s="106"/>
      <c r="D4726" s="103"/>
      <c r="E4726" s="11" t="s">
        <v>31</v>
      </c>
      <c r="F4726" s="8"/>
      <c r="G4726" s="7">
        <v>643</v>
      </c>
      <c r="H4726" s="15">
        <v>78</v>
      </c>
      <c r="I4726" s="1">
        <v>188</v>
      </c>
      <c r="J4726" s="1">
        <v>122</v>
      </c>
      <c r="K4726" s="1">
        <v>116</v>
      </c>
      <c r="L4726" s="1">
        <v>57</v>
      </c>
      <c r="M4726" s="18">
        <v>82</v>
      </c>
    </row>
    <row r="4727" spans="3:13" x14ac:dyDescent="0.25">
      <c r="C4727" s="106"/>
      <c r="D4727" s="103"/>
      <c r="E4727" s="11" t="s">
        <v>32</v>
      </c>
      <c r="F4727" s="8"/>
      <c r="G4727" s="7">
        <v>324</v>
      </c>
      <c r="H4727" s="15">
        <v>38</v>
      </c>
      <c r="I4727" s="1">
        <v>94</v>
      </c>
      <c r="J4727" s="1">
        <v>57</v>
      </c>
      <c r="K4727" s="1">
        <v>63</v>
      </c>
      <c r="L4727" s="1">
        <v>28</v>
      </c>
      <c r="M4727" s="18">
        <v>44</v>
      </c>
    </row>
    <row r="4728" spans="3:13" x14ac:dyDescent="0.25">
      <c r="C4728" s="106"/>
      <c r="D4728" s="102" t="s">
        <v>23</v>
      </c>
      <c r="E4728" s="10" t="s">
        <v>26</v>
      </c>
      <c r="F4728" s="9"/>
      <c r="G4728" s="13">
        <v>120</v>
      </c>
      <c r="H4728" s="22">
        <v>21</v>
      </c>
      <c r="I4728" s="3">
        <v>42</v>
      </c>
      <c r="J4728" s="3">
        <v>18</v>
      </c>
      <c r="K4728" s="3">
        <v>15</v>
      </c>
      <c r="L4728" s="3">
        <v>15</v>
      </c>
      <c r="M4728" s="24">
        <v>9</v>
      </c>
    </row>
    <row r="4729" spans="3:13" x14ac:dyDescent="0.25">
      <c r="C4729" s="106"/>
      <c r="D4729" s="103"/>
      <c r="E4729" s="11" t="s">
        <v>27</v>
      </c>
      <c r="F4729" s="8"/>
      <c r="G4729" s="7">
        <v>140</v>
      </c>
      <c r="H4729" s="15">
        <v>16</v>
      </c>
      <c r="I4729" s="1">
        <v>50</v>
      </c>
      <c r="J4729" s="1">
        <v>21</v>
      </c>
      <c r="K4729" s="1">
        <v>13</v>
      </c>
      <c r="L4729" s="1">
        <v>18</v>
      </c>
      <c r="M4729" s="18">
        <v>22</v>
      </c>
    </row>
    <row r="4730" spans="3:13" x14ac:dyDescent="0.25">
      <c r="C4730" s="106"/>
      <c r="D4730" s="103"/>
      <c r="E4730" s="11" t="s">
        <v>28</v>
      </c>
      <c r="F4730" s="8"/>
      <c r="G4730" s="7">
        <v>154</v>
      </c>
      <c r="H4730" s="15">
        <v>25</v>
      </c>
      <c r="I4730" s="1">
        <v>43</v>
      </c>
      <c r="J4730" s="1">
        <v>32</v>
      </c>
      <c r="K4730" s="1">
        <v>25</v>
      </c>
      <c r="L4730" s="1">
        <v>9</v>
      </c>
      <c r="M4730" s="18">
        <v>20</v>
      </c>
    </row>
    <row r="4731" spans="3:13" x14ac:dyDescent="0.25">
      <c r="C4731" s="106"/>
      <c r="D4731" s="103"/>
      <c r="E4731" s="11" t="s">
        <v>29</v>
      </c>
      <c r="F4731" s="8"/>
      <c r="G4731" s="7">
        <v>160</v>
      </c>
      <c r="H4731" s="15">
        <v>20</v>
      </c>
      <c r="I4731" s="1">
        <v>36</v>
      </c>
      <c r="J4731" s="1">
        <v>39</v>
      </c>
      <c r="K4731" s="1">
        <v>30</v>
      </c>
      <c r="L4731" s="1">
        <v>15</v>
      </c>
      <c r="M4731" s="18">
        <v>20</v>
      </c>
    </row>
    <row r="4732" spans="3:13" x14ac:dyDescent="0.25">
      <c r="C4732" s="106"/>
      <c r="D4732" s="103"/>
      <c r="E4732" s="11" t="s">
        <v>30</v>
      </c>
      <c r="F4732" s="8"/>
      <c r="G4732" s="7">
        <v>170</v>
      </c>
      <c r="H4732" s="15">
        <v>20</v>
      </c>
      <c r="I4732" s="1">
        <v>46</v>
      </c>
      <c r="J4732" s="1">
        <v>36</v>
      </c>
      <c r="K4732" s="1">
        <v>33</v>
      </c>
      <c r="L4732" s="1">
        <v>17</v>
      </c>
      <c r="M4732" s="18">
        <v>18</v>
      </c>
    </row>
    <row r="4733" spans="3:13" x14ac:dyDescent="0.25">
      <c r="C4733" s="106"/>
      <c r="D4733" s="103"/>
      <c r="E4733" s="11" t="s">
        <v>31</v>
      </c>
      <c r="F4733" s="8"/>
      <c r="G4733" s="7">
        <v>624</v>
      </c>
      <c r="H4733" s="15">
        <v>81</v>
      </c>
      <c r="I4733" s="1">
        <v>175</v>
      </c>
      <c r="J4733" s="1">
        <v>128</v>
      </c>
      <c r="K4733" s="1">
        <v>101</v>
      </c>
      <c r="L4733" s="1">
        <v>59</v>
      </c>
      <c r="M4733" s="18">
        <v>80</v>
      </c>
    </row>
    <row r="4734" spans="3:13" x14ac:dyDescent="0.25">
      <c r="C4734" s="106"/>
      <c r="D4734" s="103"/>
      <c r="E4734" s="11" t="s">
        <v>32</v>
      </c>
      <c r="F4734" s="8"/>
      <c r="G4734" s="7">
        <v>330</v>
      </c>
      <c r="H4734" s="15">
        <v>40</v>
      </c>
      <c r="I4734" s="1">
        <v>82</v>
      </c>
      <c r="J4734" s="1">
        <v>75</v>
      </c>
      <c r="K4734" s="1">
        <v>63</v>
      </c>
      <c r="L4734" s="1">
        <v>32</v>
      </c>
      <c r="M4734" s="18">
        <v>38</v>
      </c>
    </row>
    <row r="4735" spans="3:13" ht="25.2" x14ac:dyDescent="0.25">
      <c r="C4735" s="102" t="s">
        <v>33</v>
      </c>
      <c r="D4735" s="102" t="s">
        <v>25</v>
      </c>
      <c r="E4735" s="10" t="s">
        <v>34</v>
      </c>
      <c r="F4735" s="9"/>
      <c r="G4735" s="13">
        <v>75</v>
      </c>
      <c r="H4735" s="22">
        <v>9</v>
      </c>
      <c r="I4735" s="3">
        <v>24</v>
      </c>
      <c r="J4735" s="3">
        <v>15</v>
      </c>
      <c r="K4735" s="3">
        <v>7</v>
      </c>
      <c r="L4735" s="3">
        <v>5</v>
      </c>
      <c r="M4735" s="24">
        <v>15</v>
      </c>
    </row>
    <row r="4736" spans="3:13" ht="25.2" x14ac:dyDescent="0.25">
      <c r="C4736" s="106"/>
      <c r="D4736" s="103"/>
      <c r="E4736" s="11" t="s">
        <v>35</v>
      </c>
      <c r="F4736" s="8"/>
      <c r="G4736" s="7">
        <v>1042</v>
      </c>
      <c r="H4736" s="15">
        <v>141</v>
      </c>
      <c r="I4736" s="1">
        <v>318</v>
      </c>
      <c r="J4736" s="1">
        <v>196</v>
      </c>
      <c r="K4736" s="1">
        <v>167</v>
      </c>
      <c r="L4736" s="1">
        <v>97</v>
      </c>
      <c r="M4736" s="18">
        <v>123</v>
      </c>
    </row>
    <row r="4737" spans="3:13" ht="25.2" x14ac:dyDescent="0.25">
      <c r="C4737" s="106"/>
      <c r="D4737" s="103"/>
      <c r="E4737" s="11" t="s">
        <v>36</v>
      </c>
      <c r="F4737" s="8"/>
      <c r="G4737" s="7">
        <v>122</v>
      </c>
      <c r="H4737" s="15">
        <v>17</v>
      </c>
      <c r="I4737" s="1">
        <v>35</v>
      </c>
      <c r="J4737" s="1">
        <v>15</v>
      </c>
      <c r="K4737" s="1">
        <v>27</v>
      </c>
      <c r="L4737" s="1">
        <v>11</v>
      </c>
      <c r="M4737" s="18">
        <v>17</v>
      </c>
    </row>
    <row r="4738" spans="3:13" ht="25.2" x14ac:dyDescent="0.25">
      <c r="C4738" s="106"/>
      <c r="D4738" s="103"/>
      <c r="E4738" s="11" t="s">
        <v>37</v>
      </c>
      <c r="F4738" s="8"/>
      <c r="G4738" s="7">
        <v>251</v>
      </c>
      <c r="H4738" s="15">
        <v>27</v>
      </c>
      <c r="I4738" s="1">
        <v>75</v>
      </c>
      <c r="J4738" s="1">
        <v>52</v>
      </c>
      <c r="K4738" s="1">
        <v>37</v>
      </c>
      <c r="L4738" s="1">
        <v>31</v>
      </c>
      <c r="M4738" s="18">
        <v>29</v>
      </c>
    </row>
    <row r="4739" spans="3:13" x14ac:dyDescent="0.25">
      <c r="C4739" s="106"/>
      <c r="D4739" s="103"/>
      <c r="E4739" s="11" t="s">
        <v>38</v>
      </c>
      <c r="F4739" s="8"/>
      <c r="G4739" s="14">
        <v>34</v>
      </c>
      <c r="H4739" s="27">
        <v>3</v>
      </c>
      <c r="I4739" s="5">
        <v>8</v>
      </c>
      <c r="J4739" s="5">
        <v>8</v>
      </c>
      <c r="K4739" s="5">
        <v>11</v>
      </c>
      <c r="L4739" s="5">
        <v>1</v>
      </c>
      <c r="M4739" s="28">
        <v>3</v>
      </c>
    </row>
    <row r="4740" spans="3:13" ht="25.2" x14ac:dyDescent="0.25">
      <c r="C4740" s="106"/>
      <c r="D4740" s="102" t="s">
        <v>22</v>
      </c>
      <c r="E4740" s="10" t="s">
        <v>34</v>
      </c>
      <c r="F4740" s="9"/>
      <c r="G4740" s="13">
        <v>53</v>
      </c>
      <c r="H4740" s="22">
        <v>8</v>
      </c>
      <c r="I4740" s="3">
        <v>17</v>
      </c>
      <c r="J4740" s="3">
        <v>12</v>
      </c>
      <c r="K4740" s="3">
        <v>4</v>
      </c>
      <c r="L4740" s="3">
        <v>3</v>
      </c>
      <c r="M4740" s="24">
        <v>9</v>
      </c>
    </row>
    <row r="4741" spans="3:13" ht="25.2" x14ac:dyDescent="0.25">
      <c r="C4741" s="106"/>
      <c r="D4741" s="103"/>
      <c r="E4741" s="11" t="s">
        <v>35</v>
      </c>
      <c r="F4741" s="8"/>
      <c r="G4741" s="7">
        <v>595</v>
      </c>
      <c r="H4741" s="15">
        <v>75</v>
      </c>
      <c r="I4741" s="1">
        <v>189</v>
      </c>
      <c r="J4741" s="1">
        <v>107</v>
      </c>
      <c r="K4741" s="1">
        <v>98</v>
      </c>
      <c r="L4741" s="1">
        <v>53</v>
      </c>
      <c r="M4741" s="18">
        <v>73</v>
      </c>
    </row>
    <row r="4742" spans="3:13" ht="25.2" x14ac:dyDescent="0.25">
      <c r="C4742" s="106"/>
      <c r="D4742" s="103"/>
      <c r="E4742" s="11" t="s">
        <v>36</v>
      </c>
      <c r="F4742" s="8"/>
      <c r="G4742" s="7">
        <v>56</v>
      </c>
      <c r="H4742" s="15">
        <v>5</v>
      </c>
      <c r="I4742" s="1">
        <v>16</v>
      </c>
      <c r="J4742" s="1">
        <v>6</v>
      </c>
      <c r="K4742" s="1">
        <v>14</v>
      </c>
      <c r="L4742" s="1">
        <v>6</v>
      </c>
      <c r="M4742" s="18">
        <v>9</v>
      </c>
    </row>
    <row r="4743" spans="3:13" ht="25.2" x14ac:dyDescent="0.25">
      <c r="C4743" s="106"/>
      <c r="D4743" s="103"/>
      <c r="E4743" s="11" t="s">
        <v>37</v>
      </c>
      <c r="F4743" s="8"/>
      <c r="G4743" s="7">
        <v>54</v>
      </c>
      <c r="H4743" s="15">
        <v>6</v>
      </c>
      <c r="I4743" s="1">
        <v>15</v>
      </c>
      <c r="J4743" s="1">
        <v>9</v>
      </c>
      <c r="K4743" s="1">
        <v>10</v>
      </c>
      <c r="L4743" s="1">
        <v>9</v>
      </c>
      <c r="M4743" s="18">
        <v>5</v>
      </c>
    </row>
    <row r="4744" spans="3:13" x14ac:dyDescent="0.25">
      <c r="C4744" s="106"/>
      <c r="D4744" s="103"/>
      <c r="E4744" s="11" t="s">
        <v>38</v>
      </c>
      <c r="F4744" s="8"/>
      <c r="G4744" s="14">
        <v>22</v>
      </c>
      <c r="H4744" s="27">
        <v>1</v>
      </c>
      <c r="I4744" s="5">
        <v>6</v>
      </c>
      <c r="J4744" s="5">
        <v>6</v>
      </c>
      <c r="K4744" s="5">
        <v>7</v>
      </c>
      <c r="L4744" s="5">
        <v>0</v>
      </c>
      <c r="M4744" s="28">
        <v>2</v>
      </c>
    </row>
    <row r="4745" spans="3:13" ht="25.2" x14ac:dyDescent="0.25">
      <c r="C4745" s="106"/>
      <c r="D4745" s="102" t="s">
        <v>23</v>
      </c>
      <c r="E4745" s="10" t="s">
        <v>34</v>
      </c>
      <c r="F4745" s="9"/>
      <c r="G4745" s="41">
        <v>22</v>
      </c>
      <c r="H4745" s="58">
        <v>1</v>
      </c>
      <c r="I4745" s="26">
        <v>7</v>
      </c>
      <c r="J4745" s="26">
        <v>3</v>
      </c>
      <c r="K4745" s="26">
        <v>3</v>
      </c>
      <c r="L4745" s="26">
        <v>2</v>
      </c>
      <c r="M4745" s="60">
        <v>6</v>
      </c>
    </row>
    <row r="4746" spans="3:13" ht="25.2" x14ac:dyDescent="0.25">
      <c r="C4746" s="106"/>
      <c r="D4746" s="103"/>
      <c r="E4746" s="11" t="s">
        <v>35</v>
      </c>
      <c r="F4746" s="8"/>
      <c r="G4746" s="7">
        <v>447</v>
      </c>
      <c r="H4746" s="15">
        <v>66</v>
      </c>
      <c r="I4746" s="1">
        <v>129</v>
      </c>
      <c r="J4746" s="1">
        <v>89</v>
      </c>
      <c r="K4746" s="1">
        <v>69</v>
      </c>
      <c r="L4746" s="1">
        <v>44</v>
      </c>
      <c r="M4746" s="18">
        <v>50</v>
      </c>
    </row>
    <row r="4747" spans="3:13" ht="25.2" x14ac:dyDescent="0.25">
      <c r="C4747" s="106"/>
      <c r="D4747" s="103"/>
      <c r="E4747" s="11" t="s">
        <v>36</v>
      </c>
      <c r="F4747" s="8"/>
      <c r="G4747" s="7">
        <v>66</v>
      </c>
      <c r="H4747" s="15">
        <v>12</v>
      </c>
      <c r="I4747" s="1">
        <v>19</v>
      </c>
      <c r="J4747" s="1">
        <v>9</v>
      </c>
      <c r="K4747" s="1">
        <v>13</v>
      </c>
      <c r="L4747" s="1">
        <v>5</v>
      </c>
      <c r="M4747" s="18">
        <v>8</v>
      </c>
    </row>
    <row r="4748" spans="3:13" ht="25.2" x14ac:dyDescent="0.25">
      <c r="C4748" s="106"/>
      <c r="D4748" s="103"/>
      <c r="E4748" s="11" t="s">
        <v>37</v>
      </c>
      <c r="F4748" s="8"/>
      <c r="G4748" s="7">
        <v>197</v>
      </c>
      <c r="H4748" s="15">
        <v>21</v>
      </c>
      <c r="I4748" s="1">
        <v>60</v>
      </c>
      <c r="J4748" s="1">
        <v>43</v>
      </c>
      <c r="K4748" s="1">
        <v>27</v>
      </c>
      <c r="L4748" s="1">
        <v>22</v>
      </c>
      <c r="M4748" s="18">
        <v>24</v>
      </c>
    </row>
    <row r="4749" spans="3:13" x14ac:dyDescent="0.25">
      <c r="C4749" s="106"/>
      <c r="D4749" s="103"/>
      <c r="E4749" s="11" t="s">
        <v>38</v>
      </c>
      <c r="F4749" s="8"/>
      <c r="G4749" s="14">
        <v>12</v>
      </c>
      <c r="H4749" s="27">
        <v>2</v>
      </c>
      <c r="I4749" s="5">
        <v>2</v>
      </c>
      <c r="J4749" s="5">
        <v>2</v>
      </c>
      <c r="K4749" s="5">
        <v>4</v>
      </c>
      <c r="L4749" s="5">
        <v>1</v>
      </c>
      <c r="M4749" s="28">
        <v>1</v>
      </c>
    </row>
    <row r="4750" spans="3:13" ht="25.2" x14ac:dyDescent="0.25">
      <c r="C4750" s="102" t="s">
        <v>39</v>
      </c>
      <c r="D4750" s="102" t="s">
        <v>25</v>
      </c>
      <c r="E4750" s="10" t="s">
        <v>40</v>
      </c>
      <c r="F4750" s="9"/>
      <c r="G4750" s="13">
        <v>263</v>
      </c>
      <c r="H4750" s="22">
        <v>30</v>
      </c>
      <c r="I4750" s="3">
        <v>70</v>
      </c>
      <c r="J4750" s="3">
        <v>43</v>
      </c>
      <c r="K4750" s="3">
        <v>51</v>
      </c>
      <c r="L4750" s="3">
        <v>33</v>
      </c>
      <c r="M4750" s="24">
        <v>36</v>
      </c>
    </row>
    <row r="4751" spans="3:13" ht="25.2" x14ac:dyDescent="0.25">
      <c r="C4751" s="106"/>
      <c r="D4751" s="103"/>
      <c r="E4751" s="11" t="s">
        <v>41</v>
      </c>
      <c r="F4751" s="8"/>
      <c r="G4751" s="7">
        <v>906</v>
      </c>
      <c r="H4751" s="15">
        <v>123</v>
      </c>
      <c r="I4751" s="1">
        <v>276</v>
      </c>
      <c r="J4751" s="1">
        <v>169</v>
      </c>
      <c r="K4751" s="1">
        <v>147</v>
      </c>
      <c r="L4751" s="1">
        <v>86</v>
      </c>
      <c r="M4751" s="18">
        <v>105</v>
      </c>
    </row>
    <row r="4752" spans="3:13" x14ac:dyDescent="0.25">
      <c r="C4752" s="106"/>
      <c r="D4752" s="103"/>
      <c r="E4752" s="11" t="s">
        <v>42</v>
      </c>
      <c r="F4752" s="8"/>
      <c r="G4752" s="7">
        <v>61</v>
      </c>
      <c r="H4752" s="15">
        <v>8</v>
      </c>
      <c r="I4752" s="1">
        <v>22</v>
      </c>
      <c r="J4752" s="1">
        <v>14</v>
      </c>
      <c r="K4752" s="1">
        <v>5</v>
      </c>
      <c r="L4752" s="1">
        <v>5</v>
      </c>
      <c r="M4752" s="18">
        <v>7</v>
      </c>
    </row>
    <row r="4753" spans="3:13" x14ac:dyDescent="0.25">
      <c r="C4753" s="106"/>
      <c r="D4753" s="103"/>
      <c r="E4753" s="11" t="s">
        <v>43</v>
      </c>
      <c r="F4753" s="8"/>
      <c r="G4753" s="7">
        <v>450</v>
      </c>
      <c r="H4753" s="15">
        <v>53</v>
      </c>
      <c r="I4753" s="1">
        <v>157</v>
      </c>
      <c r="J4753" s="1">
        <v>82</v>
      </c>
      <c r="K4753" s="1">
        <v>59</v>
      </c>
      <c r="L4753" s="1">
        <v>55</v>
      </c>
      <c r="M4753" s="18">
        <v>44</v>
      </c>
    </row>
    <row r="4754" spans="3:13" x14ac:dyDescent="0.25">
      <c r="C4754" s="106"/>
      <c r="D4754" s="103"/>
      <c r="E4754" s="11" t="s">
        <v>44</v>
      </c>
      <c r="F4754" s="8"/>
      <c r="G4754" s="7">
        <v>93</v>
      </c>
      <c r="H4754" s="15">
        <v>15</v>
      </c>
      <c r="I4754" s="1">
        <v>26</v>
      </c>
      <c r="J4754" s="1">
        <v>24</v>
      </c>
      <c r="K4754" s="1">
        <v>7</v>
      </c>
      <c r="L4754" s="1">
        <v>14</v>
      </c>
      <c r="M4754" s="18">
        <v>7</v>
      </c>
    </row>
    <row r="4755" spans="3:13" ht="25.2" x14ac:dyDescent="0.25">
      <c r="C4755" s="106"/>
      <c r="D4755" s="103"/>
      <c r="E4755" s="11" t="s">
        <v>45</v>
      </c>
      <c r="F4755" s="8"/>
      <c r="G4755" s="14">
        <v>41</v>
      </c>
      <c r="H4755" s="27">
        <v>4</v>
      </c>
      <c r="I4755" s="5">
        <v>14</v>
      </c>
      <c r="J4755" s="5">
        <v>7</v>
      </c>
      <c r="K4755" s="5">
        <v>6</v>
      </c>
      <c r="L4755" s="5">
        <v>4</v>
      </c>
      <c r="M4755" s="28">
        <v>6</v>
      </c>
    </row>
    <row r="4756" spans="3:13" x14ac:dyDescent="0.25">
      <c r="C4756" s="106"/>
      <c r="D4756" s="103"/>
      <c r="E4756" s="11" t="s">
        <v>38</v>
      </c>
      <c r="F4756" s="8"/>
      <c r="G4756" s="7">
        <v>141</v>
      </c>
      <c r="H4756" s="15">
        <v>17</v>
      </c>
      <c r="I4756" s="1">
        <v>40</v>
      </c>
      <c r="J4756" s="1">
        <v>35</v>
      </c>
      <c r="K4756" s="1">
        <v>24</v>
      </c>
      <c r="L4756" s="1">
        <v>8</v>
      </c>
      <c r="M4756" s="18">
        <v>17</v>
      </c>
    </row>
    <row r="4757" spans="3:13" ht="25.2" x14ac:dyDescent="0.25">
      <c r="C4757" s="106"/>
      <c r="D4757" s="102" t="s">
        <v>22</v>
      </c>
      <c r="E4757" s="10" t="s">
        <v>40</v>
      </c>
      <c r="F4757" s="9"/>
      <c r="G4757" s="13">
        <v>123</v>
      </c>
      <c r="H4757" s="22">
        <v>15</v>
      </c>
      <c r="I4757" s="3">
        <v>33</v>
      </c>
      <c r="J4757" s="3">
        <v>19</v>
      </c>
      <c r="K4757" s="3">
        <v>22</v>
      </c>
      <c r="L4757" s="3">
        <v>15</v>
      </c>
      <c r="M4757" s="24">
        <v>19</v>
      </c>
    </row>
    <row r="4758" spans="3:13" ht="25.2" x14ac:dyDescent="0.25">
      <c r="C4758" s="106"/>
      <c r="D4758" s="103"/>
      <c r="E4758" s="11" t="s">
        <v>41</v>
      </c>
      <c r="F4758" s="8"/>
      <c r="G4758" s="7">
        <v>511</v>
      </c>
      <c r="H4758" s="15">
        <v>63</v>
      </c>
      <c r="I4758" s="1">
        <v>166</v>
      </c>
      <c r="J4758" s="1">
        <v>89</v>
      </c>
      <c r="K4758" s="1">
        <v>87</v>
      </c>
      <c r="L4758" s="1">
        <v>45</v>
      </c>
      <c r="M4758" s="18">
        <v>61</v>
      </c>
    </row>
    <row r="4759" spans="3:13" x14ac:dyDescent="0.25">
      <c r="C4759" s="106"/>
      <c r="D4759" s="103"/>
      <c r="E4759" s="11" t="s">
        <v>42</v>
      </c>
      <c r="F4759" s="8"/>
      <c r="G4759" s="14">
        <v>36</v>
      </c>
      <c r="H4759" s="27">
        <v>5</v>
      </c>
      <c r="I4759" s="5">
        <v>12</v>
      </c>
      <c r="J4759" s="5">
        <v>9</v>
      </c>
      <c r="K4759" s="5">
        <v>3</v>
      </c>
      <c r="L4759" s="5">
        <v>2</v>
      </c>
      <c r="M4759" s="28">
        <v>5</v>
      </c>
    </row>
    <row r="4760" spans="3:13" x14ac:dyDescent="0.25">
      <c r="C4760" s="106"/>
      <c r="D4760" s="103"/>
      <c r="E4760" s="11" t="s">
        <v>43</v>
      </c>
      <c r="F4760" s="8"/>
      <c r="G4760" s="7">
        <v>224</v>
      </c>
      <c r="H4760" s="15">
        <v>30</v>
      </c>
      <c r="I4760" s="1">
        <v>78</v>
      </c>
      <c r="J4760" s="1">
        <v>37</v>
      </c>
      <c r="K4760" s="1">
        <v>33</v>
      </c>
      <c r="L4760" s="1">
        <v>28</v>
      </c>
      <c r="M4760" s="18">
        <v>18</v>
      </c>
    </row>
    <row r="4761" spans="3:13" x14ac:dyDescent="0.25">
      <c r="C4761" s="106"/>
      <c r="D4761" s="103"/>
      <c r="E4761" s="11" t="s">
        <v>44</v>
      </c>
      <c r="F4761" s="8"/>
      <c r="G4761" s="14">
        <v>46</v>
      </c>
      <c r="H4761" s="27">
        <v>11</v>
      </c>
      <c r="I4761" s="5">
        <v>13</v>
      </c>
      <c r="J4761" s="5">
        <v>9</v>
      </c>
      <c r="K4761" s="5">
        <v>4</v>
      </c>
      <c r="L4761" s="5">
        <v>6</v>
      </c>
      <c r="M4761" s="28">
        <v>3</v>
      </c>
    </row>
    <row r="4762" spans="3:13" ht="25.2" x14ac:dyDescent="0.25">
      <c r="C4762" s="106"/>
      <c r="D4762" s="103"/>
      <c r="E4762" s="11" t="s">
        <v>45</v>
      </c>
      <c r="F4762" s="8"/>
      <c r="G4762" s="14">
        <v>18</v>
      </c>
      <c r="H4762" s="27">
        <v>2</v>
      </c>
      <c r="I4762" s="5">
        <v>10</v>
      </c>
      <c r="J4762" s="5">
        <v>2</v>
      </c>
      <c r="K4762" s="5">
        <v>0</v>
      </c>
      <c r="L4762" s="5">
        <v>1</v>
      </c>
      <c r="M4762" s="28">
        <v>3</v>
      </c>
    </row>
    <row r="4763" spans="3:13" x14ac:dyDescent="0.25">
      <c r="C4763" s="106"/>
      <c r="D4763" s="103"/>
      <c r="E4763" s="11" t="s">
        <v>38</v>
      </c>
      <c r="F4763" s="8"/>
      <c r="G4763" s="7">
        <v>80</v>
      </c>
      <c r="H4763" s="15">
        <v>7</v>
      </c>
      <c r="I4763" s="1">
        <v>20</v>
      </c>
      <c r="J4763" s="1">
        <v>22</v>
      </c>
      <c r="K4763" s="1">
        <v>16</v>
      </c>
      <c r="L4763" s="1">
        <v>5</v>
      </c>
      <c r="M4763" s="18">
        <v>10</v>
      </c>
    </row>
    <row r="4764" spans="3:13" ht="25.2" x14ac:dyDescent="0.25">
      <c r="C4764" s="106"/>
      <c r="D4764" s="102" t="s">
        <v>23</v>
      </c>
      <c r="E4764" s="10" t="s">
        <v>40</v>
      </c>
      <c r="F4764" s="9"/>
      <c r="G4764" s="13">
        <v>140</v>
      </c>
      <c r="H4764" s="22">
        <v>15</v>
      </c>
      <c r="I4764" s="3">
        <v>37</v>
      </c>
      <c r="J4764" s="3">
        <v>24</v>
      </c>
      <c r="K4764" s="3">
        <v>29</v>
      </c>
      <c r="L4764" s="3">
        <v>18</v>
      </c>
      <c r="M4764" s="24">
        <v>17</v>
      </c>
    </row>
    <row r="4765" spans="3:13" ht="25.2" x14ac:dyDescent="0.25">
      <c r="C4765" s="106"/>
      <c r="D4765" s="103"/>
      <c r="E4765" s="11" t="s">
        <v>41</v>
      </c>
      <c r="F4765" s="8"/>
      <c r="G4765" s="7">
        <v>395</v>
      </c>
      <c r="H4765" s="15">
        <v>60</v>
      </c>
      <c r="I4765" s="1">
        <v>110</v>
      </c>
      <c r="J4765" s="1">
        <v>80</v>
      </c>
      <c r="K4765" s="1">
        <v>60</v>
      </c>
      <c r="L4765" s="1">
        <v>41</v>
      </c>
      <c r="M4765" s="18">
        <v>44</v>
      </c>
    </row>
    <row r="4766" spans="3:13" x14ac:dyDescent="0.25">
      <c r="C4766" s="106"/>
      <c r="D4766" s="103"/>
      <c r="E4766" s="11" t="s">
        <v>42</v>
      </c>
      <c r="F4766" s="8"/>
      <c r="G4766" s="14">
        <v>25</v>
      </c>
      <c r="H4766" s="27">
        <v>3</v>
      </c>
      <c r="I4766" s="5">
        <v>10</v>
      </c>
      <c r="J4766" s="5">
        <v>5</v>
      </c>
      <c r="K4766" s="5">
        <v>2</v>
      </c>
      <c r="L4766" s="5">
        <v>3</v>
      </c>
      <c r="M4766" s="28">
        <v>2</v>
      </c>
    </row>
    <row r="4767" spans="3:13" x14ac:dyDescent="0.25">
      <c r="C4767" s="106"/>
      <c r="D4767" s="103"/>
      <c r="E4767" s="11" t="s">
        <v>43</v>
      </c>
      <c r="F4767" s="8"/>
      <c r="G4767" s="7">
        <v>226</v>
      </c>
      <c r="H4767" s="15">
        <v>23</v>
      </c>
      <c r="I4767" s="1">
        <v>79</v>
      </c>
      <c r="J4767" s="1">
        <v>45</v>
      </c>
      <c r="K4767" s="1">
        <v>26</v>
      </c>
      <c r="L4767" s="1">
        <v>27</v>
      </c>
      <c r="M4767" s="18">
        <v>26</v>
      </c>
    </row>
    <row r="4768" spans="3:13" x14ac:dyDescent="0.25">
      <c r="C4768" s="106"/>
      <c r="D4768" s="103"/>
      <c r="E4768" s="11" t="s">
        <v>44</v>
      </c>
      <c r="F4768" s="8"/>
      <c r="G4768" s="14">
        <v>47</v>
      </c>
      <c r="H4768" s="27">
        <v>4</v>
      </c>
      <c r="I4768" s="5">
        <v>13</v>
      </c>
      <c r="J4768" s="5">
        <v>15</v>
      </c>
      <c r="K4768" s="5">
        <v>3</v>
      </c>
      <c r="L4768" s="5">
        <v>8</v>
      </c>
      <c r="M4768" s="28">
        <v>4</v>
      </c>
    </row>
    <row r="4769" spans="3:13" ht="25.2" x14ac:dyDescent="0.25">
      <c r="C4769" s="106"/>
      <c r="D4769" s="103"/>
      <c r="E4769" s="11" t="s">
        <v>45</v>
      </c>
      <c r="F4769" s="8"/>
      <c r="G4769" s="14">
        <v>23</v>
      </c>
      <c r="H4769" s="27">
        <v>2</v>
      </c>
      <c r="I4769" s="5">
        <v>4</v>
      </c>
      <c r="J4769" s="5">
        <v>5</v>
      </c>
      <c r="K4769" s="5">
        <v>6</v>
      </c>
      <c r="L4769" s="5">
        <v>3</v>
      </c>
      <c r="M4769" s="28">
        <v>3</v>
      </c>
    </row>
    <row r="4770" spans="3:13" x14ac:dyDescent="0.25">
      <c r="C4770" s="106"/>
      <c r="D4770" s="103"/>
      <c r="E4770" s="11" t="s">
        <v>38</v>
      </c>
      <c r="F4770" s="8"/>
      <c r="G4770" s="7">
        <v>61</v>
      </c>
      <c r="H4770" s="15">
        <v>10</v>
      </c>
      <c r="I4770" s="1">
        <v>20</v>
      </c>
      <c r="J4770" s="1">
        <v>13</v>
      </c>
      <c r="K4770" s="1">
        <v>8</v>
      </c>
      <c r="L4770" s="1">
        <v>3</v>
      </c>
      <c r="M4770" s="18">
        <v>7</v>
      </c>
    </row>
    <row r="4771" spans="3:13" x14ac:dyDescent="0.25">
      <c r="C4771" s="102" t="s">
        <v>46</v>
      </c>
      <c r="D4771" s="100" t="s">
        <v>21</v>
      </c>
      <c r="E4771" s="10" t="s">
        <v>47</v>
      </c>
      <c r="F4771" s="9"/>
      <c r="G4771" s="13">
        <v>1103</v>
      </c>
      <c r="H4771" s="22">
        <v>156</v>
      </c>
      <c r="I4771" s="3">
        <v>307</v>
      </c>
      <c r="J4771" s="3">
        <v>256</v>
      </c>
      <c r="K4771" s="3">
        <v>131</v>
      </c>
      <c r="L4771" s="3">
        <v>102</v>
      </c>
      <c r="M4771" s="24">
        <v>151</v>
      </c>
    </row>
    <row r="4772" spans="3:13" ht="25.2" x14ac:dyDescent="0.25">
      <c r="C4772" s="106"/>
      <c r="D4772" s="101"/>
      <c r="E4772" s="11" t="s">
        <v>48</v>
      </c>
      <c r="F4772" s="8"/>
      <c r="G4772" s="7">
        <v>173</v>
      </c>
      <c r="H4772" s="15">
        <v>8</v>
      </c>
      <c r="I4772" s="1">
        <v>73</v>
      </c>
      <c r="J4772" s="1">
        <v>11</v>
      </c>
      <c r="K4772" s="1">
        <v>53</v>
      </c>
      <c r="L4772" s="1">
        <v>17</v>
      </c>
      <c r="M4772" s="18">
        <v>11</v>
      </c>
    </row>
    <row r="4773" spans="3:13" x14ac:dyDescent="0.25">
      <c r="C4773" s="106"/>
      <c r="D4773" s="101"/>
      <c r="E4773" s="11" t="s">
        <v>49</v>
      </c>
      <c r="F4773" s="8"/>
      <c r="G4773" s="14">
        <v>29</v>
      </c>
      <c r="H4773" s="27">
        <v>3</v>
      </c>
      <c r="I4773" s="5">
        <v>10</v>
      </c>
      <c r="J4773" s="5">
        <v>2</v>
      </c>
      <c r="K4773" s="5">
        <v>6</v>
      </c>
      <c r="L4773" s="5">
        <v>6</v>
      </c>
      <c r="M4773" s="28">
        <v>2</v>
      </c>
    </row>
    <row r="4774" spans="3:13" ht="25.2" x14ac:dyDescent="0.25">
      <c r="C4774" s="106"/>
      <c r="D4774" s="101"/>
      <c r="E4774" s="11" t="s">
        <v>50</v>
      </c>
      <c r="F4774" s="8"/>
      <c r="G4774" s="7">
        <v>102</v>
      </c>
      <c r="H4774" s="15">
        <v>10</v>
      </c>
      <c r="I4774" s="1">
        <v>40</v>
      </c>
      <c r="J4774" s="1">
        <v>8</v>
      </c>
      <c r="K4774" s="1">
        <v>22</v>
      </c>
      <c r="L4774" s="1">
        <v>12</v>
      </c>
      <c r="M4774" s="18">
        <v>10</v>
      </c>
    </row>
    <row r="4775" spans="3:13" ht="25.2" x14ac:dyDescent="0.25">
      <c r="C4775" s="106"/>
      <c r="D4775" s="101"/>
      <c r="E4775" s="11" t="s">
        <v>51</v>
      </c>
      <c r="F4775" s="8"/>
      <c r="G4775" s="14">
        <v>46</v>
      </c>
      <c r="H4775" s="27">
        <v>9</v>
      </c>
      <c r="I4775" s="5">
        <v>9</v>
      </c>
      <c r="J4775" s="5">
        <v>0</v>
      </c>
      <c r="K4775" s="5">
        <v>17</v>
      </c>
      <c r="L4775" s="5">
        <v>2</v>
      </c>
      <c r="M4775" s="28">
        <v>9</v>
      </c>
    </row>
    <row r="4776" spans="3:13" x14ac:dyDescent="0.25">
      <c r="C4776" s="106"/>
      <c r="D4776" s="101"/>
      <c r="E4776" s="11" t="s">
        <v>52</v>
      </c>
      <c r="F4776" s="8"/>
      <c r="G4776" s="14">
        <v>20</v>
      </c>
      <c r="H4776" s="27">
        <v>2</v>
      </c>
      <c r="I4776" s="5">
        <v>7</v>
      </c>
      <c r="J4776" s="5">
        <v>0</v>
      </c>
      <c r="K4776" s="5">
        <v>7</v>
      </c>
      <c r="L4776" s="5">
        <v>1</v>
      </c>
      <c r="M4776" s="28">
        <v>3</v>
      </c>
    </row>
    <row r="4777" spans="3:13" x14ac:dyDescent="0.25">
      <c r="C4777" s="106"/>
      <c r="D4777" s="101"/>
      <c r="E4777" s="11" t="s">
        <v>53</v>
      </c>
      <c r="F4777" s="8"/>
      <c r="G4777" s="14">
        <v>19</v>
      </c>
      <c r="H4777" s="27">
        <v>4</v>
      </c>
      <c r="I4777" s="5">
        <v>6</v>
      </c>
      <c r="J4777" s="5">
        <v>1</v>
      </c>
      <c r="K4777" s="5">
        <v>4</v>
      </c>
      <c r="L4777" s="5">
        <v>3</v>
      </c>
      <c r="M4777" s="28">
        <v>1</v>
      </c>
    </row>
    <row r="4778" spans="3:13" x14ac:dyDescent="0.25">
      <c r="C4778" s="106"/>
      <c r="D4778" s="101"/>
      <c r="E4778" s="11" t="s">
        <v>38</v>
      </c>
      <c r="F4778" s="8"/>
      <c r="G4778" s="14">
        <v>32</v>
      </c>
      <c r="H4778" s="27">
        <v>5</v>
      </c>
      <c r="I4778" s="5">
        <v>8</v>
      </c>
      <c r="J4778" s="5">
        <v>8</v>
      </c>
      <c r="K4778" s="5">
        <v>9</v>
      </c>
      <c r="L4778" s="5">
        <v>2</v>
      </c>
      <c r="M4778" s="28">
        <v>0</v>
      </c>
    </row>
    <row r="4779" spans="3:13" x14ac:dyDescent="0.25">
      <c r="C4779" s="106"/>
      <c r="D4779" s="101"/>
      <c r="E4779" s="11" t="s">
        <v>54</v>
      </c>
      <c r="F4779" s="8"/>
      <c r="G4779" s="7">
        <v>1276</v>
      </c>
      <c r="H4779" s="15">
        <v>164</v>
      </c>
      <c r="I4779" s="1">
        <v>380</v>
      </c>
      <c r="J4779" s="1">
        <v>267</v>
      </c>
      <c r="K4779" s="1">
        <v>184</v>
      </c>
      <c r="L4779" s="1">
        <v>119</v>
      </c>
      <c r="M4779" s="18">
        <v>162</v>
      </c>
    </row>
    <row r="4780" spans="3:13" x14ac:dyDescent="0.25">
      <c r="C4780" s="106"/>
      <c r="D4780" s="101"/>
      <c r="E4780" s="11" t="s">
        <v>55</v>
      </c>
      <c r="F4780" s="8"/>
      <c r="G4780" s="7">
        <v>177</v>
      </c>
      <c r="H4780" s="15">
        <v>22</v>
      </c>
      <c r="I4780" s="1">
        <v>59</v>
      </c>
      <c r="J4780" s="1">
        <v>10</v>
      </c>
      <c r="K4780" s="1">
        <v>45</v>
      </c>
      <c r="L4780" s="1">
        <v>20</v>
      </c>
      <c r="M4780" s="18">
        <v>21</v>
      </c>
    </row>
    <row r="4781" spans="3:13" ht="25.2" x14ac:dyDescent="0.25">
      <c r="C4781" s="102" t="s">
        <v>56</v>
      </c>
      <c r="D4781" s="100" t="s">
        <v>21</v>
      </c>
      <c r="E4781" s="10" t="s">
        <v>57</v>
      </c>
      <c r="F4781" s="9"/>
      <c r="G4781" s="13">
        <v>393</v>
      </c>
      <c r="H4781" s="22">
        <v>45</v>
      </c>
      <c r="I4781" s="3">
        <v>155</v>
      </c>
      <c r="J4781" s="3">
        <v>63</v>
      </c>
      <c r="K4781" s="3">
        <v>79</v>
      </c>
      <c r="L4781" s="3">
        <v>17</v>
      </c>
      <c r="M4781" s="24">
        <v>34</v>
      </c>
    </row>
    <row r="4782" spans="3:13" ht="25.2" x14ac:dyDescent="0.25">
      <c r="C4782" s="106"/>
      <c r="D4782" s="101"/>
      <c r="E4782" s="11" t="s">
        <v>58</v>
      </c>
      <c r="F4782" s="8"/>
      <c r="G4782" s="7">
        <v>615</v>
      </c>
      <c r="H4782" s="15">
        <v>58</v>
      </c>
      <c r="I4782" s="1">
        <v>196</v>
      </c>
      <c r="J4782" s="1">
        <v>101</v>
      </c>
      <c r="K4782" s="1">
        <v>116</v>
      </c>
      <c r="L4782" s="1">
        <v>82</v>
      </c>
      <c r="M4782" s="18">
        <v>62</v>
      </c>
    </row>
    <row r="4783" spans="3:13" ht="25.2" x14ac:dyDescent="0.25">
      <c r="C4783" s="106"/>
      <c r="D4783" s="101"/>
      <c r="E4783" s="11" t="s">
        <v>59</v>
      </c>
      <c r="F4783" s="8"/>
      <c r="G4783" s="7">
        <v>364</v>
      </c>
      <c r="H4783" s="15">
        <v>64</v>
      </c>
      <c r="I4783" s="1">
        <v>76</v>
      </c>
      <c r="J4783" s="1">
        <v>91</v>
      </c>
      <c r="K4783" s="1">
        <v>40</v>
      </c>
      <c r="L4783" s="1">
        <v>31</v>
      </c>
      <c r="M4783" s="18">
        <v>62</v>
      </c>
    </row>
    <row r="4784" spans="3:13" x14ac:dyDescent="0.25">
      <c r="C4784" s="106"/>
      <c r="D4784" s="101"/>
      <c r="E4784" s="11" t="s">
        <v>60</v>
      </c>
      <c r="F4784" s="8"/>
      <c r="G4784" s="7">
        <v>152</v>
      </c>
      <c r="H4784" s="15">
        <v>30</v>
      </c>
      <c r="I4784" s="1">
        <v>33</v>
      </c>
      <c r="J4784" s="1">
        <v>31</v>
      </c>
      <c r="K4784" s="1">
        <v>14</v>
      </c>
      <c r="L4784" s="1">
        <v>15</v>
      </c>
      <c r="M4784" s="18">
        <v>29</v>
      </c>
    </row>
    <row r="4785" spans="2:13" x14ac:dyDescent="0.25">
      <c r="C4785" s="102" t="s">
        <v>61</v>
      </c>
      <c r="D4785" s="100" t="s">
        <v>21</v>
      </c>
      <c r="E4785" s="10" t="s">
        <v>62</v>
      </c>
      <c r="F4785" s="9"/>
      <c r="G4785" s="13">
        <v>197</v>
      </c>
      <c r="H4785" s="22">
        <v>197</v>
      </c>
      <c r="I4785" s="3">
        <v>0</v>
      </c>
      <c r="J4785" s="3">
        <v>0</v>
      </c>
      <c r="K4785" s="3">
        <v>0</v>
      </c>
      <c r="L4785" s="3">
        <v>0</v>
      </c>
      <c r="M4785" s="24">
        <v>0</v>
      </c>
    </row>
    <row r="4786" spans="2:13" x14ac:dyDescent="0.25">
      <c r="C4786" s="103"/>
      <c r="D4786" s="101"/>
      <c r="E4786" s="11" t="s">
        <v>63</v>
      </c>
      <c r="F4786" s="8"/>
      <c r="G4786" s="7">
        <v>460</v>
      </c>
      <c r="H4786" s="15">
        <v>0</v>
      </c>
      <c r="I4786" s="1">
        <v>460</v>
      </c>
      <c r="J4786" s="1">
        <v>0</v>
      </c>
      <c r="K4786" s="1">
        <v>0</v>
      </c>
      <c r="L4786" s="1">
        <v>0</v>
      </c>
      <c r="M4786" s="18">
        <v>0</v>
      </c>
    </row>
    <row r="4787" spans="2:13" ht="25.2" x14ac:dyDescent="0.25">
      <c r="C4787" s="103"/>
      <c r="D4787" s="101"/>
      <c r="E4787" s="11" t="s">
        <v>64</v>
      </c>
      <c r="F4787" s="8"/>
      <c r="G4787" s="7">
        <v>286</v>
      </c>
      <c r="H4787" s="15">
        <v>0</v>
      </c>
      <c r="I4787" s="1">
        <v>0</v>
      </c>
      <c r="J4787" s="1">
        <v>286</v>
      </c>
      <c r="K4787" s="1">
        <v>0</v>
      </c>
      <c r="L4787" s="1">
        <v>0</v>
      </c>
      <c r="M4787" s="18">
        <v>0</v>
      </c>
    </row>
    <row r="4788" spans="2:13" x14ac:dyDescent="0.25">
      <c r="C4788" s="103"/>
      <c r="D4788" s="101"/>
      <c r="E4788" s="11" t="s">
        <v>65</v>
      </c>
      <c r="F4788" s="8"/>
      <c r="G4788" s="7">
        <v>249</v>
      </c>
      <c r="H4788" s="15">
        <v>0</v>
      </c>
      <c r="I4788" s="1">
        <v>0</v>
      </c>
      <c r="J4788" s="1">
        <v>0</v>
      </c>
      <c r="K4788" s="1">
        <v>249</v>
      </c>
      <c r="L4788" s="1">
        <v>0</v>
      </c>
      <c r="M4788" s="18">
        <v>0</v>
      </c>
    </row>
    <row r="4789" spans="2:13" x14ac:dyDescent="0.25">
      <c r="C4789" s="103"/>
      <c r="D4789" s="101"/>
      <c r="E4789" s="11" t="s">
        <v>66</v>
      </c>
      <c r="F4789" s="8"/>
      <c r="G4789" s="7">
        <v>145</v>
      </c>
      <c r="H4789" s="15">
        <v>0</v>
      </c>
      <c r="I4789" s="1">
        <v>0</v>
      </c>
      <c r="J4789" s="1">
        <v>0</v>
      </c>
      <c r="K4789" s="1">
        <v>0</v>
      </c>
      <c r="L4789" s="1">
        <v>145</v>
      </c>
      <c r="M4789" s="18">
        <v>0</v>
      </c>
    </row>
    <row r="4790" spans="2:13" x14ac:dyDescent="0.25">
      <c r="C4790" s="107"/>
      <c r="D4790" s="104"/>
      <c r="E4790" s="44" t="s">
        <v>67</v>
      </c>
      <c r="F4790" s="45"/>
      <c r="G4790" s="56">
        <v>187</v>
      </c>
      <c r="H4790" s="64">
        <v>0</v>
      </c>
      <c r="I4790" s="34">
        <v>0</v>
      </c>
      <c r="J4790" s="34">
        <v>0</v>
      </c>
      <c r="K4790" s="34">
        <v>0</v>
      </c>
      <c r="L4790" s="34">
        <v>0</v>
      </c>
      <c r="M4790" s="69">
        <v>187</v>
      </c>
    </row>
    <row r="4792" spans="2:13" x14ac:dyDescent="0.25">
      <c r="B4792" s="42" t="str">
        <f xml:space="preserve"> HYPERLINK("#'目次'!B62", "[56]")</f>
        <v>[56]</v>
      </c>
      <c r="C4792" s="37" t="s">
        <v>685</v>
      </c>
    </row>
    <row r="4793" spans="2:13" x14ac:dyDescent="0.25">
      <c r="C4793" s="37" t="s">
        <v>681</v>
      </c>
    </row>
    <row r="4795" spans="2:13" x14ac:dyDescent="0.25">
      <c r="C4795" s="37" t="s">
        <v>14</v>
      </c>
    </row>
    <row r="4796" spans="2:13" ht="50.4" x14ac:dyDescent="0.25">
      <c r="C4796" s="96"/>
      <c r="D4796" s="97"/>
      <c r="E4796" s="97"/>
      <c r="F4796" s="97"/>
      <c r="G4796" s="52" t="s">
        <v>15</v>
      </c>
      <c r="H4796" s="48" t="s">
        <v>57</v>
      </c>
      <c r="I4796" s="20" t="s">
        <v>58</v>
      </c>
      <c r="J4796" s="20" t="s">
        <v>59</v>
      </c>
      <c r="K4796" s="51" t="s">
        <v>60</v>
      </c>
    </row>
    <row r="4797" spans="2:13" x14ac:dyDescent="0.25">
      <c r="C4797" s="98"/>
      <c r="D4797" s="99"/>
      <c r="E4797" s="99"/>
      <c r="F4797" s="99"/>
      <c r="G4797" s="47"/>
      <c r="H4797" s="55"/>
      <c r="I4797" s="21"/>
      <c r="J4797" s="21"/>
      <c r="K4797" s="54"/>
    </row>
    <row r="4798" spans="2:13" x14ac:dyDescent="0.25">
      <c r="C4798" s="43"/>
      <c r="D4798" s="49"/>
      <c r="E4798" s="53" t="s">
        <v>15</v>
      </c>
      <c r="F4798" s="46"/>
      <c r="G4798" s="50">
        <v>1524</v>
      </c>
      <c r="H4798" s="30">
        <v>393</v>
      </c>
      <c r="I4798" s="30">
        <v>615</v>
      </c>
      <c r="J4798" s="30">
        <v>364</v>
      </c>
      <c r="K4798" s="68">
        <v>152</v>
      </c>
    </row>
    <row r="4799" spans="2:13" x14ac:dyDescent="0.25">
      <c r="C4799" s="105" t="s">
        <v>20</v>
      </c>
      <c r="D4799" s="100" t="s">
        <v>21</v>
      </c>
      <c r="E4799" s="10" t="s">
        <v>22</v>
      </c>
      <c r="F4799" s="9"/>
      <c r="G4799" s="13">
        <v>780</v>
      </c>
      <c r="H4799" s="22">
        <v>196</v>
      </c>
      <c r="I4799" s="3">
        <v>323</v>
      </c>
      <c r="J4799" s="3">
        <v>181</v>
      </c>
      <c r="K4799" s="24">
        <v>80</v>
      </c>
    </row>
    <row r="4800" spans="2:13" x14ac:dyDescent="0.25">
      <c r="C4800" s="106"/>
      <c r="D4800" s="101"/>
      <c r="E4800" s="11" t="s">
        <v>23</v>
      </c>
      <c r="F4800" s="8"/>
      <c r="G4800" s="7">
        <v>744</v>
      </c>
      <c r="H4800" s="15">
        <v>197</v>
      </c>
      <c r="I4800" s="1">
        <v>292</v>
      </c>
      <c r="J4800" s="1">
        <v>183</v>
      </c>
      <c r="K4800" s="18">
        <v>72</v>
      </c>
    </row>
    <row r="4801" spans="3:11" x14ac:dyDescent="0.25">
      <c r="C4801" s="102" t="s">
        <v>24</v>
      </c>
      <c r="D4801" s="102" t="s">
        <v>25</v>
      </c>
      <c r="E4801" s="10" t="s">
        <v>26</v>
      </c>
      <c r="F4801" s="9"/>
      <c r="G4801" s="13">
        <v>257</v>
      </c>
      <c r="H4801" s="22">
        <v>79</v>
      </c>
      <c r="I4801" s="3">
        <v>96</v>
      </c>
      <c r="J4801" s="3">
        <v>51</v>
      </c>
      <c r="K4801" s="24">
        <v>31</v>
      </c>
    </row>
    <row r="4802" spans="3:11" x14ac:dyDescent="0.25">
      <c r="C4802" s="106"/>
      <c r="D4802" s="103"/>
      <c r="E4802" s="11" t="s">
        <v>27</v>
      </c>
      <c r="F4802" s="8"/>
      <c r="G4802" s="7">
        <v>297</v>
      </c>
      <c r="H4802" s="15">
        <v>68</v>
      </c>
      <c r="I4802" s="1">
        <v>126</v>
      </c>
      <c r="J4802" s="1">
        <v>70</v>
      </c>
      <c r="K4802" s="18">
        <v>33</v>
      </c>
    </row>
    <row r="4803" spans="3:11" x14ac:dyDescent="0.25">
      <c r="C4803" s="106"/>
      <c r="D4803" s="103"/>
      <c r="E4803" s="11" t="s">
        <v>28</v>
      </c>
      <c r="F4803" s="8"/>
      <c r="G4803" s="7">
        <v>316</v>
      </c>
      <c r="H4803" s="15">
        <v>76</v>
      </c>
      <c r="I4803" s="1">
        <v>118</v>
      </c>
      <c r="J4803" s="1">
        <v>92</v>
      </c>
      <c r="K4803" s="18">
        <v>30</v>
      </c>
    </row>
    <row r="4804" spans="3:11" x14ac:dyDescent="0.25">
      <c r="C4804" s="106"/>
      <c r="D4804" s="103"/>
      <c r="E4804" s="11" t="s">
        <v>29</v>
      </c>
      <c r="F4804" s="8"/>
      <c r="G4804" s="7">
        <v>335</v>
      </c>
      <c r="H4804" s="15">
        <v>75</v>
      </c>
      <c r="I4804" s="1">
        <v>155</v>
      </c>
      <c r="J4804" s="1">
        <v>78</v>
      </c>
      <c r="K4804" s="18">
        <v>27</v>
      </c>
    </row>
    <row r="4805" spans="3:11" x14ac:dyDescent="0.25">
      <c r="C4805" s="106"/>
      <c r="D4805" s="103"/>
      <c r="E4805" s="11" t="s">
        <v>30</v>
      </c>
      <c r="F4805" s="8"/>
      <c r="G4805" s="7">
        <v>319</v>
      </c>
      <c r="H4805" s="15">
        <v>95</v>
      </c>
      <c r="I4805" s="1">
        <v>120</v>
      </c>
      <c r="J4805" s="1">
        <v>73</v>
      </c>
      <c r="K4805" s="18">
        <v>31</v>
      </c>
    </row>
    <row r="4806" spans="3:11" x14ac:dyDescent="0.25">
      <c r="C4806" s="106"/>
      <c r="D4806" s="103"/>
      <c r="E4806" s="11" t="s">
        <v>31</v>
      </c>
      <c r="F4806" s="8"/>
      <c r="G4806" s="7">
        <v>1267</v>
      </c>
      <c r="H4806" s="15">
        <v>314</v>
      </c>
      <c r="I4806" s="1">
        <v>519</v>
      </c>
      <c r="J4806" s="1">
        <v>313</v>
      </c>
      <c r="K4806" s="18">
        <v>121</v>
      </c>
    </row>
    <row r="4807" spans="3:11" x14ac:dyDescent="0.25">
      <c r="C4807" s="106"/>
      <c r="D4807" s="103"/>
      <c r="E4807" s="11" t="s">
        <v>32</v>
      </c>
      <c r="F4807" s="8"/>
      <c r="G4807" s="7">
        <v>654</v>
      </c>
      <c r="H4807" s="15">
        <v>170</v>
      </c>
      <c r="I4807" s="1">
        <v>275</v>
      </c>
      <c r="J4807" s="1">
        <v>151</v>
      </c>
      <c r="K4807" s="18">
        <v>58</v>
      </c>
    </row>
    <row r="4808" spans="3:11" x14ac:dyDescent="0.25">
      <c r="C4808" s="106"/>
      <c r="D4808" s="102" t="s">
        <v>22</v>
      </c>
      <c r="E4808" s="10" t="s">
        <v>26</v>
      </c>
      <c r="F4808" s="9"/>
      <c r="G4808" s="13">
        <v>137</v>
      </c>
      <c r="H4808" s="22">
        <v>38</v>
      </c>
      <c r="I4808" s="3">
        <v>50</v>
      </c>
      <c r="J4808" s="3">
        <v>31</v>
      </c>
      <c r="K4808" s="24">
        <v>18</v>
      </c>
    </row>
    <row r="4809" spans="3:11" x14ac:dyDescent="0.25">
      <c r="C4809" s="106"/>
      <c r="D4809" s="103"/>
      <c r="E4809" s="11" t="s">
        <v>27</v>
      </c>
      <c r="F4809" s="8"/>
      <c r="G4809" s="7">
        <v>157</v>
      </c>
      <c r="H4809" s="15">
        <v>35</v>
      </c>
      <c r="I4809" s="1">
        <v>69</v>
      </c>
      <c r="J4809" s="1">
        <v>34</v>
      </c>
      <c r="K4809" s="18">
        <v>19</v>
      </c>
    </row>
    <row r="4810" spans="3:11" x14ac:dyDescent="0.25">
      <c r="C4810" s="106"/>
      <c r="D4810" s="103"/>
      <c r="E4810" s="11" t="s">
        <v>28</v>
      </c>
      <c r="F4810" s="8"/>
      <c r="G4810" s="7">
        <v>162</v>
      </c>
      <c r="H4810" s="15">
        <v>37</v>
      </c>
      <c r="I4810" s="1">
        <v>66</v>
      </c>
      <c r="J4810" s="1">
        <v>44</v>
      </c>
      <c r="K4810" s="18">
        <v>15</v>
      </c>
    </row>
    <row r="4811" spans="3:11" x14ac:dyDescent="0.25">
      <c r="C4811" s="106"/>
      <c r="D4811" s="103"/>
      <c r="E4811" s="11" t="s">
        <v>29</v>
      </c>
      <c r="F4811" s="8"/>
      <c r="G4811" s="7">
        <v>175</v>
      </c>
      <c r="H4811" s="15">
        <v>39</v>
      </c>
      <c r="I4811" s="1">
        <v>85</v>
      </c>
      <c r="J4811" s="1">
        <v>38</v>
      </c>
      <c r="K4811" s="18">
        <v>13</v>
      </c>
    </row>
    <row r="4812" spans="3:11" x14ac:dyDescent="0.25">
      <c r="C4812" s="106"/>
      <c r="D4812" s="103"/>
      <c r="E4812" s="11" t="s">
        <v>30</v>
      </c>
      <c r="F4812" s="8"/>
      <c r="G4812" s="7">
        <v>149</v>
      </c>
      <c r="H4812" s="15">
        <v>47</v>
      </c>
      <c r="I4812" s="1">
        <v>53</v>
      </c>
      <c r="J4812" s="1">
        <v>34</v>
      </c>
      <c r="K4812" s="18">
        <v>15</v>
      </c>
    </row>
    <row r="4813" spans="3:11" x14ac:dyDescent="0.25">
      <c r="C4813" s="106"/>
      <c r="D4813" s="103"/>
      <c r="E4813" s="11" t="s">
        <v>31</v>
      </c>
      <c r="F4813" s="8"/>
      <c r="G4813" s="7">
        <v>643</v>
      </c>
      <c r="H4813" s="15">
        <v>158</v>
      </c>
      <c r="I4813" s="1">
        <v>273</v>
      </c>
      <c r="J4813" s="1">
        <v>150</v>
      </c>
      <c r="K4813" s="18">
        <v>62</v>
      </c>
    </row>
    <row r="4814" spans="3:11" x14ac:dyDescent="0.25">
      <c r="C4814" s="106"/>
      <c r="D4814" s="103"/>
      <c r="E4814" s="11" t="s">
        <v>32</v>
      </c>
      <c r="F4814" s="8"/>
      <c r="G4814" s="7">
        <v>324</v>
      </c>
      <c r="H4814" s="15">
        <v>86</v>
      </c>
      <c r="I4814" s="1">
        <v>138</v>
      </c>
      <c r="J4814" s="1">
        <v>72</v>
      </c>
      <c r="K4814" s="18">
        <v>28</v>
      </c>
    </row>
    <row r="4815" spans="3:11" x14ac:dyDescent="0.25">
      <c r="C4815" s="106"/>
      <c r="D4815" s="102" t="s">
        <v>23</v>
      </c>
      <c r="E4815" s="10" t="s">
        <v>26</v>
      </c>
      <c r="F4815" s="9"/>
      <c r="G4815" s="13">
        <v>120</v>
      </c>
      <c r="H4815" s="22">
        <v>41</v>
      </c>
      <c r="I4815" s="3">
        <v>46</v>
      </c>
      <c r="J4815" s="3">
        <v>20</v>
      </c>
      <c r="K4815" s="24">
        <v>13</v>
      </c>
    </row>
    <row r="4816" spans="3:11" x14ac:dyDescent="0.25">
      <c r="C4816" s="106"/>
      <c r="D4816" s="103"/>
      <c r="E4816" s="11" t="s">
        <v>27</v>
      </c>
      <c r="F4816" s="8"/>
      <c r="G4816" s="7">
        <v>140</v>
      </c>
      <c r="H4816" s="15">
        <v>33</v>
      </c>
      <c r="I4816" s="1">
        <v>57</v>
      </c>
      <c r="J4816" s="1">
        <v>36</v>
      </c>
      <c r="K4816" s="18">
        <v>14</v>
      </c>
    </row>
    <row r="4817" spans="3:11" x14ac:dyDescent="0.25">
      <c r="C4817" s="106"/>
      <c r="D4817" s="103"/>
      <c r="E4817" s="11" t="s">
        <v>28</v>
      </c>
      <c r="F4817" s="8"/>
      <c r="G4817" s="7">
        <v>154</v>
      </c>
      <c r="H4817" s="15">
        <v>39</v>
      </c>
      <c r="I4817" s="1">
        <v>52</v>
      </c>
      <c r="J4817" s="1">
        <v>48</v>
      </c>
      <c r="K4817" s="18">
        <v>15</v>
      </c>
    </row>
    <row r="4818" spans="3:11" x14ac:dyDescent="0.25">
      <c r="C4818" s="106"/>
      <c r="D4818" s="103"/>
      <c r="E4818" s="11" t="s">
        <v>29</v>
      </c>
      <c r="F4818" s="8"/>
      <c r="G4818" s="7">
        <v>160</v>
      </c>
      <c r="H4818" s="15">
        <v>36</v>
      </c>
      <c r="I4818" s="1">
        <v>70</v>
      </c>
      <c r="J4818" s="1">
        <v>40</v>
      </c>
      <c r="K4818" s="18">
        <v>14</v>
      </c>
    </row>
    <row r="4819" spans="3:11" x14ac:dyDescent="0.25">
      <c r="C4819" s="106"/>
      <c r="D4819" s="103"/>
      <c r="E4819" s="11" t="s">
        <v>30</v>
      </c>
      <c r="F4819" s="8"/>
      <c r="G4819" s="7">
        <v>170</v>
      </c>
      <c r="H4819" s="15">
        <v>48</v>
      </c>
      <c r="I4819" s="1">
        <v>67</v>
      </c>
      <c r="J4819" s="1">
        <v>39</v>
      </c>
      <c r="K4819" s="18">
        <v>16</v>
      </c>
    </row>
    <row r="4820" spans="3:11" x14ac:dyDescent="0.25">
      <c r="C4820" s="106"/>
      <c r="D4820" s="103"/>
      <c r="E4820" s="11" t="s">
        <v>31</v>
      </c>
      <c r="F4820" s="8"/>
      <c r="G4820" s="7">
        <v>624</v>
      </c>
      <c r="H4820" s="15">
        <v>156</v>
      </c>
      <c r="I4820" s="1">
        <v>246</v>
      </c>
      <c r="J4820" s="1">
        <v>163</v>
      </c>
      <c r="K4820" s="18">
        <v>59</v>
      </c>
    </row>
    <row r="4821" spans="3:11" x14ac:dyDescent="0.25">
      <c r="C4821" s="106"/>
      <c r="D4821" s="103"/>
      <c r="E4821" s="11" t="s">
        <v>32</v>
      </c>
      <c r="F4821" s="8"/>
      <c r="G4821" s="7">
        <v>330</v>
      </c>
      <c r="H4821" s="15">
        <v>84</v>
      </c>
      <c r="I4821" s="1">
        <v>137</v>
      </c>
      <c r="J4821" s="1">
        <v>79</v>
      </c>
      <c r="K4821" s="18">
        <v>30</v>
      </c>
    </row>
    <row r="4822" spans="3:11" ht="25.2" x14ac:dyDescent="0.25">
      <c r="C4822" s="102" t="s">
        <v>33</v>
      </c>
      <c r="D4822" s="102" t="s">
        <v>25</v>
      </c>
      <c r="E4822" s="10" t="s">
        <v>34</v>
      </c>
      <c r="F4822" s="9"/>
      <c r="G4822" s="13">
        <v>75</v>
      </c>
      <c r="H4822" s="22">
        <v>18</v>
      </c>
      <c r="I4822" s="3">
        <v>28</v>
      </c>
      <c r="J4822" s="3">
        <v>20</v>
      </c>
      <c r="K4822" s="24">
        <v>9</v>
      </c>
    </row>
    <row r="4823" spans="3:11" ht="25.2" x14ac:dyDescent="0.25">
      <c r="C4823" s="106"/>
      <c r="D4823" s="103"/>
      <c r="E4823" s="11" t="s">
        <v>35</v>
      </c>
      <c r="F4823" s="8"/>
      <c r="G4823" s="7">
        <v>1042</v>
      </c>
      <c r="H4823" s="15">
        <v>250</v>
      </c>
      <c r="I4823" s="1">
        <v>426</v>
      </c>
      <c r="J4823" s="1">
        <v>255</v>
      </c>
      <c r="K4823" s="18">
        <v>111</v>
      </c>
    </row>
    <row r="4824" spans="3:11" ht="25.2" x14ac:dyDescent="0.25">
      <c r="C4824" s="106"/>
      <c r="D4824" s="103"/>
      <c r="E4824" s="11" t="s">
        <v>36</v>
      </c>
      <c r="F4824" s="8"/>
      <c r="G4824" s="7">
        <v>122</v>
      </c>
      <c r="H4824" s="15">
        <v>45</v>
      </c>
      <c r="I4824" s="1">
        <v>44</v>
      </c>
      <c r="J4824" s="1">
        <v>23</v>
      </c>
      <c r="K4824" s="18">
        <v>10</v>
      </c>
    </row>
    <row r="4825" spans="3:11" ht="25.2" x14ac:dyDescent="0.25">
      <c r="C4825" s="106"/>
      <c r="D4825" s="103"/>
      <c r="E4825" s="11" t="s">
        <v>37</v>
      </c>
      <c r="F4825" s="8"/>
      <c r="G4825" s="7">
        <v>251</v>
      </c>
      <c r="H4825" s="15">
        <v>70</v>
      </c>
      <c r="I4825" s="1">
        <v>106</v>
      </c>
      <c r="J4825" s="1">
        <v>56</v>
      </c>
      <c r="K4825" s="18">
        <v>19</v>
      </c>
    </row>
    <row r="4826" spans="3:11" x14ac:dyDescent="0.25">
      <c r="C4826" s="106"/>
      <c r="D4826" s="103"/>
      <c r="E4826" s="11" t="s">
        <v>38</v>
      </c>
      <c r="F4826" s="8"/>
      <c r="G4826" s="14">
        <v>34</v>
      </c>
      <c r="H4826" s="27">
        <v>10</v>
      </c>
      <c r="I4826" s="5">
        <v>11</v>
      </c>
      <c r="J4826" s="5">
        <v>10</v>
      </c>
      <c r="K4826" s="28">
        <v>3</v>
      </c>
    </row>
    <row r="4827" spans="3:11" ht="25.2" x14ac:dyDescent="0.25">
      <c r="C4827" s="106"/>
      <c r="D4827" s="102" t="s">
        <v>22</v>
      </c>
      <c r="E4827" s="10" t="s">
        <v>34</v>
      </c>
      <c r="F4827" s="9"/>
      <c r="G4827" s="13">
        <v>53</v>
      </c>
      <c r="H4827" s="22">
        <v>9</v>
      </c>
      <c r="I4827" s="3">
        <v>23</v>
      </c>
      <c r="J4827" s="3">
        <v>15</v>
      </c>
      <c r="K4827" s="24">
        <v>6</v>
      </c>
    </row>
    <row r="4828" spans="3:11" ht="25.2" x14ac:dyDescent="0.25">
      <c r="C4828" s="106"/>
      <c r="D4828" s="103"/>
      <c r="E4828" s="11" t="s">
        <v>35</v>
      </c>
      <c r="F4828" s="8"/>
      <c r="G4828" s="7">
        <v>595</v>
      </c>
      <c r="H4828" s="15">
        <v>147</v>
      </c>
      <c r="I4828" s="1">
        <v>248</v>
      </c>
      <c r="J4828" s="1">
        <v>135</v>
      </c>
      <c r="K4828" s="18">
        <v>65</v>
      </c>
    </row>
    <row r="4829" spans="3:11" ht="25.2" x14ac:dyDescent="0.25">
      <c r="C4829" s="106"/>
      <c r="D4829" s="103"/>
      <c r="E4829" s="11" t="s">
        <v>36</v>
      </c>
      <c r="F4829" s="8"/>
      <c r="G4829" s="7">
        <v>56</v>
      </c>
      <c r="H4829" s="15">
        <v>20</v>
      </c>
      <c r="I4829" s="1">
        <v>24</v>
      </c>
      <c r="J4829" s="1">
        <v>9</v>
      </c>
      <c r="K4829" s="18">
        <v>3</v>
      </c>
    </row>
    <row r="4830" spans="3:11" ht="25.2" x14ac:dyDescent="0.25">
      <c r="C4830" s="106"/>
      <c r="D4830" s="103"/>
      <c r="E4830" s="11" t="s">
        <v>37</v>
      </c>
      <c r="F4830" s="8"/>
      <c r="G4830" s="7">
        <v>54</v>
      </c>
      <c r="H4830" s="15">
        <v>12</v>
      </c>
      <c r="I4830" s="1">
        <v>21</v>
      </c>
      <c r="J4830" s="1">
        <v>16</v>
      </c>
      <c r="K4830" s="18">
        <v>5</v>
      </c>
    </row>
    <row r="4831" spans="3:11" x14ac:dyDescent="0.25">
      <c r="C4831" s="106"/>
      <c r="D4831" s="103"/>
      <c r="E4831" s="11" t="s">
        <v>38</v>
      </c>
      <c r="F4831" s="8"/>
      <c r="G4831" s="14">
        <v>22</v>
      </c>
      <c r="H4831" s="27">
        <v>8</v>
      </c>
      <c r="I4831" s="5">
        <v>7</v>
      </c>
      <c r="J4831" s="5">
        <v>6</v>
      </c>
      <c r="K4831" s="28">
        <v>1</v>
      </c>
    </row>
    <row r="4832" spans="3:11" ht="25.2" x14ac:dyDescent="0.25">
      <c r="C4832" s="106"/>
      <c r="D4832" s="102" t="s">
        <v>23</v>
      </c>
      <c r="E4832" s="10" t="s">
        <v>34</v>
      </c>
      <c r="F4832" s="9"/>
      <c r="G4832" s="41">
        <v>22</v>
      </c>
      <c r="H4832" s="58">
        <v>9</v>
      </c>
      <c r="I4832" s="26">
        <v>5</v>
      </c>
      <c r="J4832" s="26">
        <v>5</v>
      </c>
      <c r="K4832" s="60">
        <v>3</v>
      </c>
    </row>
    <row r="4833" spans="3:11" ht="25.2" x14ac:dyDescent="0.25">
      <c r="C4833" s="106"/>
      <c r="D4833" s="103"/>
      <c r="E4833" s="11" t="s">
        <v>35</v>
      </c>
      <c r="F4833" s="8"/>
      <c r="G4833" s="7">
        <v>447</v>
      </c>
      <c r="H4833" s="15">
        <v>103</v>
      </c>
      <c r="I4833" s="1">
        <v>178</v>
      </c>
      <c r="J4833" s="1">
        <v>120</v>
      </c>
      <c r="K4833" s="18">
        <v>46</v>
      </c>
    </row>
    <row r="4834" spans="3:11" ht="25.2" x14ac:dyDescent="0.25">
      <c r="C4834" s="106"/>
      <c r="D4834" s="103"/>
      <c r="E4834" s="11" t="s">
        <v>36</v>
      </c>
      <c r="F4834" s="8"/>
      <c r="G4834" s="7">
        <v>66</v>
      </c>
      <c r="H4834" s="15">
        <v>25</v>
      </c>
      <c r="I4834" s="1">
        <v>20</v>
      </c>
      <c r="J4834" s="1">
        <v>14</v>
      </c>
      <c r="K4834" s="18">
        <v>7</v>
      </c>
    </row>
    <row r="4835" spans="3:11" ht="25.2" x14ac:dyDescent="0.25">
      <c r="C4835" s="106"/>
      <c r="D4835" s="103"/>
      <c r="E4835" s="11" t="s">
        <v>37</v>
      </c>
      <c r="F4835" s="8"/>
      <c r="G4835" s="7">
        <v>197</v>
      </c>
      <c r="H4835" s="15">
        <v>58</v>
      </c>
      <c r="I4835" s="1">
        <v>85</v>
      </c>
      <c r="J4835" s="1">
        <v>40</v>
      </c>
      <c r="K4835" s="18">
        <v>14</v>
      </c>
    </row>
    <row r="4836" spans="3:11" x14ac:dyDescent="0.25">
      <c r="C4836" s="106"/>
      <c r="D4836" s="103"/>
      <c r="E4836" s="11" t="s">
        <v>38</v>
      </c>
      <c r="F4836" s="8"/>
      <c r="G4836" s="14">
        <v>12</v>
      </c>
      <c r="H4836" s="27">
        <v>2</v>
      </c>
      <c r="I4836" s="5">
        <v>4</v>
      </c>
      <c r="J4836" s="5">
        <v>4</v>
      </c>
      <c r="K4836" s="28">
        <v>2</v>
      </c>
    </row>
    <row r="4837" spans="3:11" ht="25.2" x14ac:dyDescent="0.25">
      <c r="C4837" s="102" t="s">
        <v>39</v>
      </c>
      <c r="D4837" s="102" t="s">
        <v>25</v>
      </c>
      <c r="E4837" s="10" t="s">
        <v>40</v>
      </c>
      <c r="F4837" s="9"/>
      <c r="G4837" s="13">
        <v>263</v>
      </c>
      <c r="H4837" s="22">
        <v>90</v>
      </c>
      <c r="I4837" s="3">
        <v>98</v>
      </c>
      <c r="J4837" s="3">
        <v>54</v>
      </c>
      <c r="K4837" s="24">
        <v>21</v>
      </c>
    </row>
    <row r="4838" spans="3:11" ht="25.2" x14ac:dyDescent="0.25">
      <c r="C4838" s="106"/>
      <c r="D4838" s="103"/>
      <c r="E4838" s="11" t="s">
        <v>41</v>
      </c>
      <c r="F4838" s="8"/>
      <c r="G4838" s="7">
        <v>906</v>
      </c>
      <c r="H4838" s="15">
        <v>208</v>
      </c>
      <c r="I4838" s="1">
        <v>379</v>
      </c>
      <c r="J4838" s="1">
        <v>217</v>
      </c>
      <c r="K4838" s="18">
        <v>102</v>
      </c>
    </row>
    <row r="4839" spans="3:11" x14ac:dyDescent="0.25">
      <c r="C4839" s="106"/>
      <c r="D4839" s="103"/>
      <c r="E4839" s="11" t="s">
        <v>42</v>
      </c>
      <c r="F4839" s="8"/>
      <c r="G4839" s="7">
        <v>61</v>
      </c>
      <c r="H4839" s="15">
        <v>11</v>
      </c>
      <c r="I4839" s="1">
        <v>22</v>
      </c>
      <c r="J4839" s="1">
        <v>21</v>
      </c>
      <c r="K4839" s="18">
        <v>7</v>
      </c>
    </row>
    <row r="4840" spans="3:11" x14ac:dyDescent="0.25">
      <c r="C4840" s="106"/>
      <c r="D4840" s="103"/>
      <c r="E4840" s="11" t="s">
        <v>43</v>
      </c>
      <c r="F4840" s="8"/>
      <c r="G4840" s="7">
        <v>450</v>
      </c>
      <c r="H4840" s="15">
        <v>110</v>
      </c>
      <c r="I4840" s="1">
        <v>187</v>
      </c>
      <c r="J4840" s="1">
        <v>112</v>
      </c>
      <c r="K4840" s="18">
        <v>41</v>
      </c>
    </row>
    <row r="4841" spans="3:11" x14ac:dyDescent="0.25">
      <c r="C4841" s="106"/>
      <c r="D4841" s="103"/>
      <c r="E4841" s="11" t="s">
        <v>44</v>
      </c>
      <c r="F4841" s="8"/>
      <c r="G4841" s="7">
        <v>93</v>
      </c>
      <c r="H4841" s="15">
        <v>24</v>
      </c>
      <c r="I4841" s="1">
        <v>35</v>
      </c>
      <c r="J4841" s="1">
        <v>28</v>
      </c>
      <c r="K4841" s="18">
        <v>6</v>
      </c>
    </row>
    <row r="4842" spans="3:11" ht="25.2" x14ac:dyDescent="0.25">
      <c r="C4842" s="106"/>
      <c r="D4842" s="103"/>
      <c r="E4842" s="11" t="s">
        <v>45</v>
      </c>
      <c r="F4842" s="8"/>
      <c r="G4842" s="14">
        <v>41</v>
      </c>
      <c r="H4842" s="27">
        <v>9</v>
      </c>
      <c r="I4842" s="5">
        <v>16</v>
      </c>
      <c r="J4842" s="5">
        <v>7</v>
      </c>
      <c r="K4842" s="28">
        <v>9</v>
      </c>
    </row>
    <row r="4843" spans="3:11" x14ac:dyDescent="0.25">
      <c r="C4843" s="106"/>
      <c r="D4843" s="103"/>
      <c r="E4843" s="11" t="s">
        <v>38</v>
      </c>
      <c r="F4843" s="8"/>
      <c r="G4843" s="7">
        <v>141</v>
      </c>
      <c r="H4843" s="15">
        <v>44</v>
      </c>
      <c r="I4843" s="1">
        <v>46</v>
      </c>
      <c r="J4843" s="1">
        <v>40</v>
      </c>
      <c r="K4843" s="18">
        <v>11</v>
      </c>
    </row>
    <row r="4844" spans="3:11" ht="25.2" x14ac:dyDescent="0.25">
      <c r="C4844" s="106"/>
      <c r="D4844" s="102" t="s">
        <v>22</v>
      </c>
      <c r="E4844" s="10" t="s">
        <v>40</v>
      </c>
      <c r="F4844" s="9"/>
      <c r="G4844" s="13">
        <v>123</v>
      </c>
      <c r="H4844" s="22">
        <v>39</v>
      </c>
      <c r="I4844" s="3">
        <v>46</v>
      </c>
      <c r="J4844" s="3">
        <v>28</v>
      </c>
      <c r="K4844" s="24">
        <v>10</v>
      </c>
    </row>
    <row r="4845" spans="3:11" ht="25.2" x14ac:dyDescent="0.25">
      <c r="C4845" s="106"/>
      <c r="D4845" s="103"/>
      <c r="E4845" s="11" t="s">
        <v>41</v>
      </c>
      <c r="F4845" s="8"/>
      <c r="G4845" s="7">
        <v>511</v>
      </c>
      <c r="H4845" s="15">
        <v>116</v>
      </c>
      <c r="I4845" s="1">
        <v>221</v>
      </c>
      <c r="J4845" s="1">
        <v>113</v>
      </c>
      <c r="K4845" s="18">
        <v>61</v>
      </c>
    </row>
    <row r="4846" spans="3:11" x14ac:dyDescent="0.25">
      <c r="C4846" s="106"/>
      <c r="D4846" s="103"/>
      <c r="E4846" s="11" t="s">
        <v>42</v>
      </c>
      <c r="F4846" s="8"/>
      <c r="G4846" s="14">
        <v>36</v>
      </c>
      <c r="H4846" s="27">
        <v>5</v>
      </c>
      <c r="I4846" s="5">
        <v>13</v>
      </c>
      <c r="J4846" s="5">
        <v>12</v>
      </c>
      <c r="K4846" s="28">
        <v>6</v>
      </c>
    </row>
    <row r="4847" spans="3:11" x14ac:dyDescent="0.25">
      <c r="C4847" s="106"/>
      <c r="D4847" s="103"/>
      <c r="E4847" s="11" t="s">
        <v>43</v>
      </c>
      <c r="F4847" s="8"/>
      <c r="G4847" s="7">
        <v>224</v>
      </c>
      <c r="H4847" s="15">
        <v>59</v>
      </c>
      <c r="I4847" s="1">
        <v>83</v>
      </c>
      <c r="J4847" s="1">
        <v>58</v>
      </c>
      <c r="K4847" s="18">
        <v>24</v>
      </c>
    </row>
    <row r="4848" spans="3:11" x14ac:dyDescent="0.25">
      <c r="C4848" s="106"/>
      <c r="D4848" s="103"/>
      <c r="E4848" s="11" t="s">
        <v>44</v>
      </c>
      <c r="F4848" s="8"/>
      <c r="G4848" s="14">
        <v>46</v>
      </c>
      <c r="H4848" s="27">
        <v>9</v>
      </c>
      <c r="I4848" s="5">
        <v>16</v>
      </c>
      <c r="J4848" s="5">
        <v>17</v>
      </c>
      <c r="K4848" s="28">
        <v>4</v>
      </c>
    </row>
    <row r="4849" spans="3:11" ht="25.2" x14ac:dyDescent="0.25">
      <c r="C4849" s="106"/>
      <c r="D4849" s="103"/>
      <c r="E4849" s="11" t="s">
        <v>45</v>
      </c>
      <c r="F4849" s="8"/>
      <c r="G4849" s="14">
        <v>18</v>
      </c>
      <c r="H4849" s="27">
        <v>3</v>
      </c>
      <c r="I4849" s="5">
        <v>8</v>
      </c>
      <c r="J4849" s="5">
        <v>3</v>
      </c>
      <c r="K4849" s="28">
        <v>4</v>
      </c>
    </row>
    <row r="4850" spans="3:11" x14ac:dyDescent="0.25">
      <c r="C4850" s="106"/>
      <c r="D4850" s="103"/>
      <c r="E4850" s="11" t="s">
        <v>38</v>
      </c>
      <c r="F4850" s="8"/>
      <c r="G4850" s="7">
        <v>80</v>
      </c>
      <c r="H4850" s="15">
        <v>29</v>
      </c>
      <c r="I4850" s="1">
        <v>28</v>
      </c>
      <c r="J4850" s="1">
        <v>20</v>
      </c>
      <c r="K4850" s="18">
        <v>3</v>
      </c>
    </row>
    <row r="4851" spans="3:11" ht="25.2" x14ac:dyDescent="0.25">
      <c r="C4851" s="106"/>
      <c r="D4851" s="102" t="s">
        <v>23</v>
      </c>
      <c r="E4851" s="10" t="s">
        <v>40</v>
      </c>
      <c r="F4851" s="9"/>
      <c r="G4851" s="13">
        <v>140</v>
      </c>
      <c r="H4851" s="22">
        <v>51</v>
      </c>
      <c r="I4851" s="3">
        <v>52</v>
      </c>
      <c r="J4851" s="3">
        <v>26</v>
      </c>
      <c r="K4851" s="24">
        <v>11</v>
      </c>
    </row>
    <row r="4852" spans="3:11" ht="25.2" x14ac:dyDescent="0.25">
      <c r="C4852" s="106"/>
      <c r="D4852" s="103"/>
      <c r="E4852" s="11" t="s">
        <v>41</v>
      </c>
      <c r="F4852" s="8"/>
      <c r="G4852" s="7">
        <v>395</v>
      </c>
      <c r="H4852" s="15">
        <v>92</v>
      </c>
      <c r="I4852" s="1">
        <v>158</v>
      </c>
      <c r="J4852" s="1">
        <v>104</v>
      </c>
      <c r="K4852" s="18">
        <v>41</v>
      </c>
    </row>
    <row r="4853" spans="3:11" x14ac:dyDescent="0.25">
      <c r="C4853" s="106"/>
      <c r="D4853" s="103"/>
      <c r="E4853" s="11" t="s">
        <v>42</v>
      </c>
      <c r="F4853" s="8"/>
      <c r="G4853" s="14">
        <v>25</v>
      </c>
      <c r="H4853" s="27">
        <v>6</v>
      </c>
      <c r="I4853" s="5">
        <v>9</v>
      </c>
      <c r="J4853" s="5">
        <v>9</v>
      </c>
      <c r="K4853" s="28">
        <v>1</v>
      </c>
    </row>
    <row r="4854" spans="3:11" x14ac:dyDescent="0.25">
      <c r="C4854" s="106"/>
      <c r="D4854" s="103"/>
      <c r="E4854" s="11" t="s">
        <v>43</v>
      </c>
      <c r="F4854" s="8"/>
      <c r="G4854" s="7">
        <v>226</v>
      </c>
      <c r="H4854" s="15">
        <v>51</v>
      </c>
      <c r="I4854" s="1">
        <v>104</v>
      </c>
      <c r="J4854" s="1">
        <v>54</v>
      </c>
      <c r="K4854" s="18">
        <v>17</v>
      </c>
    </row>
    <row r="4855" spans="3:11" x14ac:dyDescent="0.25">
      <c r="C4855" s="106"/>
      <c r="D4855" s="103"/>
      <c r="E4855" s="11" t="s">
        <v>44</v>
      </c>
      <c r="F4855" s="8"/>
      <c r="G4855" s="14">
        <v>47</v>
      </c>
      <c r="H4855" s="27">
        <v>15</v>
      </c>
      <c r="I4855" s="5">
        <v>19</v>
      </c>
      <c r="J4855" s="5">
        <v>11</v>
      </c>
      <c r="K4855" s="28">
        <v>2</v>
      </c>
    </row>
    <row r="4856" spans="3:11" ht="25.2" x14ac:dyDescent="0.25">
      <c r="C4856" s="106"/>
      <c r="D4856" s="103"/>
      <c r="E4856" s="11" t="s">
        <v>45</v>
      </c>
      <c r="F4856" s="8"/>
      <c r="G4856" s="14">
        <v>23</v>
      </c>
      <c r="H4856" s="27">
        <v>6</v>
      </c>
      <c r="I4856" s="5">
        <v>8</v>
      </c>
      <c r="J4856" s="5">
        <v>4</v>
      </c>
      <c r="K4856" s="28">
        <v>5</v>
      </c>
    </row>
    <row r="4857" spans="3:11" x14ac:dyDescent="0.25">
      <c r="C4857" s="106"/>
      <c r="D4857" s="103"/>
      <c r="E4857" s="11" t="s">
        <v>38</v>
      </c>
      <c r="F4857" s="8"/>
      <c r="G4857" s="7">
        <v>61</v>
      </c>
      <c r="H4857" s="15">
        <v>15</v>
      </c>
      <c r="I4857" s="1">
        <v>18</v>
      </c>
      <c r="J4857" s="1">
        <v>20</v>
      </c>
      <c r="K4857" s="18">
        <v>8</v>
      </c>
    </row>
    <row r="4858" spans="3:11" x14ac:dyDescent="0.25">
      <c r="C4858" s="102" t="s">
        <v>46</v>
      </c>
      <c r="D4858" s="100" t="s">
        <v>21</v>
      </c>
      <c r="E4858" s="10" t="s">
        <v>47</v>
      </c>
      <c r="F4858" s="9"/>
      <c r="G4858" s="13">
        <v>1103</v>
      </c>
      <c r="H4858" s="22">
        <v>198</v>
      </c>
      <c r="I4858" s="3">
        <v>447</v>
      </c>
      <c r="J4858" s="3">
        <v>322</v>
      </c>
      <c r="K4858" s="24">
        <v>136</v>
      </c>
    </row>
    <row r="4859" spans="3:11" ht="25.2" x14ac:dyDescent="0.25">
      <c r="C4859" s="106"/>
      <c r="D4859" s="101"/>
      <c r="E4859" s="11" t="s">
        <v>48</v>
      </c>
      <c r="F4859" s="8"/>
      <c r="G4859" s="7">
        <v>173</v>
      </c>
      <c r="H4859" s="15">
        <v>100</v>
      </c>
      <c r="I4859" s="1">
        <v>70</v>
      </c>
      <c r="J4859" s="1">
        <v>2</v>
      </c>
      <c r="K4859" s="18">
        <v>1</v>
      </c>
    </row>
    <row r="4860" spans="3:11" x14ac:dyDescent="0.25">
      <c r="C4860" s="106"/>
      <c r="D4860" s="101"/>
      <c r="E4860" s="11" t="s">
        <v>49</v>
      </c>
      <c r="F4860" s="8"/>
      <c r="G4860" s="14">
        <v>29</v>
      </c>
      <c r="H4860" s="27">
        <v>6</v>
      </c>
      <c r="I4860" s="5">
        <v>15</v>
      </c>
      <c r="J4860" s="5">
        <v>6</v>
      </c>
      <c r="K4860" s="28">
        <v>2</v>
      </c>
    </row>
    <row r="4861" spans="3:11" ht="25.2" x14ac:dyDescent="0.25">
      <c r="C4861" s="106"/>
      <c r="D4861" s="101"/>
      <c r="E4861" s="11" t="s">
        <v>50</v>
      </c>
      <c r="F4861" s="8"/>
      <c r="G4861" s="7">
        <v>102</v>
      </c>
      <c r="H4861" s="15">
        <v>47</v>
      </c>
      <c r="I4861" s="1">
        <v>44</v>
      </c>
      <c r="J4861" s="1">
        <v>8</v>
      </c>
      <c r="K4861" s="18">
        <v>3</v>
      </c>
    </row>
    <row r="4862" spans="3:11" ht="25.2" x14ac:dyDescent="0.25">
      <c r="C4862" s="106"/>
      <c r="D4862" s="101"/>
      <c r="E4862" s="11" t="s">
        <v>51</v>
      </c>
      <c r="F4862" s="8"/>
      <c r="G4862" s="14">
        <v>46</v>
      </c>
      <c r="H4862" s="27">
        <v>18</v>
      </c>
      <c r="I4862" s="5">
        <v>16</v>
      </c>
      <c r="J4862" s="5">
        <v>9</v>
      </c>
      <c r="K4862" s="28">
        <v>3</v>
      </c>
    </row>
    <row r="4863" spans="3:11" x14ac:dyDescent="0.25">
      <c r="C4863" s="106"/>
      <c r="D4863" s="101"/>
      <c r="E4863" s="11" t="s">
        <v>52</v>
      </c>
      <c r="F4863" s="8"/>
      <c r="G4863" s="14">
        <v>20</v>
      </c>
      <c r="H4863" s="27">
        <v>5</v>
      </c>
      <c r="I4863" s="5">
        <v>9</v>
      </c>
      <c r="J4863" s="5">
        <v>4</v>
      </c>
      <c r="K4863" s="28">
        <v>2</v>
      </c>
    </row>
    <row r="4864" spans="3:11" x14ac:dyDescent="0.25">
      <c r="C4864" s="106"/>
      <c r="D4864" s="101"/>
      <c r="E4864" s="11" t="s">
        <v>53</v>
      </c>
      <c r="F4864" s="8"/>
      <c r="G4864" s="14">
        <v>19</v>
      </c>
      <c r="H4864" s="27">
        <v>10</v>
      </c>
      <c r="I4864" s="5">
        <v>5</v>
      </c>
      <c r="J4864" s="5">
        <v>4</v>
      </c>
      <c r="K4864" s="28">
        <v>0</v>
      </c>
    </row>
    <row r="4865" spans="2:11" x14ac:dyDescent="0.25">
      <c r="C4865" s="106"/>
      <c r="D4865" s="101"/>
      <c r="E4865" s="11" t="s">
        <v>38</v>
      </c>
      <c r="F4865" s="8"/>
      <c r="G4865" s="14">
        <v>32</v>
      </c>
      <c r="H4865" s="27">
        <v>9</v>
      </c>
      <c r="I4865" s="5">
        <v>9</v>
      </c>
      <c r="J4865" s="5">
        <v>9</v>
      </c>
      <c r="K4865" s="28">
        <v>5</v>
      </c>
    </row>
    <row r="4866" spans="2:11" x14ac:dyDescent="0.25">
      <c r="C4866" s="106"/>
      <c r="D4866" s="101"/>
      <c r="E4866" s="11" t="s">
        <v>54</v>
      </c>
      <c r="F4866" s="8"/>
      <c r="G4866" s="7">
        <v>1276</v>
      </c>
      <c r="H4866" s="15">
        <v>298</v>
      </c>
      <c r="I4866" s="1">
        <v>517</v>
      </c>
      <c r="J4866" s="1">
        <v>324</v>
      </c>
      <c r="K4866" s="18">
        <v>137</v>
      </c>
    </row>
    <row r="4867" spans="2:11" x14ac:dyDescent="0.25">
      <c r="C4867" s="106"/>
      <c r="D4867" s="101"/>
      <c r="E4867" s="11" t="s">
        <v>55</v>
      </c>
      <c r="F4867" s="8"/>
      <c r="G4867" s="7">
        <v>177</v>
      </c>
      <c r="H4867" s="15">
        <v>71</v>
      </c>
      <c r="I4867" s="1">
        <v>75</v>
      </c>
      <c r="J4867" s="1">
        <v>23</v>
      </c>
      <c r="K4867" s="18">
        <v>8</v>
      </c>
    </row>
    <row r="4868" spans="2:11" ht="25.2" x14ac:dyDescent="0.25">
      <c r="C4868" s="102" t="s">
        <v>56</v>
      </c>
      <c r="D4868" s="100" t="s">
        <v>21</v>
      </c>
      <c r="E4868" s="10" t="s">
        <v>57</v>
      </c>
      <c r="F4868" s="9"/>
      <c r="G4868" s="13">
        <v>393</v>
      </c>
      <c r="H4868" s="22">
        <v>393</v>
      </c>
      <c r="I4868" s="3">
        <v>0</v>
      </c>
      <c r="J4868" s="3">
        <v>0</v>
      </c>
      <c r="K4868" s="24">
        <v>0</v>
      </c>
    </row>
    <row r="4869" spans="2:11" ht="25.2" x14ac:dyDescent="0.25">
      <c r="C4869" s="106"/>
      <c r="D4869" s="101"/>
      <c r="E4869" s="11" t="s">
        <v>58</v>
      </c>
      <c r="F4869" s="8"/>
      <c r="G4869" s="7">
        <v>615</v>
      </c>
      <c r="H4869" s="15">
        <v>0</v>
      </c>
      <c r="I4869" s="1">
        <v>615</v>
      </c>
      <c r="J4869" s="1">
        <v>0</v>
      </c>
      <c r="K4869" s="18">
        <v>0</v>
      </c>
    </row>
    <row r="4870" spans="2:11" ht="25.2" x14ac:dyDescent="0.25">
      <c r="C4870" s="106"/>
      <c r="D4870" s="101"/>
      <c r="E4870" s="11" t="s">
        <v>59</v>
      </c>
      <c r="F4870" s="8"/>
      <c r="G4870" s="7">
        <v>364</v>
      </c>
      <c r="H4870" s="15">
        <v>0</v>
      </c>
      <c r="I4870" s="1">
        <v>0</v>
      </c>
      <c r="J4870" s="1">
        <v>364</v>
      </c>
      <c r="K4870" s="18">
        <v>0</v>
      </c>
    </row>
    <row r="4871" spans="2:11" x14ac:dyDescent="0.25">
      <c r="C4871" s="106"/>
      <c r="D4871" s="101"/>
      <c r="E4871" s="11" t="s">
        <v>60</v>
      </c>
      <c r="F4871" s="8"/>
      <c r="G4871" s="7">
        <v>152</v>
      </c>
      <c r="H4871" s="15">
        <v>0</v>
      </c>
      <c r="I4871" s="1">
        <v>0</v>
      </c>
      <c r="J4871" s="1">
        <v>0</v>
      </c>
      <c r="K4871" s="18">
        <v>152</v>
      </c>
    </row>
    <row r="4872" spans="2:11" x14ac:dyDescent="0.25">
      <c r="C4872" s="102" t="s">
        <v>61</v>
      </c>
      <c r="D4872" s="100" t="s">
        <v>21</v>
      </c>
      <c r="E4872" s="10" t="s">
        <v>62</v>
      </c>
      <c r="F4872" s="9"/>
      <c r="G4872" s="13">
        <v>197</v>
      </c>
      <c r="H4872" s="22">
        <v>45</v>
      </c>
      <c r="I4872" s="3">
        <v>58</v>
      </c>
      <c r="J4872" s="3">
        <v>64</v>
      </c>
      <c r="K4872" s="24">
        <v>30</v>
      </c>
    </row>
    <row r="4873" spans="2:11" x14ac:dyDescent="0.25">
      <c r="C4873" s="103"/>
      <c r="D4873" s="101"/>
      <c r="E4873" s="11" t="s">
        <v>63</v>
      </c>
      <c r="F4873" s="8"/>
      <c r="G4873" s="7">
        <v>460</v>
      </c>
      <c r="H4873" s="15">
        <v>155</v>
      </c>
      <c r="I4873" s="1">
        <v>196</v>
      </c>
      <c r="J4873" s="1">
        <v>76</v>
      </c>
      <c r="K4873" s="18">
        <v>33</v>
      </c>
    </row>
    <row r="4874" spans="2:11" ht="25.2" x14ac:dyDescent="0.25">
      <c r="C4874" s="103"/>
      <c r="D4874" s="101"/>
      <c r="E4874" s="11" t="s">
        <v>64</v>
      </c>
      <c r="F4874" s="8"/>
      <c r="G4874" s="7">
        <v>286</v>
      </c>
      <c r="H4874" s="15">
        <v>63</v>
      </c>
      <c r="I4874" s="1">
        <v>101</v>
      </c>
      <c r="J4874" s="1">
        <v>91</v>
      </c>
      <c r="K4874" s="18">
        <v>31</v>
      </c>
    </row>
    <row r="4875" spans="2:11" x14ac:dyDescent="0.25">
      <c r="C4875" s="103"/>
      <c r="D4875" s="101"/>
      <c r="E4875" s="11" t="s">
        <v>65</v>
      </c>
      <c r="F4875" s="8"/>
      <c r="G4875" s="7">
        <v>249</v>
      </c>
      <c r="H4875" s="15">
        <v>79</v>
      </c>
      <c r="I4875" s="1">
        <v>116</v>
      </c>
      <c r="J4875" s="1">
        <v>40</v>
      </c>
      <c r="K4875" s="18">
        <v>14</v>
      </c>
    </row>
    <row r="4876" spans="2:11" x14ac:dyDescent="0.25">
      <c r="C4876" s="103"/>
      <c r="D4876" s="101"/>
      <c r="E4876" s="11" t="s">
        <v>66</v>
      </c>
      <c r="F4876" s="8"/>
      <c r="G4876" s="7">
        <v>145</v>
      </c>
      <c r="H4876" s="15">
        <v>17</v>
      </c>
      <c r="I4876" s="1">
        <v>82</v>
      </c>
      <c r="J4876" s="1">
        <v>31</v>
      </c>
      <c r="K4876" s="18">
        <v>15</v>
      </c>
    </row>
    <row r="4877" spans="2:11" x14ac:dyDescent="0.25">
      <c r="C4877" s="107"/>
      <c r="D4877" s="104"/>
      <c r="E4877" s="44" t="s">
        <v>67</v>
      </c>
      <c r="F4877" s="45"/>
      <c r="G4877" s="56">
        <v>187</v>
      </c>
      <c r="H4877" s="64">
        <v>34</v>
      </c>
      <c r="I4877" s="34">
        <v>62</v>
      </c>
      <c r="J4877" s="34">
        <v>62</v>
      </c>
      <c r="K4877" s="69">
        <v>29</v>
      </c>
    </row>
    <row r="4879" spans="2:11" x14ac:dyDescent="0.25">
      <c r="B4879" s="42" t="str">
        <f xml:space="preserve"> HYPERLINK("#'目次'!B63", "[57]")</f>
        <v>[57]</v>
      </c>
      <c r="C4879" s="37" t="s">
        <v>688</v>
      </c>
    </row>
    <row r="4880" spans="2:11" x14ac:dyDescent="0.25">
      <c r="C4880" s="37" t="s">
        <v>681</v>
      </c>
    </row>
    <row r="4882" spans="3:9" x14ac:dyDescent="0.25">
      <c r="C4882" s="37" t="s">
        <v>14</v>
      </c>
    </row>
    <row r="4883" spans="3:9" x14ac:dyDescent="0.25">
      <c r="C4883" s="96"/>
      <c r="D4883" s="97"/>
      <c r="E4883" s="97"/>
      <c r="F4883" s="97"/>
      <c r="G4883" s="52" t="s">
        <v>15</v>
      </c>
      <c r="H4883" s="48" t="s">
        <v>689</v>
      </c>
      <c r="I4883" s="51" t="s">
        <v>690</v>
      </c>
    </row>
    <row r="4884" spans="3:9" x14ac:dyDescent="0.25">
      <c r="C4884" s="98"/>
      <c r="D4884" s="99"/>
      <c r="E4884" s="99"/>
      <c r="F4884" s="99"/>
      <c r="G4884" s="47"/>
      <c r="H4884" s="55"/>
      <c r="I4884" s="54"/>
    </row>
    <row r="4885" spans="3:9" x14ac:dyDescent="0.25">
      <c r="C4885" s="43"/>
      <c r="D4885" s="49"/>
      <c r="E4885" s="53" t="s">
        <v>15</v>
      </c>
      <c r="F4885" s="46"/>
      <c r="G4885" s="50">
        <v>1524</v>
      </c>
      <c r="H4885" s="30">
        <v>1140</v>
      </c>
      <c r="I4885" s="68">
        <v>384</v>
      </c>
    </row>
    <row r="4886" spans="3:9" x14ac:dyDescent="0.25">
      <c r="C4886" s="105" t="s">
        <v>20</v>
      </c>
      <c r="D4886" s="100" t="s">
        <v>21</v>
      </c>
      <c r="E4886" s="10" t="s">
        <v>22</v>
      </c>
      <c r="F4886" s="9"/>
      <c r="G4886" s="13">
        <v>780</v>
      </c>
      <c r="H4886" s="22">
        <v>549</v>
      </c>
      <c r="I4886" s="24">
        <v>231</v>
      </c>
    </row>
    <row r="4887" spans="3:9" x14ac:dyDescent="0.25">
      <c r="C4887" s="106"/>
      <c r="D4887" s="101"/>
      <c r="E4887" s="11" t="s">
        <v>23</v>
      </c>
      <c r="F4887" s="8"/>
      <c r="G4887" s="7">
        <v>744</v>
      </c>
      <c r="H4887" s="15">
        <v>591</v>
      </c>
      <c r="I4887" s="18">
        <v>153</v>
      </c>
    </row>
    <row r="4888" spans="3:9" x14ac:dyDescent="0.25">
      <c r="C4888" s="102" t="s">
        <v>24</v>
      </c>
      <c r="D4888" s="102" t="s">
        <v>25</v>
      </c>
      <c r="E4888" s="10" t="s">
        <v>26</v>
      </c>
      <c r="F4888" s="9"/>
      <c r="G4888" s="13">
        <v>257</v>
      </c>
      <c r="H4888" s="22">
        <v>129</v>
      </c>
      <c r="I4888" s="24">
        <v>128</v>
      </c>
    </row>
    <row r="4889" spans="3:9" x14ac:dyDescent="0.25">
      <c r="C4889" s="106"/>
      <c r="D4889" s="103"/>
      <c r="E4889" s="11" t="s">
        <v>27</v>
      </c>
      <c r="F4889" s="8"/>
      <c r="G4889" s="7">
        <v>297</v>
      </c>
      <c r="H4889" s="15">
        <v>194</v>
      </c>
      <c r="I4889" s="18">
        <v>103</v>
      </c>
    </row>
    <row r="4890" spans="3:9" x14ac:dyDescent="0.25">
      <c r="C4890" s="106"/>
      <c r="D4890" s="103"/>
      <c r="E4890" s="11" t="s">
        <v>28</v>
      </c>
      <c r="F4890" s="8"/>
      <c r="G4890" s="7">
        <v>316</v>
      </c>
      <c r="H4890" s="15">
        <v>257</v>
      </c>
      <c r="I4890" s="18">
        <v>59</v>
      </c>
    </row>
    <row r="4891" spans="3:9" x14ac:dyDescent="0.25">
      <c r="C4891" s="106"/>
      <c r="D4891" s="103"/>
      <c r="E4891" s="11" t="s">
        <v>29</v>
      </c>
      <c r="F4891" s="8"/>
      <c r="G4891" s="7">
        <v>335</v>
      </c>
      <c r="H4891" s="15">
        <v>289</v>
      </c>
      <c r="I4891" s="18">
        <v>46</v>
      </c>
    </row>
    <row r="4892" spans="3:9" x14ac:dyDescent="0.25">
      <c r="C4892" s="106"/>
      <c r="D4892" s="103"/>
      <c r="E4892" s="11" t="s">
        <v>30</v>
      </c>
      <c r="F4892" s="8"/>
      <c r="G4892" s="7">
        <v>319</v>
      </c>
      <c r="H4892" s="15">
        <v>271</v>
      </c>
      <c r="I4892" s="18">
        <v>48</v>
      </c>
    </row>
    <row r="4893" spans="3:9" x14ac:dyDescent="0.25">
      <c r="C4893" s="106"/>
      <c r="D4893" s="103"/>
      <c r="E4893" s="11" t="s">
        <v>31</v>
      </c>
      <c r="F4893" s="8"/>
      <c r="G4893" s="7">
        <v>1267</v>
      </c>
      <c r="H4893" s="15">
        <v>1011</v>
      </c>
      <c r="I4893" s="18">
        <v>256</v>
      </c>
    </row>
    <row r="4894" spans="3:9" x14ac:dyDescent="0.25">
      <c r="C4894" s="106"/>
      <c r="D4894" s="103"/>
      <c r="E4894" s="11" t="s">
        <v>32</v>
      </c>
      <c r="F4894" s="8"/>
      <c r="G4894" s="7">
        <v>654</v>
      </c>
      <c r="H4894" s="15">
        <v>560</v>
      </c>
      <c r="I4894" s="18">
        <v>94</v>
      </c>
    </row>
    <row r="4895" spans="3:9" x14ac:dyDescent="0.25">
      <c r="C4895" s="106"/>
      <c r="D4895" s="102" t="s">
        <v>22</v>
      </c>
      <c r="E4895" s="10" t="s">
        <v>26</v>
      </c>
      <c r="F4895" s="9"/>
      <c r="G4895" s="13">
        <v>137</v>
      </c>
      <c r="H4895" s="22">
        <v>55</v>
      </c>
      <c r="I4895" s="24">
        <v>82</v>
      </c>
    </row>
    <row r="4896" spans="3:9" x14ac:dyDescent="0.25">
      <c r="C4896" s="106"/>
      <c r="D4896" s="103"/>
      <c r="E4896" s="11" t="s">
        <v>27</v>
      </c>
      <c r="F4896" s="8"/>
      <c r="G4896" s="7">
        <v>157</v>
      </c>
      <c r="H4896" s="15">
        <v>91</v>
      </c>
      <c r="I4896" s="18">
        <v>66</v>
      </c>
    </row>
    <row r="4897" spans="3:9" x14ac:dyDescent="0.25">
      <c r="C4897" s="106"/>
      <c r="D4897" s="103"/>
      <c r="E4897" s="11" t="s">
        <v>28</v>
      </c>
      <c r="F4897" s="8"/>
      <c r="G4897" s="7">
        <v>162</v>
      </c>
      <c r="H4897" s="15">
        <v>124</v>
      </c>
      <c r="I4897" s="18">
        <v>38</v>
      </c>
    </row>
    <row r="4898" spans="3:9" x14ac:dyDescent="0.25">
      <c r="C4898" s="106"/>
      <c r="D4898" s="103"/>
      <c r="E4898" s="11" t="s">
        <v>29</v>
      </c>
      <c r="F4898" s="8"/>
      <c r="G4898" s="7">
        <v>175</v>
      </c>
      <c r="H4898" s="15">
        <v>150</v>
      </c>
      <c r="I4898" s="18">
        <v>25</v>
      </c>
    </row>
    <row r="4899" spans="3:9" x14ac:dyDescent="0.25">
      <c r="C4899" s="106"/>
      <c r="D4899" s="103"/>
      <c r="E4899" s="11" t="s">
        <v>30</v>
      </c>
      <c r="F4899" s="8"/>
      <c r="G4899" s="7">
        <v>149</v>
      </c>
      <c r="H4899" s="15">
        <v>129</v>
      </c>
      <c r="I4899" s="18">
        <v>20</v>
      </c>
    </row>
    <row r="4900" spans="3:9" x14ac:dyDescent="0.25">
      <c r="C4900" s="106"/>
      <c r="D4900" s="103"/>
      <c r="E4900" s="11" t="s">
        <v>31</v>
      </c>
      <c r="F4900" s="8"/>
      <c r="G4900" s="7">
        <v>643</v>
      </c>
      <c r="H4900" s="15">
        <v>494</v>
      </c>
      <c r="I4900" s="18">
        <v>149</v>
      </c>
    </row>
    <row r="4901" spans="3:9" x14ac:dyDescent="0.25">
      <c r="C4901" s="106"/>
      <c r="D4901" s="103"/>
      <c r="E4901" s="11" t="s">
        <v>32</v>
      </c>
      <c r="F4901" s="8"/>
      <c r="G4901" s="7">
        <v>324</v>
      </c>
      <c r="H4901" s="15">
        <v>279</v>
      </c>
      <c r="I4901" s="18">
        <v>45</v>
      </c>
    </row>
    <row r="4902" spans="3:9" x14ac:dyDescent="0.25">
      <c r="C4902" s="106"/>
      <c r="D4902" s="102" t="s">
        <v>23</v>
      </c>
      <c r="E4902" s="10" t="s">
        <v>26</v>
      </c>
      <c r="F4902" s="9"/>
      <c r="G4902" s="13">
        <v>120</v>
      </c>
      <c r="H4902" s="22">
        <v>74</v>
      </c>
      <c r="I4902" s="24">
        <v>46</v>
      </c>
    </row>
    <row r="4903" spans="3:9" x14ac:dyDescent="0.25">
      <c r="C4903" s="106"/>
      <c r="D4903" s="103"/>
      <c r="E4903" s="11" t="s">
        <v>27</v>
      </c>
      <c r="F4903" s="8"/>
      <c r="G4903" s="7">
        <v>140</v>
      </c>
      <c r="H4903" s="15">
        <v>103</v>
      </c>
      <c r="I4903" s="18">
        <v>37</v>
      </c>
    </row>
    <row r="4904" spans="3:9" x14ac:dyDescent="0.25">
      <c r="C4904" s="106"/>
      <c r="D4904" s="103"/>
      <c r="E4904" s="11" t="s">
        <v>28</v>
      </c>
      <c r="F4904" s="8"/>
      <c r="G4904" s="7">
        <v>154</v>
      </c>
      <c r="H4904" s="15">
        <v>133</v>
      </c>
      <c r="I4904" s="18">
        <v>21</v>
      </c>
    </row>
    <row r="4905" spans="3:9" x14ac:dyDescent="0.25">
      <c r="C4905" s="106"/>
      <c r="D4905" s="103"/>
      <c r="E4905" s="11" t="s">
        <v>29</v>
      </c>
      <c r="F4905" s="8"/>
      <c r="G4905" s="7">
        <v>160</v>
      </c>
      <c r="H4905" s="15">
        <v>139</v>
      </c>
      <c r="I4905" s="18">
        <v>21</v>
      </c>
    </row>
    <row r="4906" spans="3:9" x14ac:dyDescent="0.25">
      <c r="C4906" s="106"/>
      <c r="D4906" s="103"/>
      <c r="E4906" s="11" t="s">
        <v>30</v>
      </c>
      <c r="F4906" s="8"/>
      <c r="G4906" s="7">
        <v>170</v>
      </c>
      <c r="H4906" s="15">
        <v>142</v>
      </c>
      <c r="I4906" s="18">
        <v>28</v>
      </c>
    </row>
    <row r="4907" spans="3:9" x14ac:dyDescent="0.25">
      <c r="C4907" s="106"/>
      <c r="D4907" s="103"/>
      <c r="E4907" s="11" t="s">
        <v>31</v>
      </c>
      <c r="F4907" s="8"/>
      <c r="G4907" s="7">
        <v>624</v>
      </c>
      <c r="H4907" s="15">
        <v>517</v>
      </c>
      <c r="I4907" s="18">
        <v>107</v>
      </c>
    </row>
    <row r="4908" spans="3:9" x14ac:dyDescent="0.25">
      <c r="C4908" s="106"/>
      <c r="D4908" s="103"/>
      <c r="E4908" s="11" t="s">
        <v>32</v>
      </c>
      <c r="F4908" s="8"/>
      <c r="G4908" s="7">
        <v>330</v>
      </c>
      <c r="H4908" s="15">
        <v>281</v>
      </c>
      <c r="I4908" s="18">
        <v>49</v>
      </c>
    </row>
    <row r="4909" spans="3:9" ht="25.2" x14ac:dyDescent="0.25">
      <c r="C4909" s="102" t="s">
        <v>33</v>
      </c>
      <c r="D4909" s="102" t="s">
        <v>25</v>
      </c>
      <c r="E4909" s="10" t="s">
        <v>34</v>
      </c>
      <c r="F4909" s="9"/>
      <c r="G4909" s="13">
        <v>75</v>
      </c>
      <c r="H4909" s="22">
        <v>51</v>
      </c>
      <c r="I4909" s="24">
        <v>24</v>
      </c>
    </row>
    <row r="4910" spans="3:9" ht="25.2" x14ac:dyDescent="0.25">
      <c r="C4910" s="106"/>
      <c r="D4910" s="103"/>
      <c r="E4910" s="11" t="s">
        <v>35</v>
      </c>
      <c r="F4910" s="8"/>
      <c r="G4910" s="7">
        <v>1042</v>
      </c>
      <c r="H4910" s="15">
        <v>772</v>
      </c>
      <c r="I4910" s="18">
        <v>270</v>
      </c>
    </row>
    <row r="4911" spans="3:9" ht="25.2" x14ac:dyDescent="0.25">
      <c r="C4911" s="106"/>
      <c r="D4911" s="103"/>
      <c r="E4911" s="11" t="s">
        <v>36</v>
      </c>
      <c r="F4911" s="8"/>
      <c r="G4911" s="7">
        <v>122</v>
      </c>
      <c r="H4911" s="15">
        <v>86</v>
      </c>
      <c r="I4911" s="18">
        <v>36</v>
      </c>
    </row>
    <row r="4912" spans="3:9" ht="25.2" x14ac:dyDescent="0.25">
      <c r="C4912" s="106"/>
      <c r="D4912" s="103"/>
      <c r="E4912" s="11" t="s">
        <v>37</v>
      </c>
      <c r="F4912" s="8"/>
      <c r="G4912" s="7">
        <v>251</v>
      </c>
      <c r="H4912" s="15">
        <v>200</v>
      </c>
      <c r="I4912" s="18">
        <v>51</v>
      </c>
    </row>
    <row r="4913" spans="3:9" x14ac:dyDescent="0.25">
      <c r="C4913" s="106"/>
      <c r="D4913" s="103"/>
      <c r="E4913" s="11" t="s">
        <v>38</v>
      </c>
      <c r="F4913" s="8"/>
      <c r="G4913" s="14">
        <v>34</v>
      </c>
      <c r="H4913" s="27">
        <v>31</v>
      </c>
      <c r="I4913" s="28">
        <v>3</v>
      </c>
    </row>
    <row r="4914" spans="3:9" ht="25.2" x14ac:dyDescent="0.25">
      <c r="C4914" s="106"/>
      <c r="D4914" s="102" t="s">
        <v>22</v>
      </c>
      <c r="E4914" s="10" t="s">
        <v>34</v>
      </c>
      <c r="F4914" s="9"/>
      <c r="G4914" s="13">
        <v>53</v>
      </c>
      <c r="H4914" s="22">
        <v>34</v>
      </c>
      <c r="I4914" s="24">
        <v>19</v>
      </c>
    </row>
    <row r="4915" spans="3:9" ht="25.2" x14ac:dyDescent="0.25">
      <c r="C4915" s="106"/>
      <c r="D4915" s="103"/>
      <c r="E4915" s="11" t="s">
        <v>35</v>
      </c>
      <c r="F4915" s="8"/>
      <c r="G4915" s="7">
        <v>595</v>
      </c>
      <c r="H4915" s="15">
        <v>418</v>
      </c>
      <c r="I4915" s="18">
        <v>177</v>
      </c>
    </row>
    <row r="4916" spans="3:9" ht="25.2" x14ac:dyDescent="0.25">
      <c r="C4916" s="106"/>
      <c r="D4916" s="103"/>
      <c r="E4916" s="11" t="s">
        <v>36</v>
      </c>
      <c r="F4916" s="8"/>
      <c r="G4916" s="7">
        <v>56</v>
      </c>
      <c r="H4916" s="15">
        <v>38</v>
      </c>
      <c r="I4916" s="18">
        <v>18</v>
      </c>
    </row>
    <row r="4917" spans="3:9" ht="25.2" x14ac:dyDescent="0.25">
      <c r="C4917" s="106"/>
      <c r="D4917" s="103"/>
      <c r="E4917" s="11" t="s">
        <v>37</v>
      </c>
      <c r="F4917" s="8"/>
      <c r="G4917" s="7">
        <v>54</v>
      </c>
      <c r="H4917" s="15">
        <v>39</v>
      </c>
      <c r="I4917" s="18">
        <v>15</v>
      </c>
    </row>
    <row r="4918" spans="3:9" x14ac:dyDescent="0.25">
      <c r="C4918" s="106"/>
      <c r="D4918" s="103"/>
      <c r="E4918" s="11" t="s">
        <v>38</v>
      </c>
      <c r="F4918" s="8"/>
      <c r="G4918" s="14">
        <v>22</v>
      </c>
      <c r="H4918" s="27">
        <v>20</v>
      </c>
      <c r="I4918" s="28">
        <v>2</v>
      </c>
    </row>
    <row r="4919" spans="3:9" ht="25.2" x14ac:dyDescent="0.25">
      <c r="C4919" s="106"/>
      <c r="D4919" s="102" t="s">
        <v>23</v>
      </c>
      <c r="E4919" s="10" t="s">
        <v>34</v>
      </c>
      <c r="F4919" s="9"/>
      <c r="G4919" s="41">
        <v>22</v>
      </c>
      <c r="H4919" s="58">
        <v>17</v>
      </c>
      <c r="I4919" s="60">
        <v>5</v>
      </c>
    </row>
    <row r="4920" spans="3:9" ht="25.2" x14ac:dyDescent="0.25">
      <c r="C4920" s="106"/>
      <c r="D4920" s="103"/>
      <c r="E4920" s="11" t="s">
        <v>35</v>
      </c>
      <c r="F4920" s="8"/>
      <c r="G4920" s="7">
        <v>447</v>
      </c>
      <c r="H4920" s="15">
        <v>354</v>
      </c>
      <c r="I4920" s="18">
        <v>93</v>
      </c>
    </row>
    <row r="4921" spans="3:9" ht="25.2" x14ac:dyDescent="0.25">
      <c r="C4921" s="106"/>
      <c r="D4921" s="103"/>
      <c r="E4921" s="11" t="s">
        <v>36</v>
      </c>
      <c r="F4921" s="8"/>
      <c r="G4921" s="7">
        <v>66</v>
      </c>
      <c r="H4921" s="15">
        <v>48</v>
      </c>
      <c r="I4921" s="18">
        <v>18</v>
      </c>
    </row>
    <row r="4922" spans="3:9" ht="25.2" x14ac:dyDescent="0.25">
      <c r="C4922" s="106"/>
      <c r="D4922" s="103"/>
      <c r="E4922" s="11" t="s">
        <v>37</v>
      </c>
      <c r="F4922" s="8"/>
      <c r="G4922" s="7">
        <v>197</v>
      </c>
      <c r="H4922" s="15">
        <v>161</v>
      </c>
      <c r="I4922" s="18">
        <v>36</v>
      </c>
    </row>
    <row r="4923" spans="3:9" x14ac:dyDescent="0.25">
      <c r="C4923" s="106"/>
      <c r="D4923" s="103"/>
      <c r="E4923" s="11" t="s">
        <v>38</v>
      </c>
      <c r="F4923" s="8"/>
      <c r="G4923" s="14">
        <v>12</v>
      </c>
      <c r="H4923" s="27">
        <v>11</v>
      </c>
      <c r="I4923" s="28">
        <v>1</v>
      </c>
    </row>
    <row r="4924" spans="3:9" ht="25.2" x14ac:dyDescent="0.25">
      <c r="C4924" s="102" t="s">
        <v>39</v>
      </c>
      <c r="D4924" s="102" t="s">
        <v>25</v>
      </c>
      <c r="E4924" s="10" t="s">
        <v>40</v>
      </c>
      <c r="F4924" s="9"/>
      <c r="G4924" s="13">
        <v>263</v>
      </c>
      <c r="H4924" s="22">
        <v>194</v>
      </c>
      <c r="I4924" s="24">
        <v>69</v>
      </c>
    </row>
    <row r="4925" spans="3:9" ht="25.2" x14ac:dyDescent="0.25">
      <c r="C4925" s="106"/>
      <c r="D4925" s="103"/>
      <c r="E4925" s="11" t="s">
        <v>41</v>
      </c>
      <c r="F4925" s="8"/>
      <c r="G4925" s="7">
        <v>906</v>
      </c>
      <c r="H4925" s="15">
        <v>666</v>
      </c>
      <c r="I4925" s="18">
        <v>240</v>
      </c>
    </row>
    <row r="4926" spans="3:9" x14ac:dyDescent="0.25">
      <c r="C4926" s="106"/>
      <c r="D4926" s="103"/>
      <c r="E4926" s="11" t="s">
        <v>42</v>
      </c>
      <c r="F4926" s="8"/>
      <c r="G4926" s="7">
        <v>61</v>
      </c>
      <c r="H4926" s="15">
        <v>35</v>
      </c>
      <c r="I4926" s="18">
        <v>26</v>
      </c>
    </row>
    <row r="4927" spans="3:9" x14ac:dyDescent="0.25">
      <c r="C4927" s="106"/>
      <c r="D4927" s="103"/>
      <c r="E4927" s="11" t="s">
        <v>43</v>
      </c>
      <c r="F4927" s="8"/>
      <c r="G4927" s="7">
        <v>450</v>
      </c>
      <c r="H4927" s="15">
        <v>331</v>
      </c>
      <c r="I4927" s="18">
        <v>119</v>
      </c>
    </row>
    <row r="4928" spans="3:9" x14ac:dyDescent="0.25">
      <c r="C4928" s="106"/>
      <c r="D4928" s="103"/>
      <c r="E4928" s="11" t="s">
        <v>44</v>
      </c>
      <c r="F4928" s="8"/>
      <c r="G4928" s="7">
        <v>93</v>
      </c>
      <c r="H4928" s="15">
        <v>79</v>
      </c>
      <c r="I4928" s="18">
        <v>14</v>
      </c>
    </row>
    <row r="4929" spans="3:9" ht="25.2" x14ac:dyDescent="0.25">
      <c r="C4929" s="106"/>
      <c r="D4929" s="103"/>
      <c r="E4929" s="11" t="s">
        <v>45</v>
      </c>
      <c r="F4929" s="8"/>
      <c r="G4929" s="14">
        <v>41</v>
      </c>
      <c r="H4929" s="27">
        <v>32</v>
      </c>
      <c r="I4929" s="28">
        <v>9</v>
      </c>
    </row>
    <row r="4930" spans="3:9" x14ac:dyDescent="0.25">
      <c r="C4930" s="106"/>
      <c r="D4930" s="103"/>
      <c r="E4930" s="11" t="s">
        <v>38</v>
      </c>
      <c r="F4930" s="8"/>
      <c r="G4930" s="7">
        <v>141</v>
      </c>
      <c r="H4930" s="15">
        <v>120</v>
      </c>
      <c r="I4930" s="18">
        <v>21</v>
      </c>
    </row>
    <row r="4931" spans="3:9" ht="25.2" x14ac:dyDescent="0.25">
      <c r="C4931" s="106"/>
      <c r="D4931" s="102" t="s">
        <v>22</v>
      </c>
      <c r="E4931" s="10" t="s">
        <v>40</v>
      </c>
      <c r="F4931" s="9"/>
      <c r="G4931" s="13">
        <v>123</v>
      </c>
      <c r="H4931" s="22">
        <v>84</v>
      </c>
      <c r="I4931" s="24">
        <v>39</v>
      </c>
    </row>
    <row r="4932" spans="3:9" ht="25.2" x14ac:dyDescent="0.25">
      <c r="C4932" s="106"/>
      <c r="D4932" s="103"/>
      <c r="E4932" s="11" t="s">
        <v>41</v>
      </c>
      <c r="F4932" s="8"/>
      <c r="G4932" s="7">
        <v>511</v>
      </c>
      <c r="H4932" s="15">
        <v>352</v>
      </c>
      <c r="I4932" s="18">
        <v>159</v>
      </c>
    </row>
    <row r="4933" spans="3:9" x14ac:dyDescent="0.25">
      <c r="C4933" s="106"/>
      <c r="D4933" s="103"/>
      <c r="E4933" s="11" t="s">
        <v>42</v>
      </c>
      <c r="F4933" s="8"/>
      <c r="G4933" s="14">
        <v>36</v>
      </c>
      <c r="H4933" s="27">
        <v>16</v>
      </c>
      <c r="I4933" s="28">
        <v>20</v>
      </c>
    </row>
    <row r="4934" spans="3:9" x14ac:dyDescent="0.25">
      <c r="C4934" s="106"/>
      <c r="D4934" s="103"/>
      <c r="E4934" s="11" t="s">
        <v>43</v>
      </c>
      <c r="F4934" s="8"/>
      <c r="G4934" s="7">
        <v>224</v>
      </c>
      <c r="H4934" s="15">
        <v>152</v>
      </c>
      <c r="I4934" s="18">
        <v>72</v>
      </c>
    </row>
    <row r="4935" spans="3:9" x14ac:dyDescent="0.25">
      <c r="C4935" s="106"/>
      <c r="D4935" s="103"/>
      <c r="E4935" s="11" t="s">
        <v>44</v>
      </c>
      <c r="F4935" s="8"/>
      <c r="G4935" s="14">
        <v>46</v>
      </c>
      <c r="H4935" s="27">
        <v>42</v>
      </c>
      <c r="I4935" s="28">
        <v>4</v>
      </c>
    </row>
    <row r="4936" spans="3:9" ht="25.2" x14ac:dyDescent="0.25">
      <c r="C4936" s="106"/>
      <c r="D4936" s="103"/>
      <c r="E4936" s="11" t="s">
        <v>45</v>
      </c>
      <c r="F4936" s="8"/>
      <c r="G4936" s="14">
        <v>18</v>
      </c>
      <c r="H4936" s="27">
        <v>13</v>
      </c>
      <c r="I4936" s="28">
        <v>5</v>
      </c>
    </row>
    <row r="4937" spans="3:9" x14ac:dyDescent="0.25">
      <c r="C4937" s="106"/>
      <c r="D4937" s="103"/>
      <c r="E4937" s="11" t="s">
        <v>38</v>
      </c>
      <c r="F4937" s="8"/>
      <c r="G4937" s="7">
        <v>80</v>
      </c>
      <c r="H4937" s="15">
        <v>67</v>
      </c>
      <c r="I4937" s="18">
        <v>13</v>
      </c>
    </row>
    <row r="4938" spans="3:9" ht="25.2" x14ac:dyDescent="0.25">
      <c r="C4938" s="106"/>
      <c r="D4938" s="102" t="s">
        <v>23</v>
      </c>
      <c r="E4938" s="10" t="s">
        <v>40</v>
      </c>
      <c r="F4938" s="9"/>
      <c r="G4938" s="13">
        <v>140</v>
      </c>
      <c r="H4938" s="22">
        <v>110</v>
      </c>
      <c r="I4938" s="24">
        <v>30</v>
      </c>
    </row>
    <row r="4939" spans="3:9" ht="25.2" x14ac:dyDescent="0.25">
      <c r="C4939" s="106"/>
      <c r="D4939" s="103"/>
      <c r="E4939" s="11" t="s">
        <v>41</v>
      </c>
      <c r="F4939" s="8"/>
      <c r="G4939" s="7">
        <v>395</v>
      </c>
      <c r="H4939" s="15">
        <v>314</v>
      </c>
      <c r="I4939" s="18">
        <v>81</v>
      </c>
    </row>
    <row r="4940" spans="3:9" x14ac:dyDescent="0.25">
      <c r="C4940" s="106"/>
      <c r="D4940" s="103"/>
      <c r="E4940" s="11" t="s">
        <v>42</v>
      </c>
      <c r="F4940" s="8"/>
      <c r="G4940" s="14">
        <v>25</v>
      </c>
      <c r="H4940" s="27">
        <v>19</v>
      </c>
      <c r="I4940" s="28">
        <v>6</v>
      </c>
    </row>
    <row r="4941" spans="3:9" x14ac:dyDescent="0.25">
      <c r="C4941" s="106"/>
      <c r="D4941" s="103"/>
      <c r="E4941" s="11" t="s">
        <v>43</v>
      </c>
      <c r="F4941" s="8"/>
      <c r="G4941" s="7">
        <v>226</v>
      </c>
      <c r="H4941" s="15">
        <v>179</v>
      </c>
      <c r="I4941" s="18">
        <v>47</v>
      </c>
    </row>
    <row r="4942" spans="3:9" x14ac:dyDescent="0.25">
      <c r="C4942" s="106"/>
      <c r="D4942" s="103"/>
      <c r="E4942" s="11" t="s">
        <v>44</v>
      </c>
      <c r="F4942" s="8"/>
      <c r="G4942" s="14">
        <v>47</v>
      </c>
      <c r="H4942" s="27">
        <v>37</v>
      </c>
      <c r="I4942" s="28">
        <v>10</v>
      </c>
    </row>
    <row r="4943" spans="3:9" ht="25.2" x14ac:dyDescent="0.25">
      <c r="C4943" s="106"/>
      <c r="D4943" s="103"/>
      <c r="E4943" s="11" t="s">
        <v>45</v>
      </c>
      <c r="F4943" s="8"/>
      <c r="G4943" s="14">
        <v>23</v>
      </c>
      <c r="H4943" s="27">
        <v>19</v>
      </c>
      <c r="I4943" s="28">
        <v>4</v>
      </c>
    </row>
    <row r="4944" spans="3:9" x14ac:dyDescent="0.25">
      <c r="C4944" s="106"/>
      <c r="D4944" s="103"/>
      <c r="E4944" s="11" t="s">
        <v>38</v>
      </c>
      <c r="F4944" s="8"/>
      <c r="G4944" s="7">
        <v>61</v>
      </c>
      <c r="H4944" s="15">
        <v>53</v>
      </c>
      <c r="I4944" s="18">
        <v>8</v>
      </c>
    </row>
    <row r="4945" spans="3:9" x14ac:dyDescent="0.25">
      <c r="C4945" s="102" t="s">
        <v>46</v>
      </c>
      <c r="D4945" s="100" t="s">
        <v>21</v>
      </c>
      <c r="E4945" s="10" t="s">
        <v>47</v>
      </c>
      <c r="F4945" s="9"/>
      <c r="G4945" s="13">
        <v>1103</v>
      </c>
      <c r="H4945" s="22">
        <v>847</v>
      </c>
      <c r="I4945" s="24">
        <v>256</v>
      </c>
    </row>
    <row r="4946" spans="3:9" ht="25.2" x14ac:dyDescent="0.25">
      <c r="C4946" s="106"/>
      <c r="D4946" s="101"/>
      <c r="E4946" s="11" t="s">
        <v>48</v>
      </c>
      <c r="F4946" s="8"/>
      <c r="G4946" s="7">
        <v>173</v>
      </c>
      <c r="H4946" s="15">
        <v>115</v>
      </c>
      <c r="I4946" s="18">
        <v>58</v>
      </c>
    </row>
    <row r="4947" spans="3:9" x14ac:dyDescent="0.25">
      <c r="C4947" s="106"/>
      <c r="D4947" s="101"/>
      <c r="E4947" s="11" t="s">
        <v>49</v>
      </c>
      <c r="F4947" s="8"/>
      <c r="G4947" s="14">
        <v>29</v>
      </c>
      <c r="H4947" s="27">
        <v>20</v>
      </c>
      <c r="I4947" s="28">
        <v>9</v>
      </c>
    </row>
    <row r="4948" spans="3:9" ht="25.2" x14ac:dyDescent="0.25">
      <c r="C4948" s="106"/>
      <c r="D4948" s="101"/>
      <c r="E4948" s="11" t="s">
        <v>50</v>
      </c>
      <c r="F4948" s="8"/>
      <c r="G4948" s="7">
        <v>102</v>
      </c>
      <c r="H4948" s="15">
        <v>66</v>
      </c>
      <c r="I4948" s="18">
        <v>36</v>
      </c>
    </row>
    <row r="4949" spans="3:9" ht="25.2" x14ac:dyDescent="0.25">
      <c r="C4949" s="106"/>
      <c r="D4949" s="101"/>
      <c r="E4949" s="11" t="s">
        <v>51</v>
      </c>
      <c r="F4949" s="8"/>
      <c r="G4949" s="14">
        <v>46</v>
      </c>
      <c r="H4949" s="27">
        <v>35</v>
      </c>
      <c r="I4949" s="28">
        <v>11</v>
      </c>
    </row>
    <row r="4950" spans="3:9" x14ac:dyDescent="0.25">
      <c r="C4950" s="106"/>
      <c r="D4950" s="101"/>
      <c r="E4950" s="11" t="s">
        <v>52</v>
      </c>
      <c r="F4950" s="8"/>
      <c r="G4950" s="14">
        <v>20</v>
      </c>
      <c r="H4950" s="27">
        <v>14</v>
      </c>
      <c r="I4950" s="28">
        <v>6</v>
      </c>
    </row>
    <row r="4951" spans="3:9" x14ac:dyDescent="0.25">
      <c r="C4951" s="106"/>
      <c r="D4951" s="101"/>
      <c r="E4951" s="11" t="s">
        <v>53</v>
      </c>
      <c r="F4951" s="8"/>
      <c r="G4951" s="14">
        <v>19</v>
      </c>
      <c r="H4951" s="27">
        <v>12</v>
      </c>
      <c r="I4951" s="28">
        <v>7</v>
      </c>
    </row>
    <row r="4952" spans="3:9" x14ac:dyDescent="0.25">
      <c r="C4952" s="106"/>
      <c r="D4952" s="101"/>
      <c r="E4952" s="11" t="s">
        <v>38</v>
      </c>
      <c r="F4952" s="8"/>
      <c r="G4952" s="14">
        <v>32</v>
      </c>
      <c r="H4952" s="27">
        <v>31</v>
      </c>
      <c r="I4952" s="28">
        <v>1</v>
      </c>
    </row>
    <row r="4953" spans="3:9" x14ac:dyDescent="0.25">
      <c r="C4953" s="106"/>
      <c r="D4953" s="101"/>
      <c r="E4953" s="11" t="s">
        <v>54</v>
      </c>
      <c r="F4953" s="8"/>
      <c r="G4953" s="7">
        <v>1276</v>
      </c>
      <c r="H4953" s="15">
        <v>962</v>
      </c>
      <c r="I4953" s="18">
        <v>314</v>
      </c>
    </row>
    <row r="4954" spans="3:9" x14ac:dyDescent="0.25">
      <c r="C4954" s="106"/>
      <c r="D4954" s="101"/>
      <c r="E4954" s="11" t="s">
        <v>55</v>
      </c>
      <c r="F4954" s="8"/>
      <c r="G4954" s="7">
        <v>177</v>
      </c>
      <c r="H4954" s="15">
        <v>121</v>
      </c>
      <c r="I4954" s="18">
        <v>56</v>
      </c>
    </row>
    <row r="4955" spans="3:9" ht="25.2" x14ac:dyDescent="0.25">
      <c r="C4955" s="102" t="s">
        <v>56</v>
      </c>
      <c r="D4955" s="100" t="s">
        <v>21</v>
      </c>
      <c r="E4955" s="10" t="s">
        <v>57</v>
      </c>
      <c r="F4955" s="9"/>
      <c r="G4955" s="13">
        <v>393</v>
      </c>
      <c r="H4955" s="22">
        <v>280</v>
      </c>
      <c r="I4955" s="24">
        <v>113</v>
      </c>
    </row>
    <row r="4956" spans="3:9" ht="25.2" x14ac:dyDescent="0.25">
      <c r="C4956" s="106"/>
      <c r="D4956" s="101"/>
      <c r="E4956" s="11" t="s">
        <v>58</v>
      </c>
      <c r="F4956" s="8"/>
      <c r="G4956" s="7">
        <v>615</v>
      </c>
      <c r="H4956" s="15">
        <v>456</v>
      </c>
      <c r="I4956" s="18">
        <v>159</v>
      </c>
    </row>
    <row r="4957" spans="3:9" ht="25.2" x14ac:dyDescent="0.25">
      <c r="C4957" s="106"/>
      <c r="D4957" s="101"/>
      <c r="E4957" s="11" t="s">
        <v>59</v>
      </c>
      <c r="F4957" s="8"/>
      <c r="G4957" s="7">
        <v>364</v>
      </c>
      <c r="H4957" s="15">
        <v>285</v>
      </c>
      <c r="I4957" s="18">
        <v>79</v>
      </c>
    </row>
    <row r="4958" spans="3:9" x14ac:dyDescent="0.25">
      <c r="C4958" s="106"/>
      <c r="D4958" s="101"/>
      <c r="E4958" s="11" t="s">
        <v>60</v>
      </c>
      <c r="F4958" s="8"/>
      <c r="G4958" s="7">
        <v>152</v>
      </c>
      <c r="H4958" s="15">
        <v>119</v>
      </c>
      <c r="I4958" s="18">
        <v>33</v>
      </c>
    </row>
    <row r="4959" spans="3:9" x14ac:dyDescent="0.25">
      <c r="C4959" s="102" t="s">
        <v>61</v>
      </c>
      <c r="D4959" s="100" t="s">
        <v>21</v>
      </c>
      <c r="E4959" s="10" t="s">
        <v>62</v>
      </c>
      <c r="F4959" s="9"/>
      <c r="G4959" s="13">
        <v>197</v>
      </c>
      <c r="H4959" s="22">
        <v>150</v>
      </c>
      <c r="I4959" s="24">
        <v>47</v>
      </c>
    </row>
    <row r="4960" spans="3:9" x14ac:dyDescent="0.25">
      <c r="C4960" s="103"/>
      <c r="D4960" s="101"/>
      <c r="E4960" s="11" t="s">
        <v>63</v>
      </c>
      <c r="F4960" s="8"/>
      <c r="G4960" s="7">
        <v>460</v>
      </c>
      <c r="H4960" s="15">
        <v>334</v>
      </c>
      <c r="I4960" s="18">
        <v>126</v>
      </c>
    </row>
    <row r="4961" spans="3:9" ht="25.2" x14ac:dyDescent="0.25">
      <c r="C4961" s="103"/>
      <c r="D4961" s="101"/>
      <c r="E4961" s="11" t="s">
        <v>64</v>
      </c>
      <c r="F4961" s="8"/>
      <c r="G4961" s="7">
        <v>286</v>
      </c>
      <c r="H4961" s="15">
        <v>213</v>
      </c>
      <c r="I4961" s="18">
        <v>73</v>
      </c>
    </row>
    <row r="4962" spans="3:9" x14ac:dyDescent="0.25">
      <c r="C4962" s="103"/>
      <c r="D4962" s="101"/>
      <c r="E4962" s="11" t="s">
        <v>65</v>
      </c>
      <c r="F4962" s="8"/>
      <c r="G4962" s="7">
        <v>249</v>
      </c>
      <c r="H4962" s="15">
        <v>191</v>
      </c>
      <c r="I4962" s="18">
        <v>58</v>
      </c>
    </row>
    <row r="4963" spans="3:9" x14ac:dyDescent="0.25">
      <c r="C4963" s="103"/>
      <c r="D4963" s="101"/>
      <c r="E4963" s="11" t="s">
        <v>66</v>
      </c>
      <c r="F4963" s="8"/>
      <c r="G4963" s="7">
        <v>145</v>
      </c>
      <c r="H4963" s="15">
        <v>109</v>
      </c>
      <c r="I4963" s="18">
        <v>36</v>
      </c>
    </row>
    <row r="4964" spans="3:9" x14ac:dyDescent="0.25">
      <c r="C4964" s="107"/>
      <c r="D4964" s="104"/>
      <c r="E4964" s="44" t="s">
        <v>67</v>
      </c>
      <c r="F4964" s="45"/>
      <c r="G4964" s="56">
        <v>187</v>
      </c>
      <c r="H4964" s="64">
        <v>143</v>
      </c>
      <c r="I4964" s="69">
        <v>44</v>
      </c>
    </row>
  </sheetData>
  <mergeCells count="1197">
    <mergeCell ref="C4883:F4884"/>
    <mergeCell ref="D4886:D4887"/>
    <mergeCell ref="D4888:D4894"/>
    <mergeCell ref="D4895:D4901"/>
    <mergeCell ref="D4902:D4908"/>
    <mergeCell ref="D4909:D4913"/>
    <mergeCell ref="D4914:D4918"/>
    <mergeCell ref="D4919:D4923"/>
    <mergeCell ref="D4924:D4930"/>
    <mergeCell ref="D4931:D4937"/>
    <mergeCell ref="D4938:D4944"/>
    <mergeCell ref="D4945:D4954"/>
    <mergeCell ref="D4955:D4958"/>
    <mergeCell ref="D4959:D4964"/>
    <mergeCell ref="C4886:C4887"/>
    <mergeCell ref="C4888:C4908"/>
    <mergeCell ref="C4909:C4923"/>
    <mergeCell ref="C4924:C4944"/>
    <mergeCell ref="C4945:C4954"/>
    <mergeCell ref="C4955:C4958"/>
    <mergeCell ref="C4959:C4964"/>
    <mergeCell ref="C4796:F4797"/>
    <mergeCell ref="D4799:D4800"/>
    <mergeCell ref="D4801:D4807"/>
    <mergeCell ref="D4808:D4814"/>
    <mergeCell ref="D4815:D4821"/>
    <mergeCell ref="D4822:D4826"/>
    <mergeCell ref="D4827:D4831"/>
    <mergeCell ref="D4832:D4836"/>
    <mergeCell ref="D4837:D4843"/>
    <mergeCell ref="D4844:D4850"/>
    <mergeCell ref="D4851:D4857"/>
    <mergeCell ref="D4858:D4867"/>
    <mergeCell ref="D4868:D4871"/>
    <mergeCell ref="D4872:D4877"/>
    <mergeCell ref="C4799:C4800"/>
    <mergeCell ref="C4801:C4821"/>
    <mergeCell ref="C4822:C4836"/>
    <mergeCell ref="C4837:C4857"/>
    <mergeCell ref="C4858:C4867"/>
    <mergeCell ref="C4868:C4871"/>
    <mergeCell ref="C4872:C4877"/>
    <mergeCell ref="C4709:F4710"/>
    <mergeCell ref="D4712:D4713"/>
    <mergeCell ref="D4714:D4720"/>
    <mergeCell ref="D4721:D4727"/>
    <mergeCell ref="D4728:D4734"/>
    <mergeCell ref="D4735:D4739"/>
    <mergeCell ref="D4740:D4744"/>
    <mergeCell ref="D4745:D4749"/>
    <mergeCell ref="D4750:D4756"/>
    <mergeCell ref="D4757:D4763"/>
    <mergeCell ref="D4764:D4770"/>
    <mergeCell ref="D4771:D4780"/>
    <mergeCell ref="D4781:D4784"/>
    <mergeCell ref="D4785:D4790"/>
    <mergeCell ref="C4712:C4713"/>
    <mergeCell ref="C4714:C4734"/>
    <mergeCell ref="C4735:C4749"/>
    <mergeCell ref="C4750:C4770"/>
    <mergeCell ref="C4771:C4780"/>
    <mergeCell ref="C4781:C4784"/>
    <mergeCell ref="C4785:C4790"/>
    <mergeCell ref="C4622:F4623"/>
    <mergeCell ref="D4625:D4626"/>
    <mergeCell ref="D4627:D4633"/>
    <mergeCell ref="D4634:D4640"/>
    <mergeCell ref="D4641:D4647"/>
    <mergeCell ref="D4648:D4652"/>
    <mergeCell ref="D4653:D4657"/>
    <mergeCell ref="D4658:D4662"/>
    <mergeCell ref="D4663:D4669"/>
    <mergeCell ref="D4670:D4676"/>
    <mergeCell ref="D4677:D4683"/>
    <mergeCell ref="D4684:D4693"/>
    <mergeCell ref="D4694:D4697"/>
    <mergeCell ref="D4698:D4703"/>
    <mergeCell ref="C4625:C4626"/>
    <mergeCell ref="C4627:C4647"/>
    <mergeCell ref="C4648:C4662"/>
    <mergeCell ref="C4663:C4683"/>
    <mergeCell ref="C4684:C4693"/>
    <mergeCell ref="C4694:C4697"/>
    <mergeCell ref="C4698:C4703"/>
    <mergeCell ref="C4535:F4536"/>
    <mergeCell ref="D4538:D4539"/>
    <mergeCell ref="D4540:D4546"/>
    <mergeCell ref="D4547:D4553"/>
    <mergeCell ref="D4554:D4560"/>
    <mergeCell ref="D4561:D4565"/>
    <mergeCell ref="D4566:D4570"/>
    <mergeCell ref="D4571:D4575"/>
    <mergeCell ref="D4576:D4582"/>
    <mergeCell ref="D4583:D4589"/>
    <mergeCell ref="D4590:D4596"/>
    <mergeCell ref="D4597:D4606"/>
    <mergeCell ref="D4607:D4610"/>
    <mergeCell ref="D4611:D4616"/>
    <mergeCell ref="C4538:C4539"/>
    <mergeCell ref="C4540:C4560"/>
    <mergeCell ref="C4561:C4575"/>
    <mergeCell ref="C4576:C4596"/>
    <mergeCell ref="C4597:C4606"/>
    <mergeCell ref="C4607:C4610"/>
    <mergeCell ref="C4611:C4616"/>
    <mergeCell ref="C4448:F4449"/>
    <mergeCell ref="D4451:D4452"/>
    <mergeCell ref="D4453:D4459"/>
    <mergeCell ref="D4460:D4466"/>
    <mergeCell ref="D4467:D4473"/>
    <mergeCell ref="D4474:D4478"/>
    <mergeCell ref="D4479:D4483"/>
    <mergeCell ref="D4484:D4488"/>
    <mergeCell ref="D4489:D4495"/>
    <mergeCell ref="D4496:D4502"/>
    <mergeCell ref="D4503:D4509"/>
    <mergeCell ref="D4510:D4519"/>
    <mergeCell ref="D4520:D4523"/>
    <mergeCell ref="D4524:D4529"/>
    <mergeCell ref="C4451:C4452"/>
    <mergeCell ref="C4453:C4473"/>
    <mergeCell ref="C4474:C4488"/>
    <mergeCell ref="C4489:C4509"/>
    <mergeCell ref="C4510:C4519"/>
    <mergeCell ref="C4520:C4523"/>
    <mergeCell ref="C4524:C4529"/>
    <mergeCell ref="C4361:F4362"/>
    <mergeCell ref="D4364:D4365"/>
    <mergeCell ref="D4366:D4372"/>
    <mergeCell ref="D4373:D4379"/>
    <mergeCell ref="D4380:D4386"/>
    <mergeCell ref="D4387:D4391"/>
    <mergeCell ref="D4392:D4396"/>
    <mergeCell ref="D4397:D4401"/>
    <mergeCell ref="D4402:D4408"/>
    <mergeCell ref="D4409:D4415"/>
    <mergeCell ref="D4416:D4422"/>
    <mergeCell ref="D4423:D4432"/>
    <mergeCell ref="D4433:D4436"/>
    <mergeCell ref="D4437:D4442"/>
    <mergeCell ref="C4364:C4365"/>
    <mergeCell ref="C4366:C4386"/>
    <mergeCell ref="C4387:C4401"/>
    <mergeCell ref="C4402:C4422"/>
    <mergeCell ref="C4423:C4432"/>
    <mergeCell ref="C4433:C4436"/>
    <mergeCell ref="C4437:C4442"/>
    <mergeCell ref="C4274:F4275"/>
    <mergeCell ref="D4277:D4278"/>
    <mergeCell ref="D4279:D4285"/>
    <mergeCell ref="D4286:D4292"/>
    <mergeCell ref="D4293:D4299"/>
    <mergeCell ref="D4300:D4304"/>
    <mergeCell ref="D4305:D4309"/>
    <mergeCell ref="D4310:D4314"/>
    <mergeCell ref="D4315:D4321"/>
    <mergeCell ref="D4322:D4328"/>
    <mergeCell ref="D4329:D4335"/>
    <mergeCell ref="D4336:D4345"/>
    <mergeCell ref="D4346:D4349"/>
    <mergeCell ref="D4350:D4355"/>
    <mergeCell ref="C4277:C4278"/>
    <mergeCell ref="C4279:C4299"/>
    <mergeCell ref="C4300:C4314"/>
    <mergeCell ref="C4315:C4335"/>
    <mergeCell ref="C4336:C4345"/>
    <mergeCell ref="C4346:C4349"/>
    <mergeCell ref="C4350:C4355"/>
    <mergeCell ref="C4187:F4188"/>
    <mergeCell ref="D4190:D4191"/>
    <mergeCell ref="D4192:D4198"/>
    <mergeCell ref="D4199:D4205"/>
    <mergeCell ref="D4206:D4212"/>
    <mergeCell ref="D4213:D4217"/>
    <mergeCell ref="D4218:D4222"/>
    <mergeCell ref="D4223:D4227"/>
    <mergeCell ref="D4228:D4234"/>
    <mergeCell ref="D4235:D4241"/>
    <mergeCell ref="D4242:D4248"/>
    <mergeCell ref="D4249:D4258"/>
    <mergeCell ref="D4259:D4262"/>
    <mergeCell ref="D4263:D4268"/>
    <mergeCell ref="C4190:C4191"/>
    <mergeCell ref="C4192:C4212"/>
    <mergeCell ref="C4213:C4227"/>
    <mergeCell ref="C4228:C4248"/>
    <mergeCell ref="C4249:C4258"/>
    <mergeCell ref="C4259:C4262"/>
    <mergeCell ref="C4263:C4268"/>
    <mergeCell ref="C4100:F4101"/>
    <mergeCell ref="D4103:D4104"/>
    <mergeCell ref="D4105:D4111"/>
    <mergeCell ref="D4112:D4118"/>
    <mergeCell ref="D4119:D4125"/>
    <mergeCell ref="D4126:D4130"/>
    <mergeCell ref="D4131:D4135"/>
    <mergeCell ref="D4136:D4140"/>
    <mergeCell ref="D4141:D4147"/>
    <mergeCell ref="D4148:D4154"/>
    <mergeCell ref="D4155:D4161"/>
    <mergeCell ref="D4162:D4171"/>
    <mergeCell ref="D4172:D4175"/>
    <mergeCell ref="D4176:D4181"/>
    <mergeCell ref="C4103:C4104"/>
    <mergeCell ref="C4105:C4125"/>
    <mergeCell ref="C4126:C4140"/>
    <mergeCell ref="C4141:C4161"/>
    <mergeCell ref="C4162:C4171"/>
    <mergeCell ref="C4172:C4175"/>
    <mergeCell ref="C4176:C4181"/>
    <mergeCell ref="C4013:F4014"/>
    <mergeCell ref="D4016:D4017"/>
    <mergeCell ref="D4018:D4024"/>
    <mergeCell ref="D4025:D4031"/>
    <mergeCell ref="D4032:D4038"/>
    <mergeCell ref="D4039:D4043"/>
    <mergeCell ref="D4044:D4048"/>
    <mergeCell ref="D4049:D4053"/>
    <mergeCell ref="D4054:D4060"/>
    <mergeCell ref="D4061:D4067"/>
    <mergeCell ref="D4068:D4074"/>
    <mergeCell ref="D4075:D4084"/>
    <mergeCell ref="D4085:D4088"/>
    <mergeCell ref="D4089:D4094"/>
    <mergeCell ref="C4016:C4017"/>
    <mergeCell ref="C4018:C4038"/>
    <mergeCell ref="C4039:C4053"/>
    <mergeCell ref="C4054:C4074"/>
    <mergeCell ref="C4075:C4084"/>
    <mergeCell ref="C4085:C4088"/>
    <mergeCell ref="C4089:C4094"/>
    <mergeCell ref="C3926:F3927"/>
    <mergeCell ref="D3929:D3930"/>
    <mergeCell ref="D3931:D3937"/>
    <mergeCell ref="D3938:D3944"/>
    <mergeCell ref="D3945:D3951"/>
    <mergeCell ref="D3952:D3956"/>
    <mergeCell ref="D3957:D3961"/>
    <mergeCell ref="D3962:D3966"/>
    <mergeCell ref="D3967:D3973"/>
    <mergeCell ref="D3974:D3980"/>
    <mergeCell ref="D3981:D3987"/>
    <mergeCell ref="D3988:D3997"/>
    <mergeCell ref="D3998:D4001"/>
    <mergeCell ref="D4002:D4007"/>
    <mergeCell ref="C3929:C3930"/>
    <mergeCell ref="C3931:C3951"/>
    <mergeCell ref="C3952:C3966"/>
    <mergeCell ref="C3967:C3987"/>
    <mergeCell ref="C3988:C3997"/>
    <mergeCell ref="C3998:C4001"/>
    <mergeCell ref="C4002:C4007"/>
    <mergeCell ref="C3839:F3840"/>
    <mergeCell ref="D3842:D3843"/>
    <mergeCell ref="D3844:D3850"/>
    <mergeCell ref="D3851:D3857"/>
    <mergeCell ref="D3858:D3864"/>
    <mergeCell ref="D3865:D3869"/>
    <mergeCell ref="D3870:D3874"/>
    <mergeCell ref="D3875:D3879"/>
    <mergeCell ref="D3880:D3886"/>
    <mergeCell ref="D3887:D3893"/>
    <mergeCell ref="D3894:D3900"/>
    <mergeCell ref="D3901:D3910"/>
    <mergeCell ref="D3911:D3914"/>
    <mergeCell ref="D3915:D3920"/>
    <mergeCell ref="C3842:C3843"/>
    <mergeCell ref="C3844:C3864"/>
    <mergeCell ref="C3865:C3879"/>
    <mergeCell ref="C3880:C3900"/>
    <mergeCell ref="C3901:C3910"/>
    <mergeCell ref="C3911:C3914"/>
    <mergeCell ref="C3915:C3920"/>
    <mergeCell ref="C3752:F3753"/>
    <mergeCell ref="D3755:D3756"/>
    <mergeCell ref="D3757:D3763"/>
    <mergeCell ref="D3764:D3770"/>
    <mergeCell ref="D3771:D3777"/>
    <mergeCell ref="D3778:D3782"/>
    <mergeCell ref="D3783:D3787"/>
    <mergeCell ref="D3788:D3792"/>
    <mergeCell ref="D3793:D3799"/>
    <mergeCell ref="D3800:D3806"/>
    <mergeCell ref="D3807:D3813"/>
    <mergeCell ref="D3814:D3823"/>
    <mergeCell ref="D3824:D3827"/>
    <mergeCell ref="D3828:D3833"/>
    <mergeCell ref="C3755:C3756"/>
    <mergeCell ref="C3757:C3777"/>
    <mergeCell ref="C3778:C3792"/>
    <mergeCell ref="C3793:C3813"/>
    <mergeCell ref="C3814:C3823"/>
    <mergeCell ref="C3824:C3827"/>
    <mergeCell ref="C3828:C3833"/>
    <mergeCell ref="C3665:F3666"/>
    <mergeCell ref="D3668:D3669"/>
    <mergeCell ref="D3670:D3676"/>
    <mergeCell ref="D3677:D3683"/>
    <mergeCell ref="D3684:D3690"/>
    <mergeCell ref="D3691:D3695"/>
    <mergeCell ref="D3696:D3700"/>
    <mergeCell ref="D3701:D3705"/>
    <mergeCell ref="D3706:D3712"/>
    <mergeCell ref="D3713:D3719"/>
    <mergeCell ref="D3720:D3726"/>
    <mergeCell ref="D3727:D3736"/>
    <mergeCell ref="D3737:D3740"/>
    <mergeCell ref="D3741:D3746"/>
    <mergeCell ref="C3668:C3669"/>
    <mergeCell ref="C3670:C3690"/>
    <mergeCell ref="C3691:C3705"/>
    <mergeCell ref="C3706:C3726"/>
    <mergeCell ref="C3727:C3736"/>
    <mergeCell ref="C3737:C3740"/>
    <mergeCell ref="C3741:C3746"/>
    <mergeCell ref="C3578:F3579"/>
    <mergeCell ref="D3581:D3582"/>
    <mergeCell ref="D3583:D3589"/>
    <mergeCell ref="D3590:D3596"/>
    <mergeCell ref="D3597:D3603"/>
    <mergeCell ref="D3604:D3608"/>
    <mergeCell ref="D3609:D3613"/>
    <mergeCell ref="D3614:D3618"/>
    <mergeCell ref="D3619:D3625"/>
    <mergeCell ref="D3626:D3632"/>
    <mergeCell ref="D3633:D3639"/>
    <mergeCell ref="D3640:D3649"/>
    <mergeCell ref="D3650:D3653"/>
    <mergeCell ref="D3654:D3659"/>
    <mergeCell ref="C3581:C3582"/>
    <mergeCell ref="C3583:C3603"/>
    <mergeCell ref="C3604:C3618"/>
    <mergeCell ref="C3619:C3639"/>
    <mergeCell ref="C3640:C3649"/>
    <mergeCell ref="C3650:C3653"/>
    <mergeCell ref="C3654:C3659"/>
    <mergeCell ref="C3491:F3492"/>
    <mergeCell ref="D3494:D3495"/>
    <mergeCell ref="D3496:D3502"/>
    <mergeCell ref="D3503:D3509"/>
    <mergeCell ref="D3510:D3516"/>
    <mergeCell ref="D3517:D3521"/>
    <mergeCell ref="D3522:D3526"/>
    <mergeCell ref="D3527:D3531"/>
    <mergeCell ref="D3532:D3538"/>
    <mergeCell ref="D3539:D3545"/>
    <mergeCell ref="D3546:D3552"/>
    <mergeCell ref="D3553:D3562"/>
    <mergeCell ref="D3563:D3566"/>
    <mergeCell ref="D3567:D3572"/>
    <mergeCell ref="C3494:C3495"/>
    <mergeCell ref="C3496:C3516"/>
    <mergeCell ref="C3517:C3531"/>
    <mergeCell ref="C3532:C3552"/>
    <mergeCell ref="C3553:C3562"/>
    <mergeCell ref="C3563:C3566"/>
    <mergeCell ref="C3567:C3572"/>
    <mergeCell ref="C3404:F3405"/>
    <mergeCell ref="D3407:D3408"/>
    <mergeCell ref="D3409:D3415"/>
    <mergeCell ref="D3416:D3422"/>
    <mergeCell ref="D3423:D3429"/>
    <mergeCell ref="D3430:D3434"/>
    <mergeCell ref="D3435:D3439"/>
    <mergeCell ref="D3440:D3444"/>
    <mergeCell ref="D3445:D3451"/>
    <mergeCell ref="D3452:D3458"/>
    <mergeCell ref="D3459:D3465"/>
    <mergeCell ref="D3466:D3475"/>
    <mergeCell ref="D3476:D3479"/>
    <mergeCell ref="D3480:D3485"/>
    <mergeCell ref="C3407:C3408"/>
    <mergeCell ref="C3409:C3429"/>
    <mergeCell ref="C3430:C3444"/>
    <mergeCell ref="C3445:C3465"/>
    <mergeCell ref="C3466:C3475"/>
    <mergeCell ref="C3476:C3479"/>
    <mergeCell ref="C3480:C3485"/>
    <mergeCell ref="C3317:F3318"/>
    <mergeCell ref="D3320:D3321"/>
    <mergeCell ref="D3322:D3328"/>
    <mergeCell ref="D3329:D3335"/>
    <mergeCell ref="D3336:D3342"/>
    <mergeCell ref="D3343:D3347"/>
    <mergeCell ref="D3348:D3352"/>
    <mergeCell ref="D3353:D3357"/>
    <mergeCell ref="D3358:D3364"/>
    <mergeCell ref="D3365:D3371"/>
    <mergeCell ref="D3372:D3378"/>
    <mergeCell ref="D3379:D3388"/>
    <mergeCell ref="D3389:D3392"/>
    <mergeCell ref="D3393:D3398"/>
    <mergeCell ref="C3320:C3321"/>
    <mergeCell ref="C3322:C3342"/>
    <mergeCell ref="C3343:C3357"/>
    <mergeCell ref="C3358:C3378"/>
    <mergeCell ref="C3379:C3388"/>
    <mergeCell ref="C3389:C3392"/>
    <mergeCell ref="C3393:C3398"/>
    <mergeCell ref="C3230:F3231"/>
    <mergeCell ref="D3233:D3234"/>
    <mergeCell ref="D3235:D3241"/>
    <mergeCell ref="D3242:D3248"/>
    <mergeCell ref="D3249:D3255"/>
    <mergeCell ref="D3256:D3260"/>
    <mergeCell ref="D3261:D3265"/>
    <mergeCell ref="D3266:D3270"/>
    <mergeCell ref="D3271:D3277"/>
    <mergeCell ref="D3278:D3284"/>
    <mergeCell ref="D3285:D3291"/>
    <mergeCell ref="D3292:D3301"/>
    <mergeCell ref="D3302:D3305"/>
    <mergeCell ref="D3306:D3311"/>
    <mergeCell ref="C3233:C3234"/>
    <mergeCell ref="C3235:C3255"/>
    <mergeCell ref="C3256:C3270"/>
    <mergeCell ref="C3271:C3291"/>
    <mergeCell ref="C3292:C3301"/>
    <mergeCell ref="C3302:C3305"/>
    <mergeCell ref="C3306:C3311"/>
    <mergeCell ref="C3143:F3144"/>
    <mergeCell ref="D3146:D3147"/>
    <mergeCell ref="D3148:D3154"/>
    <mergeCell ref="D3155:D3161"/>
    <mergeCell ref="D3162:D3168"/>
    <mergeCell ref="D3169:D3173"/>
    <mergeCell ref="D3174:D3178"/>
    <mergeCell ref="D3179:D3183"/>
    <mergeCell ref="D3184:D3190"/>
    <mergeCell ref="D3191:D3197"/>
    <mergeCell ref="D3198:D3204"/>
    <mergeCell ref="D3205:D3214"/>
    <mergeCell ref="D3215:D3218"/>
    <mergeCell ref="D3219:D3224"/>
    <mergeCell ref="C3146:C3147"/>
    <mergeCell ref="C3148:C3168"/>
    <mergeCell ref="C3169:C3183"/>
    <mergeCell ref="C3184:C3204"/>
    <mergeCell ref="C3205:C3214"/>
    <mergeCell ref="C3215:C3218"/>
    <mergeCell ref="C3219:C3224"/>
    <mergeCell ref="C3056:F3057"/>
    <mergeCell ref="D3059:D3060"/>
    <mergeCell ref="D3061:D3067"/>
    <mergeCell ref="D3068:D3074"/>
    <mergeCell ref="D3075:D3081"/>
    <mergeCell ref="D3082:D3086"/>
    <mergeCell ref="D3087:D3091"/>
    <mergeCell ref="D3092:D3096"/>
    <mergeCell ref="D3097:D3103"/>
    <mergeCell ref="D3104:D3110"/>
    <mergeCell ref="D3111:D3117"/>
    <mergeCell ref="D3118:D3127"/>
    <mergeCell ref="D3128:D3131"/>
    <mergeCell ref="D3132:D3137"/>
    <mergeCell ref="C3059:C3060"/>
    <mergeCell ref="C3061:C3081"/>
    <mergeCell ref="C3082:C3096"/>
    <mergeCell ref="C3097:C3117"/>
    <mergeCell ref="C3118:C3127"/>
    <mergeCell ref="C3128:C3131"/>
    <mergeCell ref="C3132:C3137"/>
    <mergeCell ref="C2969:F2970"/>
    <mergeCell ref="D2972:D2973"/>
    <mergeCell ref="D2974:D2980"/>
    <mergeCell ref="D2981:D2987"/>
    <mergeCell ref="D2988:D2994"/>
    <mergeCell ref="D2995:D2999"/>
    <mergeCell ref="D3000:D3004"/>
    <mergeCell ref="D3005:D3009"/>
    <mergeCell ref="D3010:D3016"/>
    <mergeCell ref="D3017:D3023"/>
    <mergeCell ref="D3024:D3030"/>
    <mergeCell ref="D3031:D3040"/>
    <mergeCell ref="D3041:D3044"/>
    <mergeCell ref="D3045:D3050"/>
    <mergeCell ref="C2972:C2973"/>
    <mergeCell ref="C2974:C2994"/>
    <mergeCell ref="C2995:C3009"/>
    <mergeCell ref="C3010:C3030"/>
    <mergeCell ref="C3031:C3040"/>
    <mergeCell ref="C3041:C3044"/>
    <mergeCell ref="C3045:C3050"/>
    <mergeCell ref="C2882:F2883"/>
    <mergeCell ref="D2885:D2886"/>
    <mergeCell ref="D2887:D2893"/>
    <mergeCell ref="D2894:D2900"/>
    <mergeCell ref="D2901:D2907"/>
    <mergeCell ref="D2908:D2912"/>
    <mergeCell ref="D2913:D2917"/>
    <mergeCell ref="D2918:D2922"/>
    <mergeCell ref="D2923:D2929"/>
    <mergeCell ref="D2930:D2936"/>
    <mergeCell ref="D2937:D2943"/>
    <mergeCell ref="D2944:D2953"/>
    <mergeCell ref="D2954:D2957"/>
    <mergeCell ref="D2958:D2963"/>
    <mergeCell ref="C2885:C2886"/>
    <mergeCell ref="C2887:C2907"/>
    <mergeCell ref="C2908:C2922"/>
    <mergeCell ref="C2923:C2943"/>
    <mergeCell ref="C2944:C2953"/>
    <mergeCell ref="C2954:C2957"/>
    <mergeCell ref="C2958:C2963"/>
    <mergeCell ref="C2795:F2796"/>
    <mergeCell ref="D2798:D2799"/>
    <mergeCell ref="D2800:D2806"/>
    <mergeCell ref="D2807:D2813"/>
    <mergeCell ref="D2814:D2820"/>
    <mergeCell ref="D2821:D2825"/>
    <mergeCell ref="D2826:D2830"/>
    <mergeCell ref="D2831:D2835"/>
    <mergeCell ref="D2836:D2842"/>
    <mergeCell ref="D2843:D2849"/>
    <mergeCell ref="D2850:D2856"/>
    <mergeCell ref="D2857:D2866"/>
    <mergeCell ref="D2867:D2870"/>
    <mergeCell ref="D2871:D2876"/>
    <mergeCell ref="C2798:C2799"/>
    <mergeCell ref="C2800:C2820"/>
    <mergeCell ref="C2821:C2835"/>
    <mergeCell ref="C2836:C2856"/>
    <mergeCell ref="C2857:C2866"/>
    <mergeCell ref="C2867:C2870"/>
    <mergeCell ref="C2871:C2876"/>
    <mergeCell ref="C2708:F2709"/>
    <mergeCell ref="D2711:D2712"/>
    <mergeCell ref="D2713:D2719"/>
    <mergeCell ref="D2720:D2726"/>
    <mergeCell ref="D2727:D2733"/>
    <mergeCell ref="D2734:D2738"/>
    <mergeCell ref="D2739:D2743"/>
    <mergeCell ref="D2744:D2748"/>
    <mergeCell ref="D2749:D2755"/>
    <mergeCell ref="D2756:D2762"/>
    <mergeCell ref="D2763:D2769"/>
    <mergeCell ref="D2770:D2779"/>
    <mergeCell ref="D2780:D2783"/>
    <mergeCell ref="D2784:D2789"/>
    <mergeCell ref="C2711:C2712"/>
    <mergeCell ref="C2713:C2733"/>
    <mergeCell ref="C2734:C2748"/>
    <mergeCell ref="C2749:C2769"/>
    <mergeCell ref="C2770:C2779"/>
    <mergeCell ref="C2780:C2783"/>
    <mergeCell ref="C2784:C2789"/>
    <mergeCell ref="C2621:F2622"/>
    <mergeCell ref="D2624:D2625"/>
    <mergeCell ref="D2626:D2632"/>
    <mergeCell ref="D2633:D2639"/>
    <mergeCell ref="D2640:D2646"/>
    <mergeCell ref="D2647:D2651"/>
    <mergeCell ref="D2652:D2656"/>
    <mergeCell ref="D2657:D2661"/>
    <mergeCell ref="D2662:D2668"/>
    <mergeCell ref="D2669:D2675"/>
    <mergeCell ref="D2676:D2682"/>
    <mergeCell ref="D2683:D2692"/>
    <mergeCell ref="D2693:D2696"/>
    <mergeCell ref="D2697:D2702"/>
    <mergeCell ref="C2624:C2625"/>
    <mergeCell ref="C2626:C2646"/>
    <mergeCell ref="C2647:C2661"/>
    <mergeCell ref="C2662:C2682"/>
    <mergeCell ref="C2683:C2692"/>
    <mergeCell ref="C2693:C2696"/>
    <mergeCell ref="C2697:C2702"/>
    <mergeCell ref="C2534:F2535"/>
    <mergeCell ref="D2537:D2538"/>
    <mergeCell ref="D2539:D2545"/>
    <mergeCell ref="D2546:D2552"/>
    <mergeCell ref="D2553:D2559"/>
    <mergeCell ref="D2560:D2564"/>
    <mergeCell ref="D2565:D2569"/>
    <mergeCell ref="D2570:D2574"/>
    <mergeCell ref="D2575:D2581"/>
    <mergeCell ref="D2582:D2588"/>
    <mergeCell ref="D2589:D2595"/>
    <mergeCell ref="D2596:D2605"/>
    <mergeCell ref="D2606:D2609"/>
    <mergeCell ref="D2610:D2615"/>
    <mergeCell ref="C2537:C2538"/>
    <mergeCell ref="C2539:C2559"/>
    <mergeCell ref="C2560:C2574"/>
    <mergeCell ref="C2575:C2595"/>
    <mergeCell ref="C2596:C2605"/>
    <mergeCell ref="C2606:C2609"/>
    <mergeCell ref="C2610:C2615"/>
    <mergeCell ref="C2447:F2448"/>
    <mergeCell ref="D2450:D2451"/>
    <mergeCell ref="D2452:D2458"/>
    <mergeCell ref="D2459:D2465"/>
    <mergeCell ref="D2466:D2472"/>
    <mergeCell ref="D2473:D2477"/>
    <mergeCell ref="D2478:D2482"/>
    <mergeCell ref="D2483:D2487"/>
    <mergeCell ref="D2488:D2494"/>
    <mergeCell ref="D2495:D2501"/>
    <mergeCell ref="D2502:D2508"/>
    <mergeCell ref="D2509:D2518"/>
    <mergeCell ref="D2519:D2522"/>
    <mergeCell ref="D2523:D2528"/>
    <mergeCell ref="C2450:C2451"/>
    <mergeCell ref="C2452:C2472"/>
    <mergeCell ref="C2473:C2487"/>
    <mergeCell ref="C2488:C2508"/>
    <mergeCell ref="C2509:C2518"/>
    <mergeCell ref="C2519:C2522"/>
    <mergeCell ref="C2523:C2528"/>
    <mergeCell ref="C2360:F2361"/>
    <mergeCell ref="D2363:D2364"/>
    <mergeCell ref="D2365:D2371"/>
    <mergeCell ref="D2372:D2378"/>
    <mergeCell ref="D2379:D2385"/>
    <mergeCell ref="D2386:D2390"/>
    <mergeCell ref="D2391:D2395"/>
    <mergeCell ref="D2396:D2400"/>
    <mergeCell ref="D2401:D2407"/>
    <mergeCell ref="D2408:D2414"/>
    <mergeCell ref="D2415:D2421"/>
    <mergeCell ref="D2422:D2431"/>
    <mergeCell ref="D2432:D2435"/>
    <mergeCell ref="D2436:D2441"/>
    <mergeCell ref="C2363:C2364"/>
    <mergeCell ref="C2365:C2385"/>
    <mergeCell ref="C2386:C2400"/>
    <mergeCell ref="C2401:C2421"/>
    <mergeCell ref="C2422:C2431"/>
    <mergeCell ref="C2432:C2435"/>
    <mergeCell ref="C2436:C2441"/>
    <mergeCell ref="C2273:F2274"/>
    <mergeCell ref="D2276:D2277"/>
    <mergeCell ref="D2278:D2284"/>
    <mergeCell ref="D2285:D2291"/>
    <mergeCell ref="D2292:D2298"/>
    <mergeCell ref="D2299:D2303"/>
    <mergeCell ref="D2304:D2308"/>
    <mergeCell ref="D2309:D2313"/>
    <mergeCell ref="D2314:D2320"/>
    <mergeCell ref="D2321:D2327"/>
    <mergeCell ref="D2328:D2334"/>
    <mergeCell ref="D2335:D2344"/>
    <mergeCell ref="D2345:D2348"/>
    <mergeCell ref="D2349:D2354"/>
    <mergeCell ref="C2276:C2277"/>
    <mergeCell ref="C2278:C2298"/>
    <mergeCell ref="C2299:C2313"/>
    <mergeCell ref="C2314:C2334"/>
    <mergeCell ref="C2335:C2344"/>
    <mergeCell ref="C2345:C2348"/>
    <mergeCell ref="C2349:C2354"/>
    <mergeCell ref="C2186:F2187"/>
    <mergeCell ref="D2189:D2190"/>
    <mergeCell ref="D2191:D2197"/>
    <mergeCell ref="D2198:D2204"/>
    <mergeCell ref="D2205:D2211"/>
    <mergeCell ref="D2212:D2216"/>
    <mergeCell ref="D2217:D2221"/>
    <mergeCell ref="D2222:D2226"/>
    <mergeCell ref="D2227:D2233"/>
    <mergeCell ref="D2234:D2240"/>
    <mergeCell ref="D2241:D2247"/>
    <mergeCell ref="D2248:D2257"/>
    <mergeCell ref="D2258:D2261"/>
    <mergeCell ref="D2262:D2267"/>
    <mergeCell ref="C2189:C2190"/>
    <mergeCell ref="C2191:C2211"/>
    <mergeCell ref="C2212:C2226"/>
    <mergeCell ref="C2227:C2247"/>
    <mergeCell ref="C2248:C2257"/>
    <mergeCell ref="C2258:C2261"/>
    <mergeCell ref="C2262:C2267"/>
    <mergeCell ref="C2099:F2100"/>
    <mergeCell ref="D2102:D2103"/>
    <mergeCell ref="D2104:D2110"/>
    <mergeCell ref="D2111:D2117"/>
    <mergeCell ref="D2118:D2124"/>
    <mergeCell ref="D2125:D2129"/>
    <mergeCell ref="D2130:D2134"/>
    <mergeCell ref="D2135:D2139"/>
    <mergeCell ref="D2140:D2146"/>
    <mergeCell ref="D2147:D2153"/>
    <mergeCell ref="D2154:D2160"/>
    <mergeCell ref="D2161:D2170"/>
    <mergeCell ref="D2171:D2174"/>
    <mergeCell ref="D2175:D2180"/>
    <mergeCell ref="C2102:C2103"/>
    <mergeCell ref="C2104:C2124"/>
    <mergeCell ref="C2125:C2139"/>
    <mergeCell ref="C2140:C2160"/>
    <mergeCell ref="C2161:C2170"/>
    <mergeCell ref="C2171:C2174"/>
    <mergeCell ref="C2175:C2180"/>
    <mergeCell ref="C2012:F2013"/>
    <mergeCell ref="D2015:D2016"/>
    <mergeCell ref="D2017:D2023"/>
    <mergeCell ref="D2024:D2030"/>
    <mergeCell ref="D2031:D2037"/>
    <mergeCell ref="D2038:D2042"/>
    <mergeCell ref="D2043:D2047"/>
    <mergeCell ref="D2048:D2052"/>
    <mergeCell ref="D2053:D2059"/>
    <mergeCell ref="D2060:D2066"/>
    <mergeCell ref="D2067:D2073"/>
    <mergeCell ref="D2074:D2083"/>
    <mergeCell ref="D2084:D2087"/>
    <mergeCell ref="D2088:D2093"/>
    <mergeCell ref="C2015:C2016"/>
    <mergeCell ref="C2017:C2037"/>
    <mergeCell ref="C2038:C2052"/>
    <mergeCell ref="C2053:C2073"/>
    <mergeCell ref="C2074:C2083"/>
    <mergeCell ref="C2084:C2087"/>
    <mergeCell ref="C2088:C2093"/>
    <mergeCell ref="C1925:F1926"/>
    <mergeCell ref="D1928:D1929"/>
    <mergeCell ref="D1930:D1936"/>
    <mergeCell ref="D1937:D1943"/>
    <mergeCell ref="D1944:D1950"/>
    <mergeCell ref="D1951:D1955"/>
    <mergeCell ref="D1956:D1960"/>
    <mergeCell ref="D1961:D1965"/>
    <mergeCell ref="D1966:D1972"/>
    <mergeCell ref="D1973:D1979"/>
    <mergeCell ref="D1980:D1986"/>
    <mergeCell ref="D1987:D1996"/>
    <mergeCell ref="D1997:D2000"/>
    <mergeCell ref="D2001:D2006"/>
    <mergeCell ref="C1928:C1929"/>
    <mergeCell ref="C1930:C1950"/>
    <mergeCell ref="C1951:C1965"/>
    <mergeCell ref="C1966:C1986"/>
    <mergeCell ref="C1987:C1996"/>
    <mergeCell ref="C1997:C2000"/>
    <mergeCell ref="C2001:C2006"/>
    <mergeCell ref="C1838:F1839"/>
    <mergeCell ref="D1841:D1842"/>
    <mergeCell ref="D1843:D1849"/>
    <mergeCell ref="D1850:D1856"/>
    <mergeCell ref="D1857:D1863"/>
    <mergeCell ref="D1864:D1868"/>
    <mergeCell ref="D1869:D1873"/>
    <mergeCell ref="D1874:D1878"/>
    <mergeCell ref="D1879:D1885"/>
    <mergeCell ref="D1886:D1892"/>
    <mergeCell ref="D1893:D1899"/>
    <mergeCell ref="D1900:D1909"/>
    <mergeCell ref="D1910:D1913"/>
    <mergeCell ref="D1914:D1919"/>
    <mergeCell ref="C1841:C1842"/>
    <mergeCell ref="C1843:C1863"/>
    <mergeCell ref="C1864:C1878"/>
    <mergeCell ref="C1879:C1899"/>
    <mergeCell ref="C1900:C1909"/>
    <mergeCell ref="C1910:C1913"/>
    <mergeCell ref="C1914:C1919"/>
    <mergeCell ref="C1751:F1752"/>
    <mergeCell ref="D1754:D1755"/>
    <mergeCell ref="D1756:D1762"/>
    <mergeCell ref="D1763:D1769"/>
    <mergeCell ref="D1770:D1776"/>
    <mergeCell ref="D1777:D1781"/>
    <mergeCell ref="D1782:D1786"/>
    <mergeCell ref="D1787:D1791"/>
    <mergeCell ref="D1792:D1798"/>
    <mergeCell ref="D1799:D1805"/>
    <mergeCell ref="D1806:D1812"/>
    <mergeCell ref="D1813:D1822"/>
    <mergeCell ref="D1823:D1826"/>
    <mergeCell ref="D1827:D1832"/>
    <mergeCell ref="C1754:C1755"/>
    <mergeCell ref="C1756:C1776"/>
    <mergeCell ref="C1777:C1791"/>
    <mergeCell ref="C1792:C1812"/>
    <mergeCell ref="C1813:C1822"/>
    <mergeCell ref="C1823:C1826"/>
    <mergeCell ref="C1827:C1832"/>
    <mergeCell ref="C1664:F1665"/>
    <mergeCell ref="D1667:D1668"/>
    <mergeCell ref="D1669:D1675"/>
    <mergeCell ref="D1676:D1682"/>
    <mergeCell ref="D1683:D1689"/>
    <mergeCell ref="D1690:D1694"/>
    <mergeCell ref="D1695:D1699"/>
    <mergeCell ref="D1700:D1704"/>
    <mergeCell ref="D1705:D1711"/>
    <mergeCell ref="D1712:D1718"/>
    <mergeCell ref="D1719:D1725"/>
    <mergeCell ref="D1726:D1735"/>
    <mergeCell ref="D1736:D1739"/>
    <mergeCell ref="D1740:D1745"/>
    <mergeCell ref="C1667:C1668"/>
    <mergeCell ref="C1669:C1689"/>
    <mergeCell ref="C1690:C1704"/>
    <mergeCell ref="C1705:C1725"/>
    <mergeCell ref="C1726:C1735"/>
    <mergeCell ref="C1736:C1739"/>
    <mergeCell ref="C1740:C1745"/>
    <mergeCell ref="C1577:F1578"/>
    <mergeCell ref="D1580:D1581"/>
    <mergeCell ref="D1582:D1588"/>
    <mergeCell ref="D1589:D1595"/>
    <mergeCell ref="D1596:D1602"/>
    <mergeCell ref="D1603:D1607"/>
    <mergeCell ref="D1608:D1612"/>
    <mergeCell ref="D1613:D1617"/>
    <mergeCell ref="D1618:D1624"/>
    <mergeCell ref="D1625:D1631"/>
    <mergeCell ref="D1632:D1638"/>
    <mergeCell ref="D1639:D1648"/>
    <mergeCell ref="D1649:D1652"/>
    <mergeCell ref="D1653:D1658"/>
    <mergeCell ref="C1580:C1581"/>
    <mergeCell ref="C1582:C1602"/>
    <mergeCell ref="C1603:C1617"/>
    <mergeCell ref="C1618:C1638"/>
    <mergeCell ref="C1639:C1648"/>
    <mergeCell ref="C1649:C1652"/>
    <mergeCell ref="C1653:C1658"/>
    <mergeCell ref="C1490:F1491"/>
    <mergeCell ref="D1493:D1494"/>
    <mergeCell ref="D1495:D1501"/>
    <mergeCell ref="D1502:D1508"/>
    <mergeCell ref="D1509:D1515"/>
    <mergeCell ref="D1516:D1520"/>
    <mergeCell ref="D1521:D1525"/>
    <mergeCell ref="D1526:D1530"/>
    <mergeCell ref="D1531:D1537"/>
    <mergeCell ref="D1538:D1544"/>
    <mergeCell ref="D1545:D1551"/>
    <mergeCell ref="D1552:D1561"/>
    <mergeCell ref="D1562:D1565"/>
    <mergeCell ref="D1566:D1571"/>
    <mergeCell ref="C1493:C1494"/>
    <mergeCell ref="C1495:C1515"/>
    <mergeCell ref="C1516:C1530"/>
    <mergeCell ref="C1531:C1551"/>
    <mergeCell ref="C1552:C1561"/>
    <mergeCell ref="C1562:C1565"/>
    <mergeCell ref="C1566:C1571"/>
    <mergeCell ref="C1403:F1404"/>
    <mergeCell ref="D1406:D1407"/>
    <mergeCell ref="D1408:D1414"/>
    <mergeCell ref="D1415:D1421"/>
    <mergeCell ref="D1422:D1428"/>
    <mergeCell ref="D1429:D1433"/>
    <mergeCell ref="D1434:D1438"/>
    <mergeCell ref="D1439:D1443"/>
    <mergeCell ref="D1444:D1450"/>
    <mergeCell ref="D1451:D1457"/>
    <mergeCell ref="D1458:D1464"/>
    <mergeCell ref="D1465:D1474"/>
    <mergeCell ref="D1475:D1478"/>
    <mergeCell ref="D1479:D1484"/>
    <mergeCell ref="C1406:C1407"/>
    <mergeCell ref="C1408:C1428"/>
    <mergeCell ref="C1429:C1443"/>
    <mergeCell ref="C1444:C1464"/>
    <mergeCell ref="C1465:C1474"/>
    <mergeCell ref="C1475:C1478"/>
    <mergeCell ref="C1479:C1484"/>
    <mergeCell ref="C1316:F1317"/>
    <mergeCell ref="D1319:D1320"/>
    <mergeCell ref="D1321:D1327"/>
    <mergeCell ref="D1328:D1334"/>
    <mergeCell ref="D1335:D1341"/>
    <mergeCell ref="D1342:D1346"/>
    <mergeCell ref="D1347:D1351"/>
    <mergeCell ref="D1352:D1356"/>
    <mergeCell ref="D1357:D1363"/>
    <mergeCell ref="D1364:D1370"/>
    <mergeCell ref="D1371:D1377"/>
    <mergeCell ref="D1378:D1387"/>
    <mergeCell ref="D1388:D1391"/>
    <mergeCell ref="D1392:D1397"/>
    <mergeCell ref="C1319:C1320"/>
    <mergeCell ref="C1321:C1341"/>
    <mergeCell ref="C1342:C1356"/>
    <mergeCell ref="C1357:C1377"/>
    <mergeCell ref="C1378:C1387"/>
    <mergeCell ref="C1388:C1391"/>
    <mergeCell ref="C1392:C1397"/>
    <mergeCell ref="C1229:F1230"/>
    <mergeCell ref="D1232:D1233"/>
    <mergeCell ref="D1234:D1240"/>
    <mergeCell ref="D1241:D1247"/>
    <mergeCell ref="D1248:D1254"/>
    <mergeCell ref="D1255:D1259"/>
    <mergeCell ref="D1260:D1264"/>
    <mergeCell ref="D1265:D1269"/>
    <mergeCell ref="D1270:D1276"/>
    <mergeCell ref="D1277:D1283"/>
    <mergeCell ref="D1284:D1290"/>
    <mergeCell ref="D1291:D1300"/>
    <mergeCell ref="D1301:D1304"/>
    <mergeCell ref="D1305:D1310"/>
    <mergeCell ref="C1232:C1233"/>
    <mergeCell ref="C1234:C1254"/>
    <mergeCell ref="C1255:C1269"/>
    <mergeCell ref="C1270:C1290"/>
    <mergeCell ref="C1291:C1300"/>
    <mergeCell ref="C1301:C1304"/>
    <mergeCell ref="C1305:C1310"/>
    <mergeCell ref="C1142:F1143"/>
    <mergeCell ref="D1145:D1146"/>
    <mergeCell ref="D1147:D1153"/>
    <mergeCell ref="D1154:D1160"/>
    <mergeCell ref="D1161:D1167"/>
    <mergeCell ref="D1168:D1172"/>
    <mergeCell ref="D1173:D1177"/>
    <mergeCell ref="D1178:D1182"/>
    <mergeCell ref="D1183:D1189"/>
    <mergeCell ref="D1190:D1196"/>
    <mergeCell ref="D1197:D1203"/>
    <mergeCell ref="D1204:D1213"/>
    <mergeCell ref="D1214:D1217"/>
    <mergeCell ref="D1218:D1223"/>
    <mergeCell ref="C1145:C1146"/>
    <mergeCell ref="C1147:C1167"/>
    <mergeCell ref="C1168:C1182"/>
    <mergeCell ref="C1183:C1203"/>
    <mergeCell ref="C1204:C1213"/>
    <mergeCell ref="C1214:C1217"/>
    <mergeCell ref="C1218:C1223"/>
    <mergeCell ref="C1055:F1056"/>
    <mergeCell ref="D1058:D1059"/>
    <mergeCell ref="D1060:D1066"/>
    <mergeCell ref="D1067:D1073"/>
    <mergeCell ref="D1074:D1080"/>
    <mergeCell ref="D1081:D1085"/>
    <mergeCell ref="D1086:D1090"/>
    <mergeCell ref="D1091:D1095"/>
    <mergeCell ref="D1096:D1102"/>
    <mergeCell ref="D1103:D1109"/>
    <mergeCell ref="D1110:D1116"/>
    <mergeCell ref="D1117:D1126"/>
    <mergeCell ref="D1127:D1130"/>
    <mergeCell ref="D1131:D1136"/>
    <mergeCell ref="C1058:C1059"/>
    <mergeCell ref="C1060:C1080"/>
    <mergeCell ref="C1081:C1095"/>
    <mergeCell ref="C1096:C1116"/>
    <mergeCell ref="C1117:C1126"/>
    <mergeCell ref="C1127:C1130"/>
    <mergeCell ref="C1131:C1136"/>
    <mergeCell ref="C968:F969"/>
    <mergeCell ref="D971:D972"/>
    <mergeCell ref="D973:D979"/>
    <mergeCell ref="D980:D986"/>
    <mergeCell ref="D987:D993"/>
    <mergeCell ref="D994:D998"/>
    <mergeCell ref="D999:D1003"/>
    <mergeCell ref="D1004:D1008"/>
    <mergeCell ref="D1009:D1015"/>
    <mergeCell ref="D1016:D1022"/>
    <mergeCell ref="D1023:D1029"/>
    <mergeCell ref="D1030:D1039"/>
    <mergeCell ref="D1040:D1043"/>
    <mergeCell ref="D1044:D1049"/>
    <mergeCell ref="C971:C972"/>
    <mergeCell ref="C973:C993"/>
    <mergeCell ref="C994:C1008"/>
    <mergeCell ref="C1009:C1029"/>
    <mergeCell ref="C1030:C1039"/>
    <mergeCell ref="C1040:C1043"/>
    <mergeCell ref="C1044:C1049"/>
    <mergeCell ref="C881:F882"/>
    <mergeCell ref="D884:D885"/>
    <mergeCell ref="D886:D892"/>
    <mergeCell ref="D893:D899"/>
    <mergeCell ref="D900:D906"/>
    <mergeCell ref="D907:D911"/>
    <mergeCell ref="D912:D916"/>
    <mergeCell ref="D917:D921"/>
    <mergeCell ref="D922:D928"/>
    <mergeCell ref="D929:D935"/>
    <mergeCell ref="D936:D942"/>
    <mergeCell ref="D943:D952"/>
    <mergeCell ref="D953:D956"/>
    <mergeCell ref="D957:D962"/>
    <mergeCell ref="C884:C885"/>
    <mergeCell ref="C886:C906"/>
    <mergeCell ref="C907:C921"/>
    <mergeCell ref="C922:C942"/>
    <mergeCell ref="C943:C952"/>
    <mergeCell ref="C953:C956"/>
    <mergeCell ref="C957:C962"/>
    <mergeCell ref="C794:F795"/>
    <mergeCell ref="D797:D798"/>
    <mergeCell ref="D799:D805"/>
    <mergeCell ref="D806:D812"/>
    <mergeCell ref="D813:D819"/>
    <mergeCell ref="D820:D824"/>
    <mergeCell ref="D825:D829"/>
    <mergeCell ref="D830:D834"/>
    <mergeCell ref="D835:D841"/>
    <mergeCell ref="D842:D848"/>
    <mergeCell ref="D849:D855"/>
    <mergeCell ref="D856:D865"/>
    <mergeCell ref="D866:D869"/>
    <mergeCell ref="D870:D875"/>
    <mergeCell ref="C797:C798"/>
    <mergeCell ref="C799:C819"/>
    <mergeCell ref="C820:C834"/>
    <mergeCell ref="C835:C855"/>
    <mergeCell ref="C856:C865"/>
    <mergeCell ref="C866:C869"/>
    <mergeCell ref="C870:C875"/>
    <mergeCell ref="C707:F708"/>
    <mergeCell ref="D710:D711"/>
    <mergeCell ref="D712:D718"/>
    <mergeCell ref="D719:D725"/>
    <mergeCell ref="D726:D732"/>
    <mergeCell ref="D733:D737"/>
    <mergeCell ref="D738:D742"/>
    <mergeCell ref="D743:D747"/>
    <mergeCell ref="D748:D754"/>
    <mergeCell ref="D755:D761"/>
    <mergeCell ref="D762:D768"/>
    <mergeCell ref="D769:D778"/>
    <mergeCell ref="D779:D782"/>
    <mergeCell ref="D783:D788"/>
    <mergeCell ref="C710:C711"/>
    <mergeCell ref="C712:C732"/>
    <mergeCell ref="C733:C747"/>
    <mergeCell ref="C748:C768"/>
    <mergeCell ref="C769:C778"/>
    <mergeCell ref="C779:C782"/>
    <mergeCell ref="C783:C788"/>
    <mergeCell ref="C620:F621"/>
    <mergeCell ref="D623:D624"/>
    <mergeCell ref="D625:D631"/>
    <mergeCell ref="D632:D638"/>
    <mergeCell ref="D639:D645"/>
    <mergeCell ref="D646:D650"/>
    <mergeCell ref="D651:D655"/>
    <mergeCell ref="D656:D660"/>
    <mergeCell ref="D661:D667"/>
    <mergeCell ref="D668:D674"/>
    <mergeCell ref="D675:D681"/>
    <mergeCell ref="D682:D691"/>
    <mergeCell ref="D692:D695"/>
    <mergeCell ref="D696:D701"/>
    <mergeCell ref="C623:C624"/>
    <mergeCell ref="C625:C645"/>
    <mergeCell ref="C646:C660"/>
    <mergeCell ref="C661:C681"/>
    <mergeCell ref="C682:C691"/>
    <mergeCell ref="C692:C695"/>
    <mergeCell ref="C696:C701"/>
    <mergeCell ref="C533:F534"/>
    <mergeCell ref="D536:D537"/>
    <mergeCell ref="D538:D544"/>
    <mergeCell ref="D545:D551"/>
    <mergeCell ref="D552:D558"/>
    <mergeCell ref="D559:D563"/>
    <mergeCell ref="D564:D568"/>
    <mergeCell ref="D569:D573"/>
    <mergeCell ref="D574:D580"/>
    <mergeCell ref="D581:D587"/>
    <mergeCell ref="D588:D594"/>
    <mergeCell ref="D595:D604"/>
    <mergeCell ref="D605:D608"/>
    <mergeCell ref="D609:D614"/>
    <mergeCell ref="C536:C537"/>
    <mergeCell ref="C538:C558"/>
    <mergeCell ref="C559:C573"/>
    <mergeCell ref="C574:C594"/>
    <mergeCell ref="C595:C604"/>
    <mergeCell ref="C605:C608"/>
    <mergeCell ref="C609:C614"/>
    <mergeCell ref="C446:F447"/>
    <mergeCell ref="D449:D450"/>
    <mergeCell ref="D451:D457"/>
    <mergeCell ref="D458:D464"/>
    <mergeCell ref="D465:D471"/>
    <mergeCell ref="D472:D476"/>
    <mergeCell ref="D477:D481"/>
    <mergeCell ref="D482:D486"/>
    <mergeCell ref="D487:D493"/>
    <mergeCell ref="D494:D500"/>
    <mergeCell ref="D501:D507"/>
    <mergeCell ref="D508:D517"/>
    <mergeCell ref="D518:D521"/>
    <mergeCell ref="D522:D527"/>
    <mergeCell ref="C449:C450"/>
    <mergeCell ref="C451:C471"/>
    <mergeCell ref="C472:C486"/>
    <mergeCell ref="C487:C507"/>
    <mergeCell ref="C508:C517"/>
    <mergeCell ref="C518:C521"/>
    <mergeCell ref="C522:C527"/>
    <mergeCell ref="C359:F360"/>
    <mergeCell ref="D362:D363"/>
    <mergeCell ref="D364:D370"/>
    <mergeCell ref="D371:D377"/>
    <mergeCell ref="D378:D384"/>
    <mergeCell ref="D385:D389"/>
    <mergeCell ref="D390:D394"/>
    <mergeCell ref="D395:D399"/>
    <mergeCell ref="D400:D406"/>
    <mergeCell ref="D407:D413"/>
    <mergeCell ref="D414:D420"/>
    <mergeCell ref="D421:D430"/>
    <mergeCell ref="D431:D434"/>
    <mergeCell ref="D435:D440"/>
    <mergeCell ref="C362:C363"/>
    <mergeCell ref="C364:C384"/>
    <mergeCell ref="C385:C399"/>
    <mergeCell ref="C400:C420"/>
    <mergeCell ref="C421:C430"/>
    <mergeCell ref="C431:C434"/>
    <mergeCell ref="C435:C440"/>
    <mergeCell ref="C272:F273"/>
    <mergeCell ref="D275:D276"/>
    <mergeCell ref="D277:D283"/>
    <mergeCell ref="D284:D290"/>
    <mergeCell ref="D291:D297"/>
    <mergeCell ref="D298:D302"/>
    <mergeCell ref="D303:D307"/>
    <mergeCell ref="D308:D312"/>
    <mergeCell ref="D313:D319"/>
    <mergeCell ref="D320:D326"/>
    <mergeCell ref="D327:D333"/>
    <mergeCell ref="D334:D343"/>
    <mergeCell ref="D344:D347"/>
    <mergeCell ref="D348:D353"/>
    <mergeCell ref="C275:C276"/>
    <mergeCell ref="C277:C297"/>
    <mergeCell ref="C298:C312"/>
    <mergeCell ref="C313:C333"/>
    <mergeCell ref="C334:C343"/>
    <mergeCell ref="C344:C347"/>
    <mergeCell ref="C348:C353"/>
    <mergeCell ref="C185:F186"/>
    <mergeCell ref="D188:D189"/>
    <mergeCell ref="D190:D196"/>
    <mergeCell ref="D197:D203"/>
    <mergeCell ref="D204:D210"/>
    <mergeCell ref="D211:D215"/>
    <mergeCell ref="D216:D220"/>
    <mergeCell ref="D221:D225"/>
    <mergeCell ref="D226:D232"/>
    <mergeCell ref="D233:D239"/>
    <mergeCell ref="D240:D246"/>
    <mergeCell ref="D247:D256"/>
    <mergeCell ref="D257:D260"/>
    <mergeCell ref="D261:D266"/>
    <mergeCell ref="C188:C189"/>
    <mergeCell ref="C190:C210"/>
    <mergeCell ref="C211:C225"/>
    <mergeCell ref="C226:C246"/>
    <mergeCell ref="C247:C256"/>
    <mergeCell ref="C257:C260"/>
    <mergeCell ref="C261:C266"/>
    <mergeCell ref="C98:F99"/>
    <mergeCell ref="D101:D102"/>
    <mergeCell ref="D103:D109"/>
    <mergeCell ref="D110:D116"/>
    <mergeCell ref="D117:D123"/>
    <mergeCell ref="D124:D128"/>
    <mergeCell ref="D129:D133"/>
    <mergeCell ref="D134:D138"/>
    <mergeCell ref="D139:D145"/>
    <mergeCell ref="D146:D152"/>
    <mergeCell ref="D153:D159"/>
    <mergeCell ref="D160:D169"/>
    <mergeCell ref="D170:D173"/>
    <mergeCell ref="D174:D179"/>
    <mergeCell ref="C101:C102"/>
    <mergeCell ref="C103:C123"/>
    <mergeCell ref="C124:C138"/>
    <mergeCell ref="C139:C159"/>
    <mergeCell ref="C160:C169"/>
    <mergeCell ref="C170:C173"/>
    <mergeCell ref="C174:C179"/>
    <mergeCell ref="C11:F12"/>
    <mergeCell ref="D14:D15"/>
    <mergeCell ref="D16:D22"/>
    <mergeCell ref="D23:D29"/>
    <mergeCell ref="D30:D36"/>
    <mergeCell ref="D37:D41"/>
    <mergeCell ref="D42:D46"/>
    <mergeCell ref="D47:D51"/>
    <mergeCell ref="D52:D58"/>
    <mergeCell ref="D59:D65"/>
    <mergeCell ref="D66:D72"/>
    <mergeCell ref="D73:D82"/>
    <mergeCell ref="D83:D86"/>
    <mergeCell ref="D87:D92"/>
    <mergeCell ref="C14:C15"/>
    <mergeCell ref="C16:C36"/>
    <mergeCell ref="C37:C51"/>
    <mergeCell ref="C52:C72"/>
    <mergeCell ref="C73:C82"/>
    <mergeCell ref="C83:C86"/>
    <mergeCell ref="C87:C92"/>
  </mergeCells>
  <phoneticPr fontId="5"/>
  <pageMargins left="0.7" right="0.7" top="0.75" bottom="0.75" header="0.3" footer="0.3"/>
  <pageSetup paperSize="9" scale="63" pageOrder="overThenDown" orientation="landscape"/>
  <headerFooter>
    <oddFooter>&amp;CN(1)</oddFooter>
  </headerFooter>
  <rowBreaks count="57" manualBreakCount="57">
    <brk id="92" max="16383" man="1"/>
    <brk id="179" max="16383" man="1"/>
    <brk id="266" max="16383" man="1"/>
    <brk id="353" max="16383" man="1"/>
    <brk id="440" max="16383" man="1"/>
    <brk id="527" max="16383" man="1"/>
    <brk id="614" max="16383" man="1"/>
    <brk id="701" max="16383" man="1"/>
    <brk id="788" max="16383" man="1"/>
    <brk id="875" max="16383" man="1"/>
    <brk id="962" max="16383" man="1"/>
    <brk id="1049" max="16383" man="1"/>
    <brk id="1136" max="16383" man="1"/>
    <brk id="1223" max="16383" man="1"/>
    <brk id="1310" max="16383" man="1"/>
    <brk id="1397" max="16383" man="1"/>
    <brk id="1484" max="16383" man="1"/>
    <brk id="1571" max="16383" man="1"/>
    <brk id="1658" max="16383" man="1"/>
    <brk id="1745" max="16383" man="1"/>
    <brk id="1832" max="16383" man="1"/>
    <brk id="1919" max="16383" man="1"/>
    <brk id="2006" max="16383" man="1"/>
    <brk id="2093" max="16383" man="1"/>
    <brk id="2180" max="16383" man="1"/>
    <brk id="2267" max="16383" man="1"/>
    <brk id="2354" max="16383" man="1"/>
    <brk id="2441" max="16383" man="1"/>
    <brk id="2528" max="16383" man="1"/>
    <brk id="2615" max="16383" man="1"/>
    <brk id="2702" max="16383" man="1"/>
    <brk id="2789" max="16383" man="1"/>
    <brk id="2876" max="16383" man="1"/>
    <brk id="2963" max="16383" man="1"/>
    <brk id="3050" max="16383" man="1"/>
    <brk id="3137" max="16383" man="1"/>
    <brk id="3224" max="16383" man="1"/>
    <brk id="3311" max="16383" man="1"/>
    <brk id="3398" max="16383" man="1"/>
    <brk id="3485" max="16383" man="1"/>
    <brk id="3572" max="16383" man="1"/>
    <brk id="3659" max="16383" man="1"/>
    <brk id="3746" max="16383" man="1"/>
    <brk id="3833" max="16383" man="1"/>
    <brk id="3920" max="16383" man="1"/>
    <brk id="4007" max="16383" man="1"/>
    <brk id="4094" max="16383" man="1"/>
    <brk id="4181" max="16383" man="1"/>
    <brk id="4268" max="16383" man="1"/>
    <brk id="4355" max="16383" man="1"/>
    <brk id="4442" max="16383" man="1"/>
    <brk id="4529" max="16383" man="1"/>
    <brk id="4616" max="16383" man="1"/>
    <brk id="4703" max="16383" man="1"/>
    <brk id="4790" max="16383" man="1"/>
    <brk id="4877" max="16383" man="1"/>
    <brk id="4964" max="16383"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Z4964"/>
  <sheetViews>
    <sheetView tabSelected="1" topLeftCell="B1399" workbookViewId="0">
      <selection activeCell="B1408" sqref="A1408:XFD1412"/>
    </sheetView>
  </sheetViews>
  <sheetFormatPr defaultColWidth="8.8984375" defaultRowHeight="12.6" x14ac:dyDescent="0.25"/>
  <cols>
    <col min="1" max="1" width="3.59765625" style="37" customWidth="1"/>
    <col min="2" max="2" width="4.59765625" style="37" customWidth="1"/>
    <col min="3" max="4" width="7.59765625" style="37" customWidth="1"/>
    <col min="5" max="5" width="16.59765625" style="37" customWidth="1"/>
    <col min="6" max="6" width="5.59765625" style="37" customWidth="1"/>
    <col min="7" max="15" width="8.59765625" style="37" customWidth="1"/>
    <col min="16" max="16" width="15.796875" style="37" customWidth="1"/>
    <col min="17" max="26" width="8.59765625" style="37" customWidth="1"/>
    <col min="27" max="16384" width="8.8984375" style="37"/>
  </cols>
  <sheetData>
    <row r="3" spans="2:11" x14ac:dyDescent="0.25">
      <c r="C3" s="37" t="s">
        <v>1</v>
      </c>
    </row>
    <row r="7" spans="2:11" x14ac:dyDescent="0.25">
      <c r="B7" s="42" t="str">
        <f xml:space="preserve"> HYPERLINK("#'目次'!B7", "[1]")</f>
        <v>[1]</v>
      </c>
      <c r="C7" s="37" t="s">
        <v>13</v>
      </c>
    </row>
    <row r="10" spans="2:11" x14ac:dyDescent="0.25">
      <c r="C10" s="37" t="s">
        <v>14</v>
      </c>
    </row>
    <row r="11" spans="2:11" x14ac:dyDescent="0.25">
      <c r="C11" s="96"/>
      <c r="D11" s="97"/>
      <c r="E11" s="97"/>
      <c r="F11" s="97"/>
      <c r="G11" s="52" t="s">
        <v>15</v>
      </c>
      <c r="H11" s="48" t="s">
        <v>16</v>
      </c>
      <c r="I11" s="20" t="s">
        <v>17</v>
      </c>
      <c r="J11" s="20" t="s">
        <v>18</v>
      </c>
      <c r="K11" s="51" t="s">
        <v>19</v>
      </c>
    </row>
    <row r="12" spans="2:11" x14ac:dyDescent="0.25">
      <c r="C12" s="98"/>
      <c r="D12" s="99"/>
      <c r="E12" s="99"/>
      <c r="F12" s="99"/>
      <c r="G12" s="47"/>
      <c r="H12" s="55"/>
      <c r="I12" s="21"/>
      <c r="J12" s="21"/>
      <c r="K12" s="54"/>
    </row>
    <row r="13" spans="2:11" x14ac:dyDescent="0.25">
      <c r="C13" s="43"/>
      <c r="D13" s="49"/>
      <c r="E13" s="53" t="s">
        <v>15</v>
      </c>
      <c r="F13" s="46"/>
      <c r="G13" s="50">
        <v>1524</v>
      </c>
      <c r="H13" s="32">
        <v>100</v>
      </c>
      <c r="I13" s="77" t="s">
        <v>68</v>
      </c>
      <c r="J13" s="77" t="s">
        <v>68</v>
      </c>
      <c r="K13" s="81" t="s">
        <v>68</v>
      </c>
    </row>
    <row r="14" spans="2:11" x14ac:dyDescent="0.25">
      <c r="C14" s="105" t="s">
        <v>20</v>
      </c>
      <c r="D14" s="100" t="s">
        <v>21</v>
      </c>
      <c r="E14" s="10" t="s">
        <v>22</v>
      </c>
      <c r="F14" s="9"/>
      <c r="G14" s="13">
        <v>780</v>
      </c>
      <c r="H14" s="23">
        <v>100</v>
      </c>
      <c r="I14" s="36" t="s">
        <v>68</v>
      </c>
      <c r="J14" s="36" t="s">
        <v>68</v>
      </c>
      <c r="K14" s="59" t="s">
        <v>68</v>
      </c>
    </row>
    <row r="15" spans="2:11" x14ac:dyDescent="0.25">
      <c r="C15" s="106"/>
      <c r="D15" s="101"/>
      <c r="E15" s="11" t="s">
        <v>23</v>
      </c>
      <c r="F15" s="8"/>
      <c r="G15" s="7">
        <v>744</v>
      </c>
      <c r="H15" s="17">
        <v>100</v>
      </c>
      <c r="I15" s="19" t="s">
        <v>68</v>
      </c>
      <c r="J15" s="19" t="s">
        <v>68</v>
      </c>
      <c r="K15" s="40" t="s">
        <v>68</v>
      </c>
    </row>
    <row r="16" spans="2:11" x14ac:dyDescent="0.25">
      <c r="C16" s="102" t="s">
        <v>24</v>
      </c>
      <c r="D16" s="102" t="s">
        <v>25</v>
      </c>
      <c r="E16" s="10" t="s">
        <v>26</v>
      </c>
      <c r="F16" s="9"/>
      <c r="G16" s="13">
        <v>257</v>
      </c>
      <c r="H16" s="23">
        <v>100</v>
      </c>
      <c r="I16" s="36" t="s">
        <v>68</v>
      </c>
      <c r="J16" s="36" t="s">
        <v>68</v>
      </c>
      <c r="K16" s="59" t="s">
        <v>68</v>
      </c>
    </row>
    <row r="17" spans="3:11" x14ac:dyDescent="0.25">
      <c r="C17" s="106"/>
      <c r="D17" s="103"/>
      <c r="E17" s="11" t="s">
        <v>27</v>
      </c>
      <c r="F17" s="8"/>
      <c r="G17" s="7">
        <v>297</v>
      </c>
      <c r="H17" s="17">
        <v>100</v>
      </c>
      <c r="I17" s="19" t="s">
        <v>68</v>
      </c>
      <c r="J17" s="19" t="s">
        <v>68</v>
      </c>
      <c r="K17" s="40" t="s">
        <v>68</v>
      </c>
    </row>
    <row r="18" spans="3:11" x14ac:dyDescent="0.25">
      <c r="C18" s="106"/>
      <c r="D18" s="103"/>
      <c r="E18" s="11" t="s">
        <v>28</v>
      </c>
      <c r="F18" s="8"/>
      <c r="G18" s="7">
        <v>316</v>
      </c>
      <c r="H18" s="17">
        <v>100</v>
      </c>
      <c r="I18" s="19" t="s">
        <v>68</v>
      </c>
      <c r="J18" s="19" t="s">
        <v>68</v>
      </c>
      <c r="K18" s="40" t="s">
        <v>68</v>
      </c>
    </row>
    <row r="19" spans="3:11" x14ac:dyDescent="0.25">
      <c r="C19" s="106"/>
      <c r="D19" s="103"/>
      <c r="E19" s="11" t="s">
        <v>29</v>
      </c>
      <c r="F19" s="8"/>
      <c r="G19" s="7">
        <v>335</v>
      </c>
      <c r="H19" s="17">
        <v>100</v>
      </c>
      <c r="I19" s="19" t="s">
        <v>68</v>
      </c>
      <c r="J19" s="19" t="s">
        <v>68</v>
      </c>
      <c r="K19" s="40" t="s">
        <v>68</v>
      </c>
    </row>
    <row r="20" spans="3:11" x14ac:dyDescent="0.25">
      <c r="C20" s="106"/>
      <c r="D20" s="103"/>
      <c r="E20" s="11" t="s">
        <v>30</v>
      </c>
      <c r="F20" s="8"/>
      <c r="G20" s="7">
        <v>319</v>
      </c>
      <c r="H20" s="17">
        <v>100</v>
      </c>
      <c r="I20" s="19" t="s">
        <v>68</v>
      </c>
      <c r="J20" s="19" t="s">
        <v>68</v>
      </c>
      <c r="K20" s="40" t="s">
        <v>68</v>
      </c>
    </row>
    <row r="21" spans="3:11" x14ac:dyDescent="0.25">
      <c r="C21" s="106"/>
      <c r="D21" s="103"/>
      <c r="E21" s="11" t="s">
        <v>31</v>
      </c>
      <c r="F21" s="8"/>
      <c r="G21" s="7">
        <v>1267</v>
      </c>
      <c r="H21" s="17">
        <v>100</v>
      </c>
      <c r="I21" s="19" t="s">
        <v>68</v>
      </c>
      <c r="J21" s="19" t="s">
        <v>68</v>
      </c>
      <c r="K21" s="40" t="s">
        <v>68</v>
      </c>
    </row>
    <row r="22" spans="3:11" x14ac:dyDescent="0.25">
      <c r="C22" s="106"/>
      <c r="D22" s="103"/>
      <c r="E22" s="11" t="s">
        <v>32</v>
      </c>
      <c r="F22" s="8"/>
      <c r="G22" s="7">
        <v>654</v>
      </c>
      <c r="H22" s="17">
        <v>100</v>
      </c>
      <c r="I22" s="19" t="s">
        <v>68</v>
      </c>
      <c r="J22" s="19" t="s">
        <v>68</v>
      </c>
      <c r="K22" s="40" t="s">
        <v>68</v>
      </c>
    </row>
    <row r="23" spans="3:11" x14ac:dyDescent="0.25">
      <c r="C23" s="106"/>
      <c r="D23" s="102" t="s">
        <v>22</v>
      </c>
      <c r="E23" s="10" t="s">
        <v>26</v>
      </c>
      <c r="F23" s="9"/>
      <c r="G23" s="13">
        <v>137</v>
      </c>
      <c r="H23" s="23">
        <v>100</v>
      </c>
      <c r="I23" s="36" t="s">
        <v>68</v>
      </c>
      <c r="J23" s="36" t="s">
        <v>68</v>
      </c>
      <c r="K23" s="59" t="s">
        <v>68</v>
      </c>
    </row>
    <row r="24" spans="3:11" x14ac:dyDescent="0.25">
      <c r="C24" s="106"/>
      <c r="D24" s="103"/>
      <c r="E24" s="11" t="s">
        <v>27</v>
      </c>
      <c r="F24" s="8"/>
      <c r="G24" s="7">
        <v>157</v>
      </c>
      <c r="H24" s="17">
        <v>100</v>
      </c>
      <c r="I24" s="19" t="s">
        <v>68</v>
      </c>
      <c r="J24" s="19" t="s">
        <v>68</v>
      </c>
      <c r="K24" s="40" t="s">
        <v>68</v>
      </c>
    </row>
    <row r="25" spans="3:11" x14ac:dyDescent="0.25">
      <c r="C25" s="106"/>
      <c r="D25" s="103"/>
      <c r="E25" s="11" t="s">
        <v>28</v>
      </c>
      <c r="F25" s="8"/>
      <c r="G25" s="7">
        <v>162</v>
      </c>
      <c r="H25" s="17">
        <v>100</v>
      </c>
      <c r="I25" s="19" t="s">
        <v>68</v>
      </c>
      <c r="J25" s="19" t="s">
        <v>68</v>
      </c>
      <c r="K25" s="40" t="s">
        <v>68</v>
      </c>
    </row>
    <row r="26" spans="3:11" x14ac:dyDescent="0.25">
      <c r="C26" s="106"/>
      <c r="D26" s="103"/>
      <c r="E26" s="11" t="s">
        <v>29</v>
      </c>
      <c r="F26" s="8"/>
      <c r="G26" s="7">
        <v>175</v>
      </c>
      <c r="H26" s="17">
        <v>100</v>
      </c>
      <c r="I26" s="19" t="s">
        <v>68</v>
      </c>
      <c r="J26" s="19" t="s">
        <v>68</v>
      </c>
      <c r="K26" s="40" t="s">
        <v>68</v>
      </c>
    </row>
    <row r="27" spans="3:11" x14ac:dyDescent="0.25">
      <c r="C27" s="106"/>
      <c r="D27" s="103"/>
      <c r="E27" s="11" t="s">
        <v>30</v>
      </c>
      <c r="F27" s="8"/>
      <c r="G27" s="7">
        <v>149</v>
      </c>
      <c r="H27" s="17">
        <v>100</v>
      </c>
      <c r="I27" s="19" t="s">
        <v>68</v>
      </c>
      <c r="J27" s="19" t="s">
        <v>68</v>
      </c>
      <c r="K27" s="40" t="s">
        <v>68</v>
      </c>
    </row>
    <row r="28" spans="3:11" x14ac:dyDescent="0.25">
      <c r="C28" s="106"/>
      <c r="D28" s="103"/>
      <c r="E28" s="11" t="s">
        <v>31</v>
      </c>
      <c r="F28" s="8"/>
      <c r="G28" s="7">
        <v>643</v>
      </c>
      <c r="H28" s="17">
        <v>100</v>
      </c>
      <c r="I28" s="19" t="s">
        <v>68</v>
      </c>
      <c r="J28" s="19" t="s">
        <v>68</v>
      </c>
      <c r="K28" s="40" t="s">
        <v>68</v>
      </c>
    </row>
    <row r="29" spans="3:11" x14ac:dyDescent="0.25">
      <c r="C29" s="106"/>
      <c r="D29" s="103"/>
      <c r="E29" s="11" t="s">
        <v>32</v>
      </c>
      <c r="F29" s="8"/>
      <c r="G29" s="7">
        <v>324</v>
      </c>
      <c r="H29" s="17">
        <v>100</v>
      </c>
      <c r="I29" s="19" t="s">
        <v>68</v>
      </c>
      <c r="J29" s="19" t="s">
        <v>68</v>
      </c>
      <c r="K29" s="40" t="s">
        <v>68</v>
      </c>
    </row>
    <row r="30" spans="3:11" x14ac:dyDescent="0.25">
      <c r="C30" s="106"/>
      <c r="D30" s="102" t="s">
        <v>23</v>
      </c>
      <c r="E30" s="10" t="s">
        <v>26</v>
      </c>
      <c r="F30" s="9"/>
      <c r="G30" s="13">
        <v>120</v>
      </c>
      <c r="H30" s="23">
        <v>100</v>
      </c>
      <c r="I30" s="36" t="s">
        <v>68</v>
      </c>
      <c r="J30" s="36" t="s">
        <v>68</v>
      </c>
      <c r="K30" s="59" t="s">
        <v>68</v>
      </c>
    </row>
    <row r="31" spans="3:11" x14ac:dyDescent="0.25">
      <c r="C31" s="106"/>
      <c r="D31" s="103"/>
      <c r="E31" s="11" t="s">
        <v>27</v>
      </c>
      <c r="F31" s="8"/>
      <c r="G31" s="7">
        <v>140</v>
      </c>
      <c r="H31" s="17">
        <v>100</v>
      </c>
      <c r="I31" s="19" t="s">
        <v>68</v>
      </c>
      <c r="J31" s="19" t="s">
        <v>68</v>
      </c>
      <c r="K31" s="40" t="s">
        <v>68</v>
      </c>
    </row>
    <row r="32" spans="3:11" x14ac:dyDescent="0.25">
      <c r="C32" s="106"/>
      <c r="D32" s="103"/>
      <c r="E32" s="11" t="s">
        <v>28</v>
      </c>
      <c r="F32" s="8"/>
      <c r="G32" s="7">
        <v>154</v>
      </c>
      <c r="H32" s="17">
        <v>100</v>
      </c>
      <c r="I32" s="19" t="s">
        <v>68</v>
      </c>
      <c r="J32" s="19" t="s">
        <v>68</v>
      </c>
      <c r="K32" s="40" t="s">
        <v>68</v>
      </c>
    </row>
    <row r="33" spans="3:11" x14ac:dyDescent="0.25">
      <c r="C33" s="106"/>
      <c r="D33" s="103"/>
      <c r="E33" s="11" t="s">
        <v>29</v>
      </c>
      <c r="F33" s="8"/>
      <c r="G33" s="7">
        <v>160</v>
      </c>
      <c r="H33" s="17">
        <v>100</v>
      </c>
      <c r="I33" s="19" t="s">
        <v>68</v>
      </c>
      <c r="J33" s="19" t="s">
        <v>68</v>
      </c>
      <c r="K33" s="40" t="s">
        <v>68</v>
      </c>
    </row>
    <row r="34" spans="3:11" x14ac:dyDescent="0.25">
      <c r="C34" s="106"/>
      <c r="D34" s="103"/>
      <c r="E34" s="11" t="s">
        <v>30</v>
      </c>
      <c r="F34" s="8"/>
      <c r="G34" s="7">
        <v>170</v>
      </c>
      <c r="H34" s="17">
        <v>100</v>
      </c>
      <c r="I34" s="19" t="s">
        <v>68</v>
      </c>
      <c r="J34" s="19" t="s">
        <v>68</v>
      </c>
      <c r="K34" s="40" t="s">
        <v>68</v>
      </c>
    </row>
    <row r="35" spans="3:11" x14ac:dyDescent="0.25">
      <c r="C35" s="106"/>
      <c r="D35" s="103"/>
      <c r="E35" s="11" t="s">
        <v>31</v>
      </c>
      <c r="F35" s="8"/>
      <c r="G35" s="7">
        <v>624</v>
      </c>
      <c r="H35" s="17">
        <v>100</v>
      </c>
      <c r="I35" s="19" t="s">
        <v>68</v>
      </c>
      <c r="J35" s="19" t="s">
        <v>68</v>
      </c>
      <c r="K35" s="40" t="s">
        <v>68</v>
      </c>
    </row>
    <row r="36" spans="3:11" x14ac:dyDescent="0.25">
      <c r="C36" s="106"/>
      <c r="D36" s="103"/>
      <c r="E36" s="11" t="s">
        <v>32</v>
      </c>
      <c r="F36" s="8"/>
      <c r="G36" s="7">
        <v>330</v>
      </c>
      <c r="H36" s="17">
        <v>100</v>
      </c>
      <c r="I36" s="19" t="s">
        <v>68</v>
      </c>
      <c r="J36" s="19" t="s">
        <v>68</v>
      </c>
      <c r="K36" s="40" t="s">
        <v>68</v>
      </c>
    </row>
    <row r="37" spans="3:11" ht="25.2" x14ac:dyDescent="0.25">
      <c r="C37" s="102" t="s">
        <v>33</v>
      </c>
      <c r="D37" s="102" t="s">
        <v>25</v>
      </c>
      <c r="E37" s="10" t="s">
        <v>34</v>
      </c>
      <c r="F37" s="9"/>
      <c r="G37" s="13">
        <v>75</v>
      </c>
      <c r="H37" s="23">
        <v>100</v>
      </c>
      <c r="I37" s="36" t="s">
        <v>68</v>
      </c>
      <c r="J37" s="36" t="s">
        <v>68</v>
      </c>
      <c r="K37" s="59" t="s">
        <v>68</v>
      </c>
    </row>
    <row r="38" spans="3:11" ht="25.2" x14ac:dyDescent="0.25">
      <c r="C38" s="106"/>
      <c r="D38" s="103"/>
      <c r="E38" s="11" t="s">
        <v>35</v>
      </c>
      <c r="F38" s="8"/>
      <c r="G38" s="7">
        <v>1042</v>
      </c>
      <c r="H38" s="17">
        <v>100</v>
      </c>
      <c r="I38" s="19" t="s">
        <v>68</v>
      </c>
      <c r="J38" s="19" t="s">
        <v>68</v>
      </c>
      <c r="K38" s="40" t="s">
        <v>68</v>
      </c>
    </row>
    <row r="39" spans="3:11" ht="25.2" x14ac:dyDescent="0.25">
      <c r="C39" s="106"/>
      <c r="D39" s="103"/>
      <c r="E39" s="11" t="s">
        <v>36</v>
      </c>
      <c r="F39" s="8"/>
      <c r="G39" s="7">
        <v>122</v>
      </c>
      <c r="H39" s="17">
        <v>100</v>
      </c>
      <c r="I39" s="19" t="s">
        <v>68</v>
      </c>
      <c r="J39" s="19" t="s">
        <v>68</v>
      </c>
      <c r="K39" s="40" t="s">
        <v>68</v>
      </c>
    </row>
    <row r="40" spans="3:11" ht="25.2" x14ac:dyDescent="0.25">
      <c r="C40" s="106"/>
      <c r="D40" s="103"/>
      <c r="E40" s="11" t="s">
        <v>37</v>
      </c>
      <c r="F40" s="8"/>
      <c r="G40" s="7">
        <v>251</v>
      </c>
      <c r="H40" s="17">
        <v>100</v>
      </c>
      <c r="I40" s="19" t="s">
        <v>68</v>
      </c>
      <c r="J40" s="19" t="s">
        <v>68</v>
      </c>
      <c r="K40" s="40" t="s">
        <v>68</v>
      </c>
    </row>
    <row r="41" spans="3:11" x14ac:dyDescent="0.25">
      <c r="C41" s="106"/>
      <c r="D41" s="103"/>
      <c r="E41" s="11" t="s">
        <v>38</v>
      </c>
      <c r="F41" s="8"/>
      <c r="G41" s="14">
        <v>34</v>
      </c>
      <c r="H41" s="29">
        <v>100</v>
      </c>
      <c r="I41" s="12" t="s">
        <v>68</v>
      </c>
      <c r="J41" s="12" t="s">
        <v>68</v>
      </c>
      <c r="K41" s="38" t="s">
        <v>68</v>
      </c>
    </row>
    <row r="42" spans="3:11" ht="25.2" x14ac:dyDescent="0.25">
      <c r="C42" s="106"/>
      <c r="D42" s="102" t="s">
        <v>22</v>
      </c>
      <c r="E42" s="10" t="s">
        <v>34</v>
      </c>
      <c r="F42" s="9"/>
      <c r="G42" s="13">
        <v>53</v>
      </c>
      <c r="H42" s="23">
        <v>100</v>
      </c>
      <c r="I42" s="36" t="s">
        <v>68</v>
      </c>
      <c r="J42" s="36" t="s">
        <v>68</v>
      </c>
      <c r="K42" s="59" t="s">
        <v>68</v>
      </c>
    </row>
    <row r="43" spans="3:11" ht="25.2" x14ac:dyDescent="0.25">
      <c r="C43" s="106"/>
      <c r="D43" s="103"/>
      <c r="E43" s="11" t="s">
        <v>35</v>
      </c>
      <c r="F43" s="8"/>
      <c r="G43" s="7">
        <v>595</v>
      </c>
      <c r="H43" s="17">
        <v>100</v>
      </c>
      <c r="I43" s="19" t="s">
        <v>68</v>
      </c>
      <c r="J43" s="19" t="s">
        <v>68</v>
      </c>
      <c r="K43" s="40" t="s">
        <v>68</v>
      </c>
    </row>
    <row r="44" spans="3:11" ht="25.2" x14ac:dyDescent="0.25">
      <c r="C44" s="106"/>
      <c r="D44" s="103"/>
      <c r="E44" s="11" t="s">
        <v>36</v>
      </c>
      <c r="F44" s="8"/>
      <c r="G44" s="7">
        <v>56</v>
      </c>
      <c r="H44" s="17">
        <v>100</v>
      </c>
      <c r="I44" s="19" t="s">
        <v>68</v>
      </c>
      <c r="J44" s="19" t="s">
        <v>68</v>
      </c>
      <c r="K44" s="40" t="s">
        <v>68</v>
      </c>
    </row>
    <row r="45" spans="3:11" ht="25.2" x14ac:dyDescent="0.25">
      <c r="C45" s="106"/>
      <c r="D45" s="103"/>
      <c r="E45" s="11" t="s">
        <v>37</v>
      </c>
      <c r="F45" s="8"/>
      <c r="G45" s="7">
        <v>54</v>
      </c>
      <c r="H45" s="17">
        <v>100</v>
      </c>
      <c r="I45" s="19" t="s">
        <v>68</v>
      </c>
      <c r="J45" s="19" t="s">
        <v>68</v>
      </c>
      <c r="K45" s="40" t="s">
        <v>68</v>
      </c>
    </row>
    <row r="46" spans="3:11" x14ac:dyDescent="0.25">
      <c r="C46" s="106"/>
      <c r="D46" s="103"/>
      <c r="E46" s="11" t="s">
        <v>38</v>
      </c>
      <c r="F46" s="8"/>
      <c r="G46" s="14">
        <v>22</v>
      </c>
      <c r="H46" s="29">
        <v>100</v>
      </c>
      <c r="I46" s="12" t="s">
        <v>68</v>
      </c>
      <c r="J46" s="12" t="s">
        <v>68</v>
      </c>
      <c r="K46" s="38" t="s">
        <v>68</v>
      </c>
    </row>
    <row r="47" spans="3:11" ht="25.2" x14ac:dyDescent="0.25">
      <c r="C47" s="106"/>
      <c r="D47" s="102" t="s">
        <v>23</v>
      </c>
      <c r="E47" s="10" t="s">
        <v>34</v>
      </c>
      <c r="F47" s="9"/>
      <c r="G47" s="41">
        <v>22</v>
      </c>
      <c r="H47" s="61">
        <v>100</v>
      </c>
      <c r="I47" s="39" t="s">
        <v>68</v>
      </c>
      <c r="J47" s="39" t="s">
        <v>68</v>
      </c>
      <c r="K47" s="70" t="s">
        <v>68</v>
      </c>
    </row>
    <row r="48" spans="3:11" ht="25.2" x14ac:dyDescent="0.25">
      <c r="C48" s="106"/>
      <c r="D48" s="103"/>
      <c r="E48" s="11" t="s">
        <v>35</v>
      </c>
      <c r="F48" s="8"/>
      <c r="G48" s="7">
        <v>447</v>
      </c>
      <c r="H48" s="17">
        <v>100</v>
      </c>
      <c r="I48" s="19" t="s">
        <v>68</v>
      </c>
      <c r="J48" s="19" t="s">
        <v>68</v>
      </c>
      <c r="K48" s="40" t="s">
        <v>68</v>
      </c>
    </row>
    <row r="49" spans="3:11" ht="25.2" x14ac:dyDescent="0.25">
      <c r="C49" s="106"/>
      <c r="D49" s="103"/>
      <c r="E49" s="11" t="s">
        <v>36</v>
      </c>
      <c r="F49" s="8"/>
      <c r="G49" s="7">
        <v>66</v>
      </c>
      <c r="H49" s="17">
        <v>100</v>
      </c>
      <c r="I49" s="19" t="s">
        <v>68</v>
      </c>
      <c r="J49" s="19" t="s">
        <v>68</v>
      </c>
      <c r="K49" s="40" t="s">
        <v>68</v>
      </c>
    </row>
    <row r="50" spans="3:11" ht="25.2" x14ac:dyDescent="0.25">
      <c r="C50" s="106"/>
      <c r="D50" s="103"/>
      <c r="E50" s="11" t="s">
        <v>37</v>
      </c>
      <c r="F50" s="8"/>
      <c r="G50" s="7">
        <v>197</v>
      </c>
      <c r="H50" s="17">
        <v>100</v>
      </c>
      <c r="I50" s="19" t="s">
        <v>68</v>
      </c>
      <c r="J50" s="19" t="s">
        <v>68</v>
      </c>
      <c r="K50" s="40" t="s">
        <v>68</v>
      </c>
    </row>
    <row r="51" spans="3:11" x14ac:dyDescent="0.25">
      <c r="C51" s="106"/>
      <c r="D51" s="103"/>
      <c r="E51" s="11" t="s">
        <v>38</v>
      </c>
      <c r="F51" s="8"/>
      <c r="G51" s="14">
        <v>12</v>
      </c>
      <c r="H51" s="29">
        <v>100</v>
      </c>
      <c r="I51" s="12" t="s">
        <v>68</v>
      </c>
      <c r="J51" s="12" t="s">
        <v>68</v>
      </c>
      <c r="K51" s="38" t="s">
        <v>68</v>
      </c>
    </row>
    <row r="52" spans="3:11" ht="25.2" x14ac:dyDescent="0.25">
      <c r="C52" s="102" t="s">
        <v>39</v>
      </c>
      <c r="D52" s="102" t="s">
        <v>25</v>
      </c>
      <c r="E52" s="10" t="s">
        <v>40</v>
      </c>
      <c r="F52" s="9"/>
      <c r="G52" s="13">
        <v>263</v>
      </c>
      <c r="H52" s="23">
        <v>100</v>
      </c>
      <c r="I52" s="36" t="s">
        <v>68</v>
      </c>
      <c r="J52" s="36" t="s">
        <v>68</v>
      </c>
      <c r="K52" s="59" t="s">
        <v>68</v>
      </c>
    </row>
    <row r="53" spans="3:11" ht="25.2" x14ac:dyDescent="0.25">
      <c r="C53" s="106"/>
      <c r="D53" s="103"/>
      <c r="E53" s="11" t="s">
        <v>41</v>
      </c>
      <c r="F53" s="8"/>
      <c r="G53" s="7">
        <v>906</v>
      </c>
      <c r="H53" s="17">
        <v>100</v>
      </c>
      <c r="I53" s="19" t="s">
        <v>68</v>
      </c>
      <c r="J53" s="19" t="s">
        <v>68</v>
      </c>
      <c r="K53" s="40" t="s">
        <v>68</v>
      </c>
    </row>
    <row r="54" spans="3:11" x14ac:dyDescent="0.25">
      <c r="C54" s="106"/>
      <c r="D54" s="103"/>
      <c r="E54" s="11" t="s">
        <v>42</v>
      </c>
      <c r="F54" s="8"/>
      <c r="G54" s="7">
        <v>61</v>
      </c>
      <c r="H54" s="17">
        <v>100</v>
      </c>
      <c r="I54" s="19" t="s">
        <v>68</v>
      </c>
      <c r="J54" s="19" t="s">
        <v>68</v>
      </c>
      <c r="K54" s="40" t="s">
        <v>68</v>
      </c>
    </row>
    <row r="55" spans="3:11" x14ac:dyDescent="0.25">
      <c r="C55" s="106"/>
      <c r="D55" s="103"/>
      <c r="E55" s="11" t="s">
        <v>43</v>
      </c>
      <c r="F55" s="8"/>
      <c r="G55" s="7">
        <v>450</v>
      </c>
      <c r="H55" s="17">
        <v>100</v>
      </c>
      <c r="I55" s="19" t="s">
        <v>68</v>
      </c>
      <c r="J55" s="19" t="s">
        <v>68</v>
      </c>
      <c r="K55" s="40" t="s">
        <v>68</v>
      </c>
    </row>
    <row r="56" spans="3:11" x14ac:dyDescent="0.25">
      <c r="C56" s="106"/>
      <c r="D56" s="103"/>
      <c r="E56" s="11" t="s">
        <v>44</v>
      </c>
      <c r="F56" s="8"/>
      <c r="G56" s="7">
        <v>93</v>
      </c>
      <c r="H56" s="17">
        <v>100</v>
      </c>
      <c r="I56" s="19" t="s">
        <v>68</v>
      </c>
      <c r="J56" s="19" t="s">
        <v>68</v>
      </c>
      <c r="K56" s="40" t="s">
        <v>68</v>
      </c>
    </row>
    <row r="57" spans="3:11" ht="25.2" x14ac:dyDescent="0.25">
      <c r="C57" s="106"/>
      <c r="D57" s="103"/>
      <c r="E57" s="11" t="s">
        <v>45</v>
      </c>
      <c r="F57" s="8"/>
      <c r="G57" s="14">
        <v>41</v>
      </c>
      <c r="H57" s="29">
        <v>100</v>
      </c>
      <c r="I57" s="12" t="s">
        <v>68</v>
      </c>
      <c r="J57" s="12" t="s">
        <v>68</v>
      </c>
      <c r="K57" s="38" t="s">
        <v>68</v>
      </c>
    </row>
    <row r="58" spans="3:11" x14ac:dyDescent="0.25">
      <c r="C58" s="106"/>
      <c r="D58" s="103"/>
      <c r="E58" s="11" t="s">
        <v>38</v>
      </c>
      <c r="F58" s="8"/>
      <c r="G58" s="7">
        <v>141</v>
      </c>
      <c r="H58" s="17">
        <v>100</v>
      </c>
      <c r="I58" s="19" t="s">
        <v>68</v>
      </c>
      <c r="J58" s="19" t="s">
        <v>68</v>
      </c>
      <c r="K58" s="40" t="s">
        <v>68</v>
      </c>
    </row>
    <row r="59" spans="3:11" ht="25.2" x14ac:dyDescent="0.25">
      <c r="C59" s="106"/>
      <c r="D59" s="102" t="s">
        <v>22</v>
      </c>
      <c r="E59" s="10" t="s">
        <v>40</v>
      </c>
      <c r="F59" s="9"/>
      <c r="G59" s="13">
        <v>123</v>
      </c>
      <c r="H59" s="23">
        <v>100</v>
      </c>
      <c r="I59" s="36" t="s">
        <v>68</v>
      </c>
      <c r="J59" s="36" t="s">
        <v>68</v>
      </c>
      <c r="K59" s="59" t="s">
        <v>68</v>
      </c>
    </row>
    <row r="60" spans="3:11" ht="25.2" x14ac:dyDescent="0.25">
      <c r="C60" s="106"/>
      <c r="D60" s="103"/>
      <c r="E60" s="11" t="s">
        <v>41</v>
      </c>
      <c r="F60" s="8"/>
      <c r="G60" s="7">
        <v>511</v>
      </c>
      <c r="H60" s="17">
        <v>100</v>
      </c>
      <c r="I60" s="19" t="s">
        <v>68</v>
      </c>
      <c r="J60" s="19" t="s">
        <v>68</v>
      </c>
      <c r="K60" s="40" t="s">
        <v>68</v>
      </c>
    </row>
    <row r="61" spans="3:11" x14ac:dyDescent="0.25">
      <c r="C61" s="106"/>
      <c r="D61" s="103"/>
      <c r="E61" s="11" t="s">
        <v>42</v>
      </c>
      <c r="F61" s="8"/>
      <c r="G61" s="14">
        <v>36</v>
      </c>
      <c r="H61" s="29">
        <v>100</v>
      </c>
      <c r="I61" s="12" t="s">
        <v>68</v>
      </c>
      <c r="J61" s="12" t="s">
        <v>68</v>
      </c>
      <c r="K61" s="38" t="s">
        <v>68</v>
      </c>
    </row>
    <row r="62" spans="3:11" x14ac:dyDescent="0.25">
      <c r="C62" s="106"/>
      <c r="D62" s="103"/>
      <c r="E62" s="11" t="s">
        <v>43</v>
      </c>
      <c r="F62" s="8"/>
      <c r="G62" s="7">
        <v>224</v>
      </c>
      <c r="H62" s="17">
        <v>100</v>
      </c>
      <c r="I62" s="19" t="s">
        <v>68</v>
      </c>
      <c r="J62" s="19" t="s">
        <v>68</v>
      </c>
      <c r="K62" s="40" t="s">
        <v>68</v>
      </c>
    </row>
    <row r="63" spans="3:11" x14ac:dyDescent="0.25">
      <c r="C63" s="106"/>
      <c r="D63" s="103"/>
      <c r="E63" s="11" t="s">
        <v>44</v>
      </c>
      <c r="F63" s="8"/>
      <c r="G63" s="14">
        <v>46</v>
      </c>
      <c r="H63" s="29">
        <v>100</v>
      </c>
      <c r="I63" s="12" t="s">
        <v>68</v>
      </c>
      <c r="J63" s="12" t="s">
        <v>68</v>
      </c>
      <c r="K63" s="38" t="s">
        <v>68</v>
      </c>
    </row>
    <row r="64" spans="3:11" ht="25.2" x14ac:dyDescent="0.25">
      <c r="C64" s="106"/>
      <c r="D64" s="103"/>
      <c r="E64" s="11" t="s">
        <v>45</v>
      </c>
      <c r="F64" s="8"/>
      <c r="G64" s="14">
        <v>18</v>
      </c>
      <c r="H64" s="29">
        <v>100</v>
      </c>
      <c r="I64" s="12" t="s">
        <v>68</v>
      </c>
      <c r="J64" s="12" t="s">
        <v>68</v>
      </c>
      <c r="K64" s="38" t="s">
        <v>68</v>
      </c>
    </row>
    <row r="65" spans="3:11" x14ac:dyDescent="0.25">
      <c r="C65" s="106"/>
      <c r="D65" s="103"/>
      <c r="E65" s="11" t="s">
        <v>38</v>
      </c>
      <c r="F65" s="8"/>
      <c r="G65" s="7">
        <v>80</v>
      </c>
      <c r="H65" s="17">
        <v>100</v>
      </c>
      <c r="I65" s="19" t="s">
        <v>68</v>
      </c>
      <c r="J65" s="19" t="s">
        <v>68</v>
      </c>
      <c r="K65" s="40" t="s">
        <v>68</v>
      </c>
    </row>
    <row r="66" spans="3:11" ht="25.2" x14ac:dyDescent="0.25">
      <c r="C66" s="106"/>
      <c r="D66" s="102" t="s">
        <v>23</v>
      </c>
      <c r="E66" s="10" t="s">
        <v>40</v>
      </c>
      <c r="F66" s="9"/>
      <c r="G66" s="13">
        <v>140</v>
      </c>
      <c r="H66" s="23">
        <v>100</v>
      </c>
      <c r="I66" s="36" t="s">
        <v>68</v>
      </c>
      <c r="J66" s="36" t="s">
        <v>68</v>
      </c>
      <c r="K66" s="59" t="s">
        <v>68</v>
      </c>
    </row>
    <row r="67" spans="3:11" ht="25.2" x14ac:dyDescent="0.25">
      <c r="C67" s="106"/>
      <c r="D67" s="103"/>
      <c r="E67" s="11" t="s">
        <v>41</v>
      </c>
      <c r="F67" s="8"/>
      <c r="G67" s="7">
        <v>395</v>
      </c>
      <c r="H67" s="17">
        <v>100</v>
      </c>
      <c r="I67" s="19" t="s">
        <v>68</v>
      </c>
      <c r="J67" s="19" t="s">
        <v>68</v>
      </c>
      <c r="K67" s="40" t="s">
        <v>68</v>
      </c>
    </row>
    <row r="68" spans="3:11" x14ac:dyDescent="0.25">
      <c r="C68" s="106"/>
      <c r="D68" s="103"/>
      <c r="E68" s="11" t="s">
        <v>42</v>
      </c>
      <c r="F68" s="8"/>
      <c r="G68" s="14">
        <v>25</v>
      </c>
      <c r="H68" s="29">
        <v>100</v>
      </c>
      <c r="I68" s="12" t="s">
        <v>68</v>
      </c>
      <c r="J68" s="12" t="s">
        <v>68</v>
      </c>
      <c r="K68" s="38" t="s">
        <v>68</v>
      </c>
    </row>
    <row r="69" spans="3:11" x14ac:dyDescent="0.25">
      <c r="C69" s="106"/>
      <c r="D69" s="103"/>
      <c r="E69" s="11" t="s">
        <v>43</v>
      </c>
      <c r="F69" s="8"/>
      <c r="G69" s="7">
        <v>226</v>
      </c>
      <c r="H69" s="17">
        <v>100</v>
      </c>
      <c r="I69" s="19" t="s">
        <v>68</v>
      </c>
      <c r="J69" s="19" t="s">
        <v>68</v>
      </c>
      <c r="K69" s="40" t="s">
        <v>68</v>
      </c>
    </row>
    <row r="70" spans="3:11" x14ac:dyDescent="0.25">
      <c r="C70" s="106"/>
      <c r="D70" s="103"/>
      <c r="E70" s="11" t="s">
        <v>44</v>
      </c>
      <c r="F70" s="8"/>
      <c r="G70" s="14">
        <v>47</v>
      </c>
      <c r="H70" s="29">
        <v>100</v>
      </c>
      <c r="I70" s="12" t="s">
        <v>68</v>
      </c>
      <c r="J70" s="12" t="s">
        <v>68</v>
      </c>
      <c r="K70" s="38" t="s">
        <v>68</v>
      </c>
    </row>
    <row r="71" spans="3:11" ht="25.2" x14ac:dyDescent="0.25">
      <c r="C71" s="106"/>
      <c r="D71" s="103"/>
      <c r="E71" s="11" t="s">
        <v>45</v>
      </c>
      <c r="F71" s="8"/>
      <c r="G71" s="14">
        <v>23</v>
      </c>
      <c r="H71" s="29">
        <v>100</v>
      </c>
      <c r="I71" s="12" t="s">
        <v>68</v>
      </c>
      <c r="J71" s="12" t="s">
        <v>68</v>
      </c>
      <c r="K71" s="38" t="s">
        <v>68</v>
      </c>
    </row>
    <row r="72" spans="3:11" x14ac:dyDescent="0.25">
      <c r="C72" s="106"/>
      <c r="D72" s="103"/>
      <c r="E72" s="11" t="s">
        <v>38</v>
      </c>
      <c r="F72" s="8"/>
      <c r="G72" s="7">
        <v>61</v>
      </c>
      <c r="H72" s="17">
        <v>100</v>
      </c>
      <c r="I72" s="19" t="s">
        <v>68</v>
      </c>
      <c r="J72" s="19" t="s">
        <v>68</v>
      </c>
      <c r="K72" s="40" t="s">
        <v>68</v>
      </c>
    </row>
    <row r="73" spans="3:11" x14ac:dyDescent="0.25">
      <c r="C73" s="102" t="s">
        <v>46</v>
      </c>
      <c r="D73" s="100" t="s">
        <v>21</v>
      </c>
      <c r="E73" s="10" t="s">
        <v>47</v>
      </c>
      <c r="F73" s="9"/>
      <c r="G73" s="13">
        <v>1103</v>
      </c>
      <c r="H73" s="23">
        <v>100</v>
      </c>
      <c r="I73" s="36" t="s">
        <v>68</v>
      </c>
      <c r="J73" s="36" t="s">
        <v>68</v>
      </c>
      <c r="K73" s="59" t="s">
        <v>68</v>
      </c>
    </row>
    <row r="74" spans="3:11" ht="25.2" x14ac:dyDescent="0.25">
      <c r="C74" s="106"/>
      <c r="D74" s="101"/>
      <c r="E74" s="11" t="s">
        <v>48</v>
      </c>
      <c r="F74" s="8"/>
      <c r="G74" s="7">
        <v>173</v>
      </c>
      <c r="H74" s="17">
        <v>100</v>
      </c>
      <c r="I74" s="19" t="s">
        <v>68</v>
      </c>
      <c r="J74" s="19" t="s">
        <v>68</v>
      </c>
      <c r="K74" s="40" t="s">
        <v>68</v>
      </c>
    </row>
    <row r="75" spans="3:11" x14ac:dyDescent="0.25">
      <c r="C75" s="106"/>
      <c r="D75" s="101"/>
      <c r="E75" s="11" t="s">
        <v>49</v>
      </c>
      <c r="F75" s="8"/>
      <c r="G75" s="14">
        <v>29</v>
      </c>
      <c r="H75" s="29">
        <v>100</v>
      </c>
      <c r="I75" s="12" t="s">
        <v>68</v>
      </c>
      <c r="J75" s="12" t="s">
        <v>68</v>
      </c>
      <c r="K75" s="38" t="s">
        <v>68</v>
      </c>
    </row>
    <row r="76" spans="3:11" ht="25.2" x14ac:dyDescent="0.25">
      <c r="C76" s="106"/>
      <c r="D76" s="101"/>
      <c r="E76" s="11" t="s">
        <v>50</v>
      </c>
      <c r="F76" s="8"/>
      <c r="G76" s="7">
        <v>102</v>
      </c>
      <c r="H76" s="17">
        <v>100</v>
      </c>
      <c r="I76" s="19" t="s">
        <v>68</v>
      </c>
      <c r="J76" s="19" t="s">
        <v>68</v>
      </c>
      <c r="K76" s="40" t="s">
        <v>68</v>
      </c>
    </row>
    <row r="77" spans="3:11" ht="25.2" x14ac:dyDescent="0.25">
      <c r="C77" s="106"/>
      <c r="D77" s="101"/>
      <c r="E77" s="11" t="s">
        <v>51</v>
      </c>
      <c r="F77" s="8"/>
      <c r="G77" s="14">
        <v>46</v>
      </c>
      <c r="H77" s="29">
        <v>100</v>
      </c>
      <c r="I77" s="12" t="s">
        <v>68</v>
      </c>
      <c r="J77" s="12" t="s">
        <v>68</v>
      </c>
      <c r="K77" s="38" t="s">
        <v>68</v>
      </c>
    </row>
    <row r="78" spans="3:11" x14ac:dyDescent="0.25">
      <c r="C78" s="106"/>
      <c r="D78" s="101"/>
      <c r="E78" s="11" t="s">
        <v>52</v>
      </c>
      <c r="F78" s="8"/>
      <c r="G78" s="14">
        <v>20</v>
      </c>
      <c r="H78" s="29">
        <v>100</v>
      </c>
      <c r="I78" s="12" t="s">
        <v>68</v>
      </c>
      <c r="J78" s="12" t="s">
        <v>68</v>
      </c>
      <c r="K78" s="38" t="s">
        <v>68</v>
      </c>
    </row>
    <row r="79" spans="3:11" x14ac:dyDescent="0.25">
      <c r="C79" s="106"/>
      <c r="D79" s="101"/>
      <c r="E79" s="11" t="s">
        <v>53</v>
      </c>
      <c r="F79" s="8"/>
      <c r="G79" s="14">
        <v>19</v>
      </c>
      <c r="H79" s="29">
        <v>100</v>
      </c>
      <c r="I79" s="12" t="s">
        <v>68</v>
      </c>
      <c r="J79" s="12" t="s">
        <v>68</v>
      </c>
      <c r="K79" s="38" t="s">
        <v>68</v>
      </c>
    </row>
    <row r="80" spans="3:11" x14ac:dyDescent="0.25">
      <c r="C80" s="106"/>
      <c r="D80" s="101"/>
      <c r="E80" s="11" t="s">
        <v>38</v>
      </c>
      <c r="F80" s="8"/>
      <c r="G80" s="14">
        <v>32</v>
      </c>
      <c r="H80" s="29">
        <v>100</v>
      </c>
      <c r="I80" s="12" t="s">
        <v>68</v>
      </c>
      <c r="J80" s="12" t="s">
        <v>68</v>
      </c>
      <c r="K80" s="38" t="s">
        <v>68</v>
      </c>
    </row>
    <row r="81" spans="2:11" x14ac:dyDescent="0.25">
      <c r="C81" s="106"/>
      <c r="D81" s="101"/>
      <c r="E81" s="11" t="s">
        <v>54</v>
      </c>
      <c r="F81" s="8"/>
      <c r="G81" s="7">
        <v>1276</v>
      </c>
      <c r="H81" s="17">
        <v>100</v>
      </c>
      <c r="I81" s="19" t="s">
        <v>68</v>
      </c>
      <c r="J81" s="19" t="s">
        <v>68</v>
      </c>
      <c r="K81" s="40" t="s">
        <v>68</v>
      </c>
    </row>
    <row r="82" spans="2:11" x14ac:dyDescent="0.25">
      <c r="C82" s="106"/>
      <c r="D82" s="101"/>
      <c r="E82" s="11" t="s">
        <v>55</v>
      </c>
      <c r="F82" s="8"/>
      <c r="G82" s="7">
        <v>177</v>
      </c>
      <c r="H82" s="17">
        <v>100</v>
      </c>
      <c r="I82" s="19" t="s">
        <v>68</v>
      </c>
      <c r="J82" s="19" t="s">
        <v>68</v>
      </c>
      <c r="K82" s="40" t="s">
        <v>68</v>
      </c>
    </row>
    <row r="83" spans="2:11" ht="25.2" x14ac:dyDescent="0.25">
      <c r="C83" s="102" t="s">
        <v>56</v>
      </c>
      <c r="D83" s="100" t="s">
        <v>21</v>
      </c>
      <c r="E83" s="10" t="s">
        <v>57</v>
      </c>
      <c r="F83" s="9"/>
      <c r="G83" s="13">
        <v>393</v>
      </c>
      <c r="H83" s="23">
        <v>100</v>
      </c>
      <c r="I83" s="36" t="s">
        <v>68</v>
      </c>
      <c r="J83" s="36" t="s">
        <v>68</v>
      </c>
      <c r="K83" s="59" t="s">
        <v>68</v>
      </c>
    </row>
    <row r="84" spans="2:11" ht="25.2" x14ac:dyDescent="0.25">
      <c r="C84" s="106"/>
      <c r="D84" s="101"/>
      <c r="E84" s="11" t="s">
        <v>58</v>
      </c>
      <c r="F84" s="8"/>
      <c r="G84" s="7">
        <v>615</v>
      </c>
      <c r="H84" s="17">
        <v>100</v>
      </c>
      <c r="I84" s="19" t="s">
        <v>68</v>
      </c>
      <c r="J84" s="19" t="s">
        <v>68</v>
      </c>
      <c r="K84" s="40" t="s">
        <v>68</v>
      </c>
    </row>
    <row r="85" spans="2:11" ht="25.2" x14ac:dyDescent="0.25">
      <c r="C85" s="106"/>
      <c r="D85" s="101"/>
      <c r="E85" s="11" t="s">
        <v>59</v>
      </c>
      <c r="F85" s="8"/>
      <c r="G85" s="7">
        <v>364</v>
      </c>
      <c r="H85" s="17">
        <v>100</v>
      </c>
      <c r="I85" s="19" t="s">
        <v>68</v>
      </c>
      <c r="J85" s="19" t="s">
        <v>68</v>
      </c>
      <c r="K85" s="40" t="s">
        <v>68</v>
      </c>
    </row>
    <row r="86" spans="2:11" x14ac:dyDescent="0.25">
      <c r="C86" s="106"/>
      <c r="D86" s="101"/>
      <c r="E86" s="11" t="s">
        <v>60</v>
      </c>
      <c r="F86" s="8"/>
      <c r="G86" s="7">
        <v>152</v>
      </c>
      <c r="H86" s="17">
        <v>100</v>
      </c>
      <c r="I86" s="19" t="s">
        <v>68</v>
      </c>
      <c r="J86" s="19" t="s">
        <v>68</v>
      </c>
      <c r="K86" s="40" t="s">
        <v>68</v>
      </c>
    </row>
    <row r="87" spans="2:11" x14ac:dyDescent="0.25">
      <c r="C87" s="102" t="s">
        <v>61</v>
      </c>
      <c r="D87" s="100" t="s">
        <v>21</v>
      </c>
      <c r="E87" s="10" t="s">
        <v>62</v>
      </c>
      <c r="F87" s="9"/>
      <c r="G87" s="13">
        <v>197</v>
      </c>
      <c r="H87" s="23">
        <v>100</v>
      </c>
      <c r="I87" s="36" t="s">
        <v>68</v>
      </c>
      <c r="J87" s="36" t="s">
        <v>68</v>
      </c>
      <c r="K87" s="59" t="s">
        <v>68</v>
      </c>
    </row>
    <row r="88" spans="2:11" x14ac:dyDescent="0.25">
      <c r="C88" s="103"/>
      <c r="D88" s="101"/>
      <c r="E88" s="11" t="s">
        <v>63</v>
      </c>
      <c r="F88" s="8"/>
      <c r="G88" s="7">
        <v>460</v>
      </c>
      <c r="H88" s="17">
        <v>100</v>
      </c>
      <c r="I88" s="19" t="s">
        <v>68</v>
      </c>
      <c r="J88" s="19" t="s">
        <v>68</v>
      </c>
      <c r="K88" s="40" t="s">
        <v>68</v>
      </c>
    </row>
    <row r="89" spans="2:11" ht="25.2" x14ac:dyDescent="0.25">
      <c r="C89" s="103"/>
      <c r="D89" s="101"/>
      <c r="E89" s="11" t="s">
        <v>64</v>
      </c>
      <c r="F89" s="8"/>
      <c r="G89" s="7">
        <v>286</v>
      </c>
      <c r="H89" s="17">
        <v>100</v>
      </c>
      <c r="I89" s="19" t="s">
        <v>68</v>
      </c>
      <c r="J89" s="19" t="s">
        <v>68</v>
      </c>
      <c r="K89" s="40" t="s">
        <v>68</v>
      </c>
    </row>
    <row r="90" spans="2:11" x14ac:dyDescent="0.25">
      <c r="C90" s="103"/>
      <c r="D90" s="101"/>
      <c r="E90" s="11" t="s">
        <v>65</v>
      </c>
      <c r="F90" s="8"/>
      <c r="G90" s="7">
        <v>249</v>
      </c>
      <c r="H90" s="17">
        <v>100</v>
      </c>
      <c r="I90" s="19" t="s">
        <v>68</v>
      </c>
      <c r="J90" s="19" t="s">
        <v>68</v>
      </c>
      <c r="K90" s="40" t="s">
        <v>68</v>
      </c>
    </row>
    <row r="91" spans="2:11" x14ac:dyDescent="0.25">
      <c r="C91" s="103"/>
      <c r="D91" s="101"/>
      <c r="E91" s="11" t="s">
        <v>66</v>
      </c>
      <c r="F91" s="8"/>
      <c r="G91" s="7">
        <v>145</v>
      </c>
      <c r="H91" s="17">
        <v>100</v>
      </c>
      <c r="I91" s="19" t="s">
        <v>68</v>
      </c>
      <c r="J91" s="19" t="s">
        <v>68</v>
      </c>
      <c r="K91" s="40" t="s">
        <v>68</v>
      </c>
    </row>
    <row r="92" spans="2:11" x14ac:dyDescent="0.25">
      <c r="C92" s="107"/>
      <c r="D92" s="104"/>
      <c r="E92" s="44" t="s">
        <v>67</v>
      </c>
      <c r="F92" s="45"/>
      <c r="G92" s="56">
        <v>187</v>
      </c>
      <c r="H92" s="66">
        <v>100</v>
      </c>
      <c r="I92" s="71" t="s">
        <v>68</v>
      </c>
      <c r="J92" s="71" t="s">
        <v>68</v>
      </c>
      <c r="K92" s="80" t="s">
        <v>68</v>
      </c>
    </row>
    <row r="94" spans="2:11" x14ac:dyDescent="0.25">
      <c r="B94" s="42" t="str">
        <f xml:space="preserve"> HYPERLINK("#'目次'!B8", "[2]")</f>
        <v>[2]</v>
      </c>
      <c r="C94" s="37" t="s">
        <v>75</v>
      </c>
    </row>
    <row r="97" spans="3:11" x14ac:dyDescent="0.25">
      <c r="C97" s="37" t="s">
        <v>14</v>
      </c>
    </row>
    <row r="98" spans="3:11" ht="25.2" x14ac:dyDescent="0.25">
      <c r="C98" s="96"/>
      <c r="D98" s="97"/>
      <c r="E98" s="97"/>
      <c r="F98" s="97"/>
      <c r="G98" s="52" t="s">
        <v>15</v>
      </c>
      <c r="H98" s="48" t="s">
        <v>22</v>
      </c>
      <c r="I98" s="20" t="s">
        <v>23</v>
      </c>
      <c r="J98" s="20" t="s">
        <v>53</v>
      </c>
      <c r="K98" s="51" t="s">
        <v>38</v>
      </c>
    </row>
    <row r="99" spans="3:11" x14ac:dyDescent="0.25">
      <c r="C99" s="98"/>
      <c r="D99" s="99"/>
      <c r="E99" s="99"/>
      <c r="F99" s="99"/>
      <c r="G99" s="47"/>
      <c r="H99" s="55"/>
      <c r="I99" s="21"/>
      <c r="J99" s="21"/>
      <c r="K99" s="54"/>
    </row>
    <row r="100" spans="3:11" x14ac:dyDescent="0.25">
      <c r="C100" s="43"/>
      <c r="D100" s="49"/>
      <c r="E100" s="53" t="s">
        <v>15</v>
      </c>
      <c r="F100" s="46"/>
      <c r="G100" s="50">
        <v>1524</v>
      </c>
      <c r="H100" s="32">
        <v>51.181102362205003</v>
      </c>
      <c r="I100" s="32">
        <v>48.818897637794997</v>
      </c>
      <c r="J100" s="77" t="s">
        <v>68</v>
      </c>
      <c r="K100" s="81" t="s">
        <v>68</v>
      </c>
    </row>
    <row r="101" spans="3:11" x14ac:dyDescent="0.25">
      <c r="C101" s="105" t="s">
        <v>20</v>
      </c>
      <c r="D101" s="100" t="s">
        <v>21</v>
      </c>
      <c r="E101" s="10" t="s">
        <v>22</v>
      </c>
      <c r="F101" s="9"/>
      <c r="G101" s="13">
        <v>780</v>
      </c>
      <c r="H101" s="23">
        <v>100</v>
      </c>
      <c r="I101" s="36" t="s">
        <v>68</v>
      </c>
      <c r="J101" s="36" t="s">
        <v>68</v>
      </c>
      <c r="K101" s="59" t="s">
        <v>68</v>
      </c>
    </row>
    <row r="102" spans="3:11" x14ac:dyDescent="0.25">
      <c r="C102" s="106"/>
      <c r="D102" s="101"/>
      <c r="E102" s="11" t="s">
        <v>23</v>
      </c>
      <c r="F102" s="8"/>
      <c r="G102" s="7">
        <v>744</v>
      </c>
      <c r="H102" s="62" t="s">
        <v>68</v>
      </c>
      <c r="I102" s="2">
        <v>100</v>
      </c>
      <c r="J102" s="19" t="s">
        <v>68</v>
      </c>
      <c r="K102" s="40" t="s">
        <v>68</v>
      </c>
    </row>
    <row r="103" spans="3:11" x14ac:dyDescent="0.25">
      <c r="C103" s="102" t="s">
        <v>24</v>
      </c>
      <c r="D103" s="102" t="s">
        <v>25</v>
      </c>
      <c r="E103" s="10" t="s">
        <v>26</v>
      </c>
      <c r="F103" s="9"/>
      <c r="G103" s="13">
        <v>257</v>
      </c>
      <c r="H103" s="23">
        <v>53.307392996109002</v>
      </c>
      <c r="I103" s="4">
        <v>46.692607003890998</v>
      </c>
      <c r="J103" s="36" t="s">
        <v>68</v>
      </c>
      <c r="K103" s="59" t="s">
        <v>68</v>
      </c>
    </row>
    <row r="104" spans="3:11" x14ac:dyDescent="0.25">
      <c r="C104" s="106"/>
      <c r="D104" s="103"/>
      <c r="E104" s="11" t="s">
        <v>27</v>
      </c>
      <c r="F104" s="8"/>
      <c r="G104" s="7">
        <v>297</v>
      </c>
      <c r="H104" s="17">
        <v>52.861952861953</v>
      </c>
      <c r="I104" s="2">
        <v>47.138047138047</v>
      </c>
      <c r="J104" s="19" t="s">
        <v>68</v>
      </c>
      <c r="K104" s="40" t="s">
        <v>68</v>
      </c>
    </row>
    <row r="105" spans="3:11" x14ac:dyDescent="0.25">
      <c r="C105" s="106"/>
      <c r="D105" s="103"/>
      <c r="E105" s="11" t="s">
        <v>28</v>
      </c>
      <c r="F105" s="8"/>
      <c r="G105" s="7">
        <v>316</v>
      </c>
      <c r="H105" s="17">
        <v>51.265822784809998</v>
      </c>
      <c r="I105" s="2">
        <v>48.734177215190002</v>
      </c>
      <c r="J105" s="19" t="s">
        <v>68</v>
      </c>
      <c r="K105" s="40" t="s">
        <v>68</v>
      </c>
    </row>
    <row r="106" spans="3:11" x14ac:dyDescent="0.25">
      <c r="C106" s="106"/>
      <c r="D106" s="103"/>
      <c r="E106" s="11" t="s">
        <v>29</v>
      </c>
      <c r="F106" s="8"/>
      <c r="G106" s="7">
        <v>335</v>
      </c>
      <c r="H106" s="17">
        <v>52.238805970149002</v>
      </c>
      <c r="I106" s="2">
        <v>47.761194029850998</v>
      </c>
      <c r="J106" s="19" t="s">
        <v>68</v>
      </c>
      <c r="K106" s="40" t="s">
        <v>68</v>
      </c>
    </row>
    <row r="107" spans="3:11" x14ac:dyDescent="0.25">
      <c r="C107" s="106"/>
      <c r="D107" s="103"/>
      <c r="E107" s="11" t="s">
        <v>30</v>
      </c>
      <c r="F107" s="8"/>
      <c r="G107" s="7">
        <v>319</v>
      </c>
      <c r="H107" s="17">
        <v>46.708463949843001</v>
      </c>
      <c r="I107" s="2">
        <v>53.291536050156999</v>
      </c>
      <c r="J107" s="19" t="s">
        <v>68</v>
      </c>
      <c r="K107" s="40" t="s">
        <v>68</v>
      </c>
    </row>
    <row r="108" spans="3:11" x14ac:dyDescent="0.25">
      <c r="C108" s="106"/>
      <c r="D108" s="103"/>
      <c r="E108" s="11" t="s">
        <v>31</v>
      </c>
      <c r="F108" s="8"/>
      <c r="G108" s="7">
        <v>1267</v>
      </c>
      <c r="H108" s="17">
        <v>50.749802683504001</v>
      </c>
      <c r="I108" s="2">
        <v>49.250197316495999</v>
      </c>
      <c r="J108" s="19" t="s">
        <v>68</v>
      </c>
      <c r="K108" s="40" t="s">
        <v>68</v>
      </c>
    </row>
    <row r="109" spans="3:11" x14ac:dyDescent="0.25">
      <c r="C109" s="106"/>
      <c r="D109" s="103"/>
      <c r="E109" s="11" t="s">
        <v>32</v>
      </c>
      <c r="F109" s="8"/>
      <c r="G109" s="7">
        <v>654</v>
      </c>
      <c r="H109" s="17">
        <v>49.541284403669998</v>
      </c>
      <c r="I109" s="2">
        <v>50.458715596330002</v>
      </c>
      <c r="J109" s="19" t="s">
        <v>68</v>
      </c>
      <c r="K109" s="40" t="s">
        <v>68</v>
      </c>
    </row>
    <row r="110" spans="3:11" x14ac:dyDescent="0.25">
      <c r="C110" s="106"/>
      <c r="D110" s="102" t="s">
        <v>22</v>
      </c>
      <c r="E110" s="10" t="s">
        <v>26</v>
      </c>
      <c r="F110" s="9"/>
      <c r="G110" s="13">
        <v>137</v>
      </c>
      <c r="H110" s="23">
        <v>100</v>
      </c>
      <c r="I110" s="36" t="s">
        <v>68</v>
      </c>
      <c r="J110" s="36" t="s">
        <v>68</v>
      </c>
      <c r="K110" s="59" t="s">
        <v>68</v>
      </c>
    </row>
    <row r="111" spans="3:11" x14ac:dyDescent="0.25">
      <c r="C111" s="106"/>
      <c r="D111" s="103"/>
      <c r="E111" s="11" t="s">
        <v>27</v>
      </c>
      <c r="F111" s="8"/>
      <c r="G111" s="7">
        <v>157</v>
      </c>
      <c r="H111" s="17">
        <v>100</v>
      </c>
      <c r="I111" s="19" t="s">
        <v>68</v>
      </c>
      <c r="J111" s="19" t="s">
        <v>68</v>
      </c>
      <c r="K111" s="40" t="s">
        <v>68</v>
      </c>
    </row>
    <row r="112" spans="3:11" x14ac:dyDescent="0.25">
      <c r="C112" s="106"/>
      <c r="D112" s="103"/>
      <c r="E112" s="11" t="s">
        <v>28</v>
      </c>
      <c r="F112" s="8"/>
      <c r="G112" s="7">
        <v>162</v>
      </c>
      <c r="H112" s="17">
        <v>100</v>
      </c>
      <c r="I112" s="19" t="s">
        <v>68</v>
      </c>
      <c r="J112" s="19" t="s">
        <v>68</v>
      </c>
      <c r="K112" s="40" t="s">
        <v>68</v>
      </c>
    </row>
    <row r="113" spans="3:11" x14ac:dyDescent="0.25">
      <c r="C113" s="106"/>
      <c r="D113" s="103"/>
      <c r="E113" s="11" t="s">
        <v>29</v>
      </c>
      <c r="F113" s="8"/>
      <c r="G113" s="7">
        <v>175</v>
      </c>
      <c r="H113" s="17">
        <v>100</v>
      </c>
      <c r="I113" s="19" t="s">
        <v>68</v>
      </c>
      <c r="J113" s="19" t="s">
        <v>68</v>
      </c>
      <c r="K113" s="40" t="s">
        <v>68</v>
      </c>
    </row>
    <row r="114" spans="3:11" x14ac:dyDescent="0.25">
      <c r="C114" s="106"/>
      <c r="D114" s="103"/>
      <c r="E114" s="11" t="s">
        <v>30</v>
      </c>
      <c r="F114" s="8"/>
      <c r="G114" s="7">
        <v>149</v>
      </c>
      <c r="H114" s="17">
        <v>100</v>
      </c>
      <c r="I114" s="19" t="s">
        <v>68</v>
      </c>
      <c r="J114" s="19" t="s">
        <v>68</v>
      </c>
      <c r="K114" s="40" t="s">
        <v>68</v>
      </c>
    </row>
    <row r="115" spans="3:11" x14ac:dyDescent="0.25">
      <c r="C115" s="106"/>
      <c r="D115" s="103"/>
      <c r="E115" s="11" t="s">
        <v>31</v>
      </c>
      <c r="F115" s="8"/>
      <c r="G115" s="7">
        <v>643</v>
      </c>
      <c r="H115" s="17">
        <v>100</v>
      </c>
      <c r="I115" s="19" t="s">
        <v>68</v>
      </c>
      <c r="J115" s="19" t="s">
        <v>68</v>
      </c>
      <c r="K115" s="40" t="s">
        <v>68</v>
      </c>
    </row>
    <row r="116" spans="3:11" x14ac:dyDescent="0.25">
      <c r="C116" s="106"/>
      <c r="D116" s="103"/>
      <c r="E116" s="11" t="s">
        <v>32</v>
      </c>
      <c r="F116" s="8"/>
      <c r="G116" s="7">
        <v>324</v>
      </c>
      <c r="H116" s="17">
        <v>100</v>
      </c>
      <c r="I116" s="19" t="s">
        <v>68</v>
      </c>
      <c r="J116" s="19" t="s">
        <v>68</v>
      </c>
      <c r="K116" s="40" t="s">
        <v>68</v>
      </c>
    </row>
    <row r="117" spans="3:11" x14ac:dyDescent="0.25">
      <c r="C117" s="106"/>
      <c r="D117" s="102" t="s">
        <v>23</v>
      </c>
      <c r="E117" s="10" t="s">
        <v>26</v>
      </c>
      <c r="F117" s="9"/>
      <c r="G117" s="13">
        <v>120</v>
      </c>
      <c r="H117" s="73" t="s">
        <v>68</v>
      </c>
      <c r="I117" s="4">
        <v>100</v>
      </c>
      <c r="J117" s="36" t="s">
        <v>68</v>
      </c>
      <c r="K117" s="59" t="s">
        <v>68</v>
      </c>
    </row>
    <row r="118" spans="3:11" x14ac:dyDescent="0.25">
      <c r="C118" s="106"/>
      <c r="D118" s="103"/>
      <c r="E118" s="11" t="s">
        <v>27</v>
      </c>
      <c r="F118" s="8"/>
      <c r="G118" s="7">
        <v>140</v>
      </c>
      <c r="H118" s="62" t="s">
        <v>68</v>
      </c>
      <c r="I118" s="2">
        <v>100</v>
      </c>
      <c r="J118" s="19" t="s">
        <v>68</v>
      </c>
      <c r="K118" s="40" t="s">
        <v>68</v>
      </c>
    </row>
    <row r="119" spans="3:11" x14ac:dyDescent="0.25">
      <c r="C119" s="106"/>
      <c r="D119" s="103"/>
      <c r="E119" s="11" t="s">
        <v>28</v>
      </c>
      <c r="F119" s="8"/>
      <c r="G119" s="7">
        <v>154</v>
      </c>
      <c r="H119" s="62" t="s">
        <v>68</v>
      </c>
      <c r="I119" s="2">
        <v>100</v>
      </c>
      <c r="J119" s="19" t="s">
        <v>68</v>
      </c>
      <c r="K119" s="40" t="s">
        <v>68</v>
      </c>
    </row>
    <row r="120" spans="3:11" x14ac:dyDescent="0.25">
      <c r="C120" s="106"/>
      <c r="D120" s="103"/>
      <c r="E120" s="11" t="s">
        <v>29</v>
      </c>
      <c r="F120" s="8"/>
      <c r="G120" s="7">
        <v>160</v>
      </c>
      <c r="H120" s="62" t="s">
        <v>68</v>
      </c>
      <c r="I120" s="2">
        <v>100</v>
      </c>
      <c r="J120" s="19" t="s">
        <v>68</v>
      </c>
      <c r="K120" s="40" t="s">
        <v>68</v>
      </c>
    </row>
    <row r="121" spans="3:11" x14ac:dyDescent="0.25">
      <c r="C121" s="106"/>
      <c r="D121" s="103"/>
      <c r="E121" s="11" t="s">
        <v>30</v>
      </c>
      <c r="F121" s="8"/>
      <c r="G121" s="7">
        <v>170</v>
      </c>
      <c r="H121" s="62" t="s">
        <v>68</v>
      </c>
      <c r="I121" s="2">
        <v>100</v>
      </c>
      <c r="J121" s="19" t="s">
        <v>68</v>
      </c>
      <c r="K121" s="40" t="s">
        <v>68</v>
      </c>
    </row>
    <row r="122" spans="3:11" x14ac:dyDescent="0.25">
      <c r="C122" s="106"/>
      <c r="D122" s="103"/>
      <c r="E122" s="11" t="s">
        <v>31</v>
      </c>
      <c r="F122" s="8"/>
      <c r="G122" s="7">
        <v>624</v>
      </c>
      <c r="H122" s="62" t="s">
        <v>68</v>
      </c>
      <c r="I122" s="2">
        <v>100</v>
      </c>
      <c r="J122" s="19" t="s">
        <v>68</v>
      </c>
      <c r="K122" s="40" t="s">
        <v>68</v>
      </c>
    </row>
    <row r="123" spans="3:11" x14ac:dyDescent="0.25">
      <c r="C123" s="106"/>
      <c r="D123" s="103"/>
      <c r="E123" s="11" t="s">
        <v>32</v>
      </c>
      <c r="F123" s="8"/>
      <c r="G123" s="7">
        <v>330</v>
      </c>
      <c r="H123" s="62" t="s">
        <v>68</v>
      </c>
      <c r="I123" s="2">
        <v>100</v>
      </c>
      <c r="J123" s="19" t="s">
        <v>68</v>
      </c>
      <c r="K123" s="40" t="s">
        <v>68</v>
      </c>
    </row>
    <row r="124" spans="3:11" ht="25.2" x14ac:dyDescent="0.25">
      <c r="C124" s="102" t="s">
        <v>33</v>
      </c>
      <c r="D124" s="102" t="s">
        <v>25</v>
      </c>
      <c r="E124" s="10" t="s">
        <v>34</v>
      </c>
      <c r="F124" s="9"/>
      <c r="G124" s="13">
        <v>75</v>
      </c>
      <c r="H124" s="23">
        <v>70.666666666666998</v>
      </c>
      <c r="I124" s="4">
        <v>29.333333333333002</v>
      </c>
      <c r="J124" s="36" t="s">
        <v>68</v>
      </c>
      <c r="K124" s="59" t="s">
        <v>68</v>
      </c>
    </row>
    <row r="125" spans="3:11" ht="25.2" x14ac:dyDescent="0.25">
      <c r="C125" s="106"/>
      <c r="D125" s="103"/>
      <c r="E125" s="11" t="s">
        <v>35</v>
      </c>
      <c r="F125" s="8"/>
      <c r="G125" s="7">
        <v>1042</v>
      </c>
      <c r="H125" s="17">
        <v>57.101727447217002</v>
      </c>
      <c r="I125" s="2">
        <v>42.898272552782998</v>
      </c>
      <c r="J125" s="19" t="s">
        <v>68</v>
      </c>
      <c r="K125" s="40" t="s">
        <v>68</v>
      </c>
    </row>
    <row r="126" spans="3:11" ht="25.2" x14ac:dyDescent="0.25">
      <c r="C126" s="106"/>
      <c r="D126" s="103"/>
      <c r="E126" s="11" t="s">
        <v>36</v>
      </c>
      <c r="F126" s="8"/>
      <c r="G126" s="7">
        <v>122</v>
      </c>
      <c r="H126" s="17">
        <v>45.901639344262001</v>
      </c>
      <c r="I126" s="2">
        <v>54.098360655737999</v>
      </c>
      <c r="J126" s="19" t="s">
        <v>68</v>
      </c>
      <c r="K126" s="40" t="s">
        <v>68</v>
      </c>
    </row>
    <row r="127" spans="3:11" ht="25.2" x14ac:dyDescent="0.25">
      <c r="C127" s="106"/>
      <c r="D127" s="103"/>
      <c r="E127" s="11" t="s">
        <v>37</v>
      </c>
      <c r="F127" s="8"/>
      <c r="G127" s="7">
        <v>251</v>
      </c>
      <c r="H127" s="17">
        <v>21.513944223107998</v>
      </c>
      <c r="I127" s="2">
        <v>78.486055776892002</v>
      </c>
      <c r="J127" s="19" t="s">
        <v>68</v>
      </c>
      <c r="K127" s="40" t="s">
        <v>68</v>
      </c>
    </row>
    <row r="128" spans="3:11" x14ac:dyDescent="0.25">
      <c r="C128" s="106"/>
      <c r="D128" s="103"/>
      <c r="E128" s="11" t="s">
        <v>38</v>
      </c>
      <c r="F128" s="8"/>
      <c r="G128" s="14">
        <v>34</v>
      </c>
      <c r="H128" s="29">
        <v>64.705882352941003</v>
      </c>
      <c r="I128" s="6">
        <v>35.294117647058997</v>
      </c>
      <c r="J128" s="12" t="s">
        <v>68</v>
      </c>
      <c r="K128" s="38" t="s">
        <v>68</v>
      </c>
    </row>
    <row r="129" spans="3:11" ht="25.2" x14ac:dyDescent="0.25">
      <c r="C129" s="106"/>
      <c r="D129" s="102" t="s">
        <v>22</v>
      </c>
      <c r="E129" s="10" t="s">
        <v>34</v>
      </c>
      <c r="F129" s="9"/>
      <c r="G129" s="13">
        <v>53</v>
      </c>
      <c r="H129" s="23">
        <v>100</v>
      </c>
      <c r="I129" s="36" t="s">
        <v>68</v>
      </c>
      <c r="J129" s="36" t="s">
        <v>68</v>
      </c>
      <c r="K129" s="59" t="s">
        <v>68</v>
      </c>
    </row>
    <row r="130" spans="3:11" ht="25.2" x14ac:dyDescent="0.25">
      <c r="C130" s="106"/>
      <c r="D130" s="103"/>
      <c r="E130" s="11" t="s">
        <v>35</v>
      </c>
      <c r="F130" s="8"/>
      <c r="G130" s="7">
        <v>595</v>
      </c>
      <c r="H130" s="17">
        <v>100</v>
      </c>
      <c r="I130" s="19" t="s">
        <v>68</v>
      </c>
      <c r="J130" s="19" t="s">
        <v>68</v>
      </c>
      <c r="K130" s="40" t="s">
        <v>68</v>
      </c>
    </row>
    <row r="131" spans="3:11" ht="25.2" x14ac:dyDescent="0.25">
      <c r="C131" s="106"/>
      <c r="D131" s="103"/>
      <c r="E131" s="11" t="s">
        <v>36</v>
      </c>
      <c r="F131" s="8"/>
      <c r="G131" s="7">
        <v>56</v>
      </c>
      <c r="H131" s="17">
        <v>100</v>
      </c>
      <c r="I131" s="19" t="s">
        <v>68</v>
      </c>
      <c r="J131" s="19" t="s">
        <v>68</v>
      </c>
      <c r="K131" s="40" t="s">
        <v>68</v>
      </c>
    </row>
    <row r="132" spans="3:11" ht="25.2" x14ac:dyDescent="0.25">
      <c r="C132" s="106"/>
      <c r="D132" s="103"/>
      <c r="E132" s="11" t="s">
        <v>37</v>
      </c>
      <c r="F132" s="8"/>
      <c r="G132" s="7">
        <v>54</v>
      </c>
      <c r="H132" s="17">
        <v>100</v>
      </c>
      <c r="I132" s="19" t="s">
        <v>68</v>
      </c>
      <c r="J132" s="19" t="s">
        <v>68</v>
      </c>
      <c r="K132" s="40" t="s">
        <v>68</v>
      </c>
    </row>
    <row r="133" spans="3:11" x14ac:dyDescent="0.25">
      <c r="C133" s="106"/>
      <c r="D133" s="103"/>
      <c r="E133" s="11" t="s">
        <v>38</v>
      </c>
      <c r="F133" s="8"/>
      <c r="G133" s="14">
        <v>22</v>
      </c>
      <c r="H133" s="29">
        <v>100</v>
      </c>
      <c r="I133" s="12" t="s">
        <v>68</v>
      </c>
      <c r="J133" s="12" t="s">
        <v>68</v>
      </c>
      <c r="K133" s="38" t="s">
        <v>68</v>
      </c>
    </row>
    <row r="134" spans="3:11" ht="25.2" x14ac:dyDescent="0.25">
      <c r="C134" s="106"/>
      <c r="D134" s="102" t="s">
        <v>23</v>
      </c>
      <c r="E134" s="10" t="s">
        <v>34</v>
      </c>
      <c r="F134" s="9"/>
      <c r="G134" s="41">
        <v>22</v>
      </c>
      <c r="H134" s="74" t="s">
        <v>68</v>
      </c>
      <c r="I134" s="33">
        <v>100</v>
      </c>
      <c r="J134" s="39" t="s">
        <v>68</v>
      </c>
      <c r="K134" s="70" t="s">
        <v>68</v>
      </c>
    </row>
    <row r="135" spans="3:11" ht="25.2" x14ac:dyDescent="0.25">
      <c r="C135" s="106"/>
      <c r="D135" s="103"/>
      <c r="E135" s="11" t="s">
        <v>35</v>
      </c>
      <c r="F135" s="8"/>
      <c r="G135" s="7">
        <v>447</v>
      </c>
      <c r="H135" s="62" t="s">
        <v>68</v>
      </c>
      <c r="I135" s="2">
        <v>100</v>
      </c>
      <c r="J135" s="19" t="s">
        <v>68</v>
      </c>
      <c r="K135" s="40" t="s">
        <v>68</v>
      </c>
    </row>
    <row r="136" spans="3:11" ht="25.2" x14ac:dyDescent="0.25">
      <c r="C136" s="106"/>
      <c r="D136" s="103"/>
      <c r="E136" s="11" t="s">
        <v>36</v>
      </c>
      <c r="F136" s="8"/>
      <c r="G136" s="7">
        <v>66</v>
      </c>
      <c r="H136" s="62" t="s">
        <v>68</v>
      </c>
      <c r="I136" s="2">
        <v>100</v>
      </c>
      <c r="J136" s="19" t="s">
        <v>68</v>
      </c>
      <c r="K136" s="40" t="s">
        <v>68</v>
      </c>
    </row>
    <row r="137" spans="3:11" ht="25.2" x14ac:dyDescent="0.25">
      <c r="C137" s="106"/>
      <c r="D137" s="103"/>
      <c r="E137" s="11" t="s">
        <v>37</v>
      </c>
      <c r="F137" s="8"/>
      <c r="G137" s="7">
        <v>197</v>
      </c>
      <c r="H137" s="62" t="s">
        <v>68</v>
      </c>
      <c r="I137" s="2">
        <v>100</v>
      </c>
      <c r="J137" s="19" t="s">
        <v>68</v>
      </c>
      <c r="K137" s="40" t="s">
        <v>68</v>
      </c>
    </row>
    <row r="138" spans="3:11" x14ac:dyDescent="0.25">
      <c r="C138" s="106"/>
      <c r="D138" s="103"/>
      <c r="E138" s="11" t="s">
        <v>38</v>
      </c>
      <c r="F138" s="8"/>
      <c r="G138" s="14">
        <v>12</v>
      </c>
      <c r="H138" s="57" t="s">
        <v>68</v>
      </c>
      <c r="I138" s="6">
        <v>100</v>
      </c>
      <c r="J138" s="12" t="s">
        <v>68</v>
      </c>
      <c r="K138" s="38" t="s">
        <v>68</v>
      </c>
    </row>
    <row r="139" spans="3:11" ht="25.2" x14ac:dyDescent="0.25">
      <c r="C139" s="102" t="s">
        <v>39</v>
      </c>
      <c r="D139" s="102" t="s">
        <v>25</v>
      </c>
      <c r="E139" s="10" t="s">
        <v>40</v>
      </c>
      <c r="F139" s="9"/>
      <c r="G139" s="13">
        <v>263</v>
      </c>
      <c r="H139" s="23">
        <v>46.768060836502002</v>
      </c>
      <c r="I139" s="4">
        <v>53.231939163497998</v>
      </c>
      <c r="J139" s="36" t="s">
        <v>68</v>
      </c>
      <c r="K139" s="59" t="s">
        <v>68</v>
      </c>
    </row>
    <row r="140" spans="3:11" ht="25.2" x14ac:dyDescent="0.25">
      <c r="C140" s="106"/>
      <c r="D140" s="103"/>
      <c r="E140" s="11" t="s">
        <v>41</v>
      </c>
      <c r="F140" s="8"/>
      <c r="G140" s="7">
        <v>906</v>
      </c>
      <c r="H140" s="17">
        <v>56.401766004415002</v>
      </c>
      <c r="I140" s="2">
        <v>43.598233995584998</v>
      </c>
      <c r="J140" s="19" t="s">
        <v>68</v>
      </c>
      <c r="K140" s="40" t="s">
        <v>68</v>
      </c>
    </row>
    <row r="141" spans="3:11" x14ac:dyDescent="0.25">
      <c r="C141" s="106"/>
      <c r="D141" s="103"/>
      <c r="E141" s="11" t="s">
        <v>42</v>
      </c>
      <c r="F141" s="8"/>
      <c r="G141" s="7">
        <v>61</v>
      </c>
      <c r="H141" s="17">
        <v>59.016393442622999</v>
      </c>
      <c r="I141" s="2">
        <v>40.983606557377001</v>
      </c>
      <c r="J141" s="19" t="s">
        <v>68</v>
      </c>
      <c r="K141" s="40" t="s">
        <v>68</v>
      </c>
    </row>
    <row r="142" spans="3:11" x14ac:dyDescent="0.25">
      <c r="C142" s="106"/>
      <c r="D142" s="103"/>
      <c r="E142" s="11" t="s">
        <v>43</v>
      </c>
      <c r="F142" s="8"/>
      <c r="G142" s="7">
        <v>450</v>
      </c>
      <c r="H142" s="17">
        <v>49.777777777777999</v>
      </c>
      <c r="I142" s="2">
        <v>50.222222222222001</v>
      </c>
      <c r="J142" s="19" t="s">
        <v>68</v>
      </c>
      <c r="K142" s="40" t="s">
        <v>68</v>
      </c>
    </row>
    <row r="143" spans="3:11" x14ac:dyDescent="0.25">
      <c r="C143" s="106"/>
      <c r="D143" s="103"/>
      <c r="E143" s="11" t="s">
        <v>44</v>
      </c>
      <c r="F143" s="8"/>
      <c r="G143" s="7">
        <v>93</v>
      </c>
      <c r="H143" s="17">
        <v>49.462365591397997</v>
      </c>
      <c r="I143" s="2">
        <v>50.537634408602003</v>
      </c>
      <c r="J143" s="19" t="s">
        <v>68</v>
      </c>
      <c r="K143" s="40" t="s">
        <v>68</v>
      </c>
    </row>
    <row r="144" spans="3:11" ht="25.2" x14ac:dyDescent="0.25">
      <c r="C144" s="106"/>
      <c r="D144" s="103"/>
      <c r="E144" s="11" t="s">
        <v>45</v>
      </c>
      <c r="F144" s="8"/>
      <c r="G144" s="14">
        <v>41</v>
      </c>
      <c r="H144" s="29">
        <v>43.902439024389999</v>
      </c>
      <c r="I144" s="6">
        <v>56.097560975610001</v>
      </c>
      <c r="J144" s="12" t="s">
        <v>68</v>
      </c>
      <c r="K144" s="38" t="s">
        <v>68</v>
      </c>
    </row>
    <row r="145" spans="3:11" x14ac:dyDescent="0.25">
      <c r="C145" s="106"/>
      <c r="D145" s="103"/>
      <c r="E145" s="11" t="s">
        <v>38</v>
      </c>
      <c r="F145" s="8"/>
      <c r="G145" s="7">
        <v>141</v>
      </c>
      <c r="H145" s="17">
        <v>56.737588652482003</v>
      </c>
      <c r="I145" s="2">
        <v>43.262411347517997</v>
      </c>
      <c r="J145" s="19" t="s">
        <v>68</v>
      </c>
      <c r="K145" s="40" t="s">
        <v>68</v>
      </c>
    </row>
    <row r="146" spans="3:11" ht="25.2" x14ac:dyDescent="0.25">
      <c r="C146" s="106"/>
      <c r="D146" s="102" t="s">
        <v>22</v>
      </c>
      <c r="E146" s="10" t="s">
        <v>40</v>
      </c>
      <c r="F146" s="9"/>
      <c r="G146" s="13">
        <v>123</v>
      </c>
      <c r="H146" s="23">
        <v>100</v>
      </c>
      <c r="I146" s="36" t="s">
        <v>68</v>
      </c>
      <c r="J146" s="36" t="s">
        <v>68</v>
      </c>
      <c r="K146" s="59" t="s">
        <v>68</v>
      </c>
    </row>
    <row r="147" spans="3:11" ht="25.2" x14ac:dyDescent="0.25">
      <c r="C147" s="106"/>
      <c r="D147" s="103"/>
      <c r="E147" s="11" t="s">
        <v>41</v>
      </c>
      <c r="F147" s="8"/>
      <c r="G147" s="7">
        <v>511</v>
      </c>
      <c r="H147" s="17">
        <v>100</v>
      </c>
      <c r="I147" s="19" t="s">
        <v>68</v>
      </c>
      <c r="J147" s="19" t="s">
        <v>68</v>
      </c>
      <c r="K147" s="40" t="s">
        <v>68</v>
      </c>
    </row>
    <row r="148" spans="3:11" x14ac:dyDescent="0.25">
      <c r="C148" s="106"/>
      <c r="D148" s="103"/>
      <c r="E148" s="11" t="s">
        <v>42</v>
      </c>
      <c r="F148" s="8"/>
      <c r="G148" s="14">
        <v>36</v>
      </c>
      <c r="H148" s="29">
        <v>100</v>
      </c>
      <c r="I148" s="12" t="s">
        <v>68</v>
      </c>
      <c r="J148" s="12" t="s">
        <v>68</v>
      </c>
      <c r="K148" s="38" t="s">
        <v>68</v>
      </c>
    </row>
    <row r="149" spans="3:11" x14ac:dyDescent="0.25">
      <c r="C149" s="106"/>
      <c r="D149" s="103"/>
      <c r="E149" s="11" t="s">
        <v>43</v>
      </c>
      <c r="F149" s="8"/>
      <c r="G149" s="7">
        <v>224</v>
      </c>
      <c r="H149" s="17">
        <v>100</v>
      </c>
      <c r="I149" s="19" t="s">
        <v>68</v>
      </c>
      <c r="J149" s="19" t="s">
        <v>68</v>
      </c>
      <c r="K149" s="40" t="s">
        <v>68</v>
      </c>
    </row>
    <row r="150" spans="3:11" x14ac:dyDescent="0.25">
      <c r="C150" s="106"/>
      <c r="D150" s="103"/>
      <c r="E150" s="11" t="s">
        <v>44</v>
      </c>
      <c r="F150" s="8"/>
      <c r="G150" s="14">
        <v>46</v>
      </c>
      <c r="H150" s="29">
        <v>100</v>
      </c>
      <c r="I150" s="12" t="s">
        <v>68</v>
      </c>
      <c r="J150" s="12" t="s">
        <v>68</v>
      </c>
      <c r="K150" s="38" t="s">
        <v>68</v>
      </c>
    </row>
    <row r="151" spans="3:11" ht="25.2" x14ac:dyDescent="0.25">
      <c r="C151" s="106"/>
      <c r="D151" s="103"/>
      <c r="E151" s="11" t="s">
        <v>45</v>
      </c>
      <c r="F151" s="8"/>
      <c r="G151" s="14">
        <v>18</v>
      </c>
      <c r="H151" s="29">
        <v>100</v>
      </c>
      <c r="I151" s="12" t="s">
        <v>68</v>
      </c>
      <c r="J151" s="12" t="s">
        <v>68</v>
      </c>
      <c r="K151" s="38" t="s">
        <v>68</v>
      </c>
    </row>
    <row r="152" spans="3:11" x14ac:dyDescent="0.25">
      <c r="C152" s="106"/>
      <c r="D152" s="103"/>
      <c r="E152" s="11" t="s">
        <v>38</v>
      </c>
      <c r="F152" s="8"/>
      <c r="G152" s="7">
        <v>80</v>
      </c>
      <c r="H152" s="17">
        <v>100</v>
      </c>
      <c r="I152" s="19" t="s">
        <v>68</v>
      </c>
      <c r="J152" s="19" t="s">
        <v>68</v>
      </c>
      <c r="K152" s="40" t="s">
        <v>68</v>
      </c>
    </row>
    <row r="153" spans="3:11" ht="25.2" x14ac:dyDescent="0.25">
      <c r="C153" s="106"/>
      <c r="D153" s="102" t="s">
        <v>23</v>
      </c>
      <c r="E153" s="10" t="s">
        <v>40</v>
      </c>
      <c r="F153" s="9"/>
      <c r="G153" s="13">
        <v>140</v>
      </c>
      <c r="H153" s="73" t="s">
        <v>68</v>
      </c>
      <c r="I153" s="4">
        <v>100</v>
      </c>
      <c r="J153" s="36" t="s">
        <v>68</v>
      </c>
      <c r="K153" s="59" t="s">
        <v>68</v>
      </c>
    </row>
    <row r="154" spans="3:11" ht="25.2" x14ac:dyDescent="0.25">
      <c r="C154" s="106"/>
      <c r="D154" s="103"/>
      <c r="E154" s="11" t="s">
        <v>41</v>
      </c>
      <c r="F154" s="8"/>
      <c r="G154" s="7">
        <v>395</v>
      </c>
      <c r="H154" s="62" t="s">
        <v>68</v>
      </c>
      <c r="I154" s="2">
        <v>100</v>
      </c>
      <c r="J154" s="19" t="s">
        <v>68</v>
      </c>
      <c r="K154" s="40" t="s">
        <v>68</v>
      </c>
    </row>
    <row r="155" spans="3:11" x14ac:dyDescent="0.25">
      <c r="C155" s="106"/>
      <c r="D155" s="103"/>
      <c r="E155" s="11" t="s">
        <v>42</v>
      </c>
      <c r="F155" s="8"/>
      <c r="G155" s="14">
        <v>25</v>
      </c>
      <c r="H155" s="57" t="s">
        <v>68</v>
      </c>
      <c r="I155" s="6">
        <v>100</v>
      </c>
      <c r="J155" s="12" t="s">
        <v>68</v>
      </c>
      <c r="K155" s="38" t="s">
        <v>68</v>
      </c>
    </row>
    <row r="156" spans="3:11" x14ac:dyDescent="0.25">
      <c r="C156" s="106"/>
      <c r="D156" s="103"/>
      <c r="E156" s="11" t="s">
        <v>43</v>
      </c>
      <c r="F156" s="8"/>
      <c r="G156" s="7">
        <v>226</v>
      </c>
      <c r="H156" s="62" t="s">
        <v>68</v>
      </c>
      <c r="I156" s="2">
        <v>100</v>
      </c>
      <c r="J156" s="19" t="s">
        <v>68</v>
      </c>
      <c r="K156" s="40" t="s">
        <v>68</v>
      </c>
    </row>
    <row r="157" spans="3:11" x14ac:dyDescent="0.25">
      <c r="C157" s="106"/>
      <c r="D157" s="103"/>
      <c r="E157" s="11" t="s">
        <v>44</v>
      </c>
      <c r="F157" s="8"/>
      <c r="G157" s="14">
        <v>47</v>
      </c>
      <c r="H157" s="57" t="s">
        <v>68</v>
      </c>
      <c r="I157" s="6">
        <v>100</v>
      </c>
      <c r="J157" s="12" t="s">
        <v>68</v>
      </c>
      <c r="K157" s="38" t="s">
        <v>68</v>
      </c>
    </row>
    <row r="158" spans="3:11" ht="25.2" x14ac:dyDescent="0.25">
      <c r="C158" s="106"/>
      <c r="D158" s="103"/>
      <c r="E158" s="11" t="s">
        <v>45</v>
      </c>
      <c r="F158" s="8"/>
      <c r="G158" s="14">
        <v>23</v>
      </c>
      <c r="H158" s="57" t="s">
        <v>68</v>
      </c>
      <c r="I158" s="6">
        <v>100</v>
      </c>
      <c r="J158" s="12" t="s">
        <v>68</v>
      </c>
      <c r="K158" s="38" t="s">
        <v>68</v>
      </c>
    </row>
    <row r="159" spans="3:11" x14ac:dyDescent="0.25">
      <c r="C159" s="106"/>
      <c r="D159" s="103"/>
      <c r="E159" s="11" t="s">
        <v>38</v>
      </c>
      <c r="F159" s="8"/>
      <c r="G159" s="7">
        <v>61</v>
      </c>
      <c r="H159" s="62" t="s">
        <v>68</v>
      </c>
      <c r="I159" s="2">
        <v>100</v>
      </c>
      <c r="J159" s="19" t="s">
        <v>68</v>
      </c>
      <c r="K159" s="40" t="s">
        <v>68</v>
      </c>
    </row>
    <row r="160" spans="3:11" x14ac:dyDescent="0.25">
      <c r="C160" s="102" t="s">
        <v>46</v>
      </c>
      <c r="D160" s="100" t="s">
        <v>21</v>
      </c>
      <c r="E160" s="10" t="s">
        <v>47</v>
      </c>
      <c r="F160" s="9"/>
      <c r="G160" s="13">
        <v>1103</v>
      </c>
      <c r="H160" s="23">
        <v>50.951949229374002</v>
      </c>
      <c r="I160" s="4">
        <v>49.048050770625998</v>
      </c>
      <c r="J160" s="36" t="s">
        <v>68</v>
      </c>
      <c r="K160" s="59" t="s">
        <v>68</v>
      </c>
    </row>
    <row r="161" spans="3:11" ht="25.2" x14ac:dyDescent="0.25">
      <c r="C161" s="106"/>
      <c r="D161" s="101"/>
      <c r="E161" s="11" t="s">
        <v>48</v>
      </c>
      <c r="F161" s="8"/>
      <c r="G161" s="7">
        <v>173</v>
      </c>
      <c r="H161" s="17">
        <v>50.289017341040001</v>
      </c>
      <c r="I161" s="2">
        <v>49.710982658959999</v>
      </c>
      <c r="J161" s="19" t="s">
        <v>68</v>
      </c>
      <c r="K161" s="40" t="s">
        <v>68</v>
      </c>
    </row>
    <row r="162" spans="3:11" x14ac:dyDescent="0.25">
      <c r="C162" s="106"/>
      <c r="D162" s="101"/>
      <c r="E162" s="11" t="s">
        <v>49</v>
      </c>
      <c r="F162" s="8"/>
      <c r="G162" s="14">
        <v>29</v>
      </c>
      <c r="H162" s="29">
        <v>55.172413793102997</v>
      </c>
      <c r="I162" s="6">
        <v>44.827586206897003</v>
      </c>
      <c r="J162" s="12" t="s">
        <v>68</v>
      </c>
      <c r="K162" s="38" t="s">
        <v>68</v>
      </c>
    </row>
    <row r="163" spans="3:11" ht="25.2" x14ac:dyDescent="0.25">
      <c r="C163" s="106"/>
      <c r="D163" s="101"/>
      <c r="E163" s="11" t="s">
        <v>50</v>
      </c>
      <c r="F163" s="8"/>
      <c r="G163" s="7">
        <v>102</v>
      </c>
      <c r="H163" s="17">
        <v>60.784313725490001</v>
      </c>
      <c r="I163" s="2">
        <v>39.215686274509999</v>
      </c>
      <c r="J163" s="19" t="s">
        <v>68</v>
      </c>
      <c r="K163" s="40" t="s">
        <v>68</v>
      </c>
    </row>
    <row r="164" spans="3:11" ht="25.2" x14ac:dyDescent="0.25">
      <c r="C164" s="106"/>
      <c r="D164" s="101"/>
      <c r="E164" s="11" t="s">
        <v>51</v>
      </c>
      <c r="F164" s="8"/>
      <c r="G164" s="14">
        <v>46</v>
      </c>
      <c r="H164" s="29">
        <v>39.130434782609001</v>
      </c>
      <c r="I164" s="6">
        <v>60.869565217390999</v>
      </c>
      <c r="J164" s="12" t="s">
        <v>68</v>
      </c>
      <c r="K164" s="38" t="s">
        <v>68</v>
      </c>
    </row>
    <row r="165" spans="3:11" x14ac:dyDescent="0.25">
      <c r="C165" s="106"/>
      <c r="D165" s="101"/>
      <c r="E165" s="11" t="s">
        <v>52</v>
      </c>
      <c r="F165" s="8"/>
      <c r="G165" s="14">
        <v>20</v>
      </c>
      <c r="H165" s="29">
        <v>35</v>
      </c>
      <c r="I165" s="6">
        <v>65</v>
      </c>
      <c r="J165" s="12" t="s">
        <v>68</v>
      </c>
      <c r="K165" s="38" t="s">
        <v>68</v>
      </c>
    </row>
    <row r="166" spans="3:11" x14ac:dyDescent="0.25">
      <c r="C166" s="106"/>
      <c r="D166" s="101"/>
      <c r="E166" s="11" t="s">
        <v>53</v>
      </c>
      <c r="F166" s="8"/>
      <c r="G166" s="14">
        <v>19</v>
      </c>
      <c r="H166" s="29">
        <v>47.368421052632002</v>
      </c>
      <c r="I166" s="6">
        <v>52.631578947367998</v>
      </c>
      <c r="J166" s="12" t="s">
        <v>68</v>
      </c>
      <c r="K166" s="38" t="s">
        <v>68</v>
      </c>
    </row>
    <row r="167" spans="3:11" x14ac:dyDescent="0.25">
      <c r="C167" s="106"/>
      <c r="D167" s="101"/>
      <c r="E167" s="11" t="s">
        <v>38</v>
      </c>
      <c r="F167" s="8"/>
      <c r="G167" s="14">
        <v>32</v>
      </c>
      <c r="H167" s="29">
        <v>59.375</v>
      </c>
      <c r="I167" s="6">
        <v>40.625</v>
      </c>
      <c r="J167" s="12" t="s">
        <v>68</v>
      </c>
      <c r="K167" s="38" t="s">
        <v>68</v>
      </c>
    </row>
    <row r="168" spans="3:11" x14ac:dyDescent="0.25">
      <c r="C168" s="106"/>
      <c r="D168" s="101"/>
      <c r="E168" s="11" t="s">
        <v>54</v>
      </c>
      <c r="F168" s="8"/>
      <c r="G168" s="7">
        <v>1276</v>
      </c>
      <c r="H168" s="17">
        <v>50.862068965516997</v>
      </c>
      <c r="I168" s="2">
        <v>49.137931034483003</v>
      </c>
      <c r="J168" s="19" t="s">
        <v>68</v>
      </c>
      <c r="K168" s="40" t="s">
        <v>68</v>
      </c>
    </row>
    <row r="169" spans="3:11" x14ac:dyDescent="0.25">
      <c r="C169" s="106"/>
      <c r="D169" s="101"/>
      <c r="E169" s="11" t="s">
        <v>55</v>
      </c>
      <c r="F169" s="8"/>
      <c r="G169" s="7">
        <v>177</v>
      </c>
      <c r="H169" s="17">
        <v>54.237288135592998</v>
      </c>
      <c r="I169" s="2">
        <v>45.762711864407002</v>
      </c>
      <c r="J169" s="19" t="s">
        <v>68</v>
      </c>
      <c r="K169" s="40" t="s">
        <v>68</v>
      </c>
    </row>
    <row r="170" spans="3:11" ht="25.2" x14ac:dyDescent="0.25">
      <c r="C170" s="102" t="s">
        <v>56</v>
      </c>
      <c r="D170" s="100" t="s">
        <v>21</v>
      </c>
      <c r="E170" s="10" t="s">
        <v>57</v>
      </c>
      <c r="F170" s="9"/>
      <c r="G170" s="13">
        <v>393</v>
      </c>
      <c r="H170" s="23">
        <v>49.872773536895998</v>
      </c>
      <c r="I170" s="4">
        <v>50.127226463104002</v>
      </c>
      <c r="J170" s="36" t="s">
        <v>68</v>
      </c>
      <c r="K170" s="59" t="s">
        <v>68</v>
      </c>
    </row>
    <row r="171" spans="3:11" ht="25.2" x14ac:dyDescent="0.25">
      <c r="C171" s="106"/>
      <c r="D171" s="101"/>
      <c r="E171" s="11" t="s">
        <v>58</v>
      </c>
      <c r="F171" s="8"/>
      <c r="G171" s="7">
        <v>615</v>
      </c>
      <c r="H171" s="17">
        <v>52.520325203252</v>
      </c>
      <c r="I171" s="2">
        <v>47.479674796748</v>
      </c>
      <c r="J171" s="19" t="s">
        <v>68</v>
      </c>
      <c r="K171" s="40" t="s">
        <v>68</v>
      </c>
    </row>
    <row r="172" spans="3:11" ht="25.2" x14ac:dyDescent="0.25">
      <c r="C172" s="106"/>
      <c r="D172" s="101"/>
      <c r="E172" s="11" t="s">
        <v>59</v>
      </c>
      <c r="F172" s="8"/>
      <c r="G172" s="7">
        <v>364</v>
      </c>
      <c r="H172" s="17">
        <v>49.725274725275</v>
      </c>
      <c r="I172" s="2">
        <v>50.274725274725</v>
      </c>
      <c r="J172" s="19" t="s">
        <v>68</v>
      </c>
      <c r="K172" s="40" t="s">
        <v>68</v>
      </c>
    </row>
    <row r="173" spans="3:11" x14ac:dyDescent="0.25">
      <c r="C173" s="106"/>
      <c r="D173" s="101"/>
      <c r="E173" s="11" t="s">
        <v>60</v>
      </c>
      <c r="F173" s="8"/>
      <c r="G173" s="7">
        <v>152</v>
      </c>
      <c r="H173" s="17">
        <v>52.631578947367998</v>
      </c>
      <c r="I173" s="2">
        <v>47.368421052632002</v>
      </c>
      <c r="J173" s="19" t="s">
        <v>68</v>
      </c>
      <c r="K173" s="40" t="s">
        <v>68</v>
      </c>
    </row>
    <row r="174" spans="3:11" x14ac:dyDescent="0.25">
      <c r="C174" s="102" t="s">
        <v>61</v>
      </c>
      <c r="D174" s="100" t="s">
        <v>21</v>
      </c>
      <c r="E174" s="10" t="s">
        <v>62</v>
      </c>
      <c r="F174" s="9"/>
      <c r="G174" s="13">
        <v>197</v>
      </c>
      <c r="H174" s="23">
        <v>48.223350253806998</v>
      </c>
      <c r="I174" s="4">
        <v>51.776649746193002</v>
      </c>
      <c r="J174" s="36" t="s">
        <v>68</v>
      </c>
      <c r="K174" s="59" t="s">
        <v>68</v>
      </c>
    </row>
    <row r="175" spans="3:11" x14ac:dyDescent="0.25">
      <c r="C175" s="103"/>
      <c r="D175" s="101"/>
      <c r="E175" s="11" t="s">
        <v>63</v>
      </c>
      <c r="F175" s="8"/>
      <c r="G175" s="7">
        <v>460</v>
      </c>
      <c r="H175" s="17">
        <v>52.826086956521998</v>
      </c>
      <c r="I175" s="2">
        <v>47.173913043478002</v>
      </c>
      <c r="J175" s="19" t="s">
        <v>68</v>
      </c>
      <c r="K175" s="40" t="s">
        <v>68</v>
      </c>
    </row>
    <row r="176" spans="3:11" ht="25.2" x14ac:dyDescent="0.25">
      <c r="C176" s="103"/>
      <c r="D176" s="101"/>
      <c r="E176" s="11" t="s">
        <v>64</v>
      </c>
      <c r="F176" s="8"/>
      <c r="G176" s="7">
        <v>286</v>
      </c>
      <c r="H176" s="17">
        <v>48.951048951049003</v>
      </c>
      <c r="I176" s="2">
        <v>51.048951048950997</v>
      </c>
      <c r="J176" s="19" t="s">
        <v>68</v>
      </c>
      <c r="K176" s="40" t="s">
        <v>68</v>
      </c>
    </row>
    <row r="177" spans="2:16" x14ac:dyDescent="0.25">
      <c r="C177" s="103"/>
      <c r="D177" s="101"/>
      <c r="E177" s="11" t="s">
        <v>65</v>
      </c>
      <c r="F177" s="8"/>
      <c r="G177" s="7">
        <v>249</v>
      </c>
      <c r="H177" s="17">
        <v>53.413654618473998</v>
      </c>
      <c r="I177" s="2">
        <v>46.586345381526002</v>
      </c>
      <c r="J177" s="19" t="s">
        <v>68</v>
      </c>
      <c r="K177" s="40" t="s">
        <v>68</v>
      </c>
    </row>
    <row r="178" spans="2:16" x14ac:dyDescent="0.25">
      <c r="C178" s="103"/>
      <c r="D178" s="101"/>
      <c r="E178" s="11" t="s">
        <v>66</v>
      </c>
      <c r="F178" s="8"/>
      <c r="G178" s="7">
        <v>145</v>
      </c>
      <c r="H178" s="17">
        <v>48.965517241378997</v>
      </c>
      <c r="I178" s="2">
        <v>51.034482758621003</v>
      </c>
      <c r="J178" s="19" t="s">
        <v>68</v>
      </c>
      <c r="K178" s="40" t="s">
        <v>68</v>
      </c>
    </row>
    <row r="179" spans="2:16" x14ac:dyDescent="0.25">
      <c r="C179" s="107"/>
      <c r="D179" s="104"/>
      <c r="E179" s="44" t="s">
        <v>67</v>
      </c>
      <c r="F179" s="45"/>
      <c r="G179" s="56">
        <v>187</v>
      </c>
      <c r="H179" s="66">
        <v>52.406417112299003</v>
      </c>
      <c r="I179" s="35">
        <v>47.593582887700997</v>
      </c>
      <c r="J179" s="71" t="s">
        <v>68</v>
      </c>
      <c r="K179" s="80" t="s">
        <v>68</v>
      </c>
    </row>
    <row r="181" spans="2:16" x14ac:dyDescent="0.25">
      <c r="B181" s="42" t="str">
        <f xml:space="preserve"> HYPERLINK("#'目次'!B9", "[3]")</f>
        <v>[3]</v>
      </c>
      <c r="C181" s="37" t="s">
        <v>78</v>
      </c>
    </row>
    <row r="184" spans="2:16" x14ac:dyDescent="0.25">
      <c r="C184" s="37" t="s">
        <v>14</v>
      </c>
    </row>
    <row r="185" spans="2:16" ht="25.2" x14ac:dyDescent="0.25">
      <c r="C185" s="96"/>
      <c r="D185" s="97"/>
      <c r="E185" s="97"/>
      <c r="F185" s="97"/>
      <c r="G185" s="52" t="s">
        <v>15</v>
      </c>
      <c r="H185" s="48" t="s">
        <v>79</v>
      </c>
      <c r="I185" s="20" t="s">
        <v>80</v>
      </c>
      <c r="J185" s="20" t="s">
        <v>81</v>
      </c>
      <c r="K185" s="20" t="s">
        <v>82</v>
      </c>
      <c r="L185" s="20" t="s">
        <v>83</v>
      </c>
      <c r="M185" s="20" t="s">
        <v>84</v>
      </c>
      <c r="N185" s="20" t="s">
        <v>85</v>
      </c>
      <c r="O185" s="20" t="s">
        <v>86</v>
      </c>
      <c r="P185" s="51" t="s">
        <v>87</v>
      </c>
    </row>
    <row r="186" spans="2:16" x14ac:dyDescent="0.25">
      <c r="C186" s="98"/>
      <c r="D186" s="99"/>
      <c r="E186" s="99"/>
      <c r="F186" s="99"/>
      <c r="G186" s="47"/>
      <c r="H186" s="55"/>
      <c r="I186" s="21"/>
      <c r="J186" s="21"/>
      <c r="K186" s="21"/>
      <c r="L186" s="21"/>
      <c r="M186" s="21"/>
      <c r="N186" s="21"/>
      <c r="O186" s="21"/>
      <c r="P186" s="54"/>
    </row>
    <row r="187" spans="2:16" x14ac:dyDescent="0.25">
      <c r="C187" s="43"/>
      <c r="D187" s="49"/>
      <c r="E187" s="53" t="s">
        <v>15</v>
      </c>
      <c r="F187" s="46"/>
      <c r="G187" s="50">
        <v>1524</v>
      </c>
      <c r="H187" s="32">
        <v>16.863517060366998</v>
      </c>
      <c r="I187" s="32">
        <v>19.488188976378002</v>
      </c>
      <c r="J187" s="32">
        <v>20.734908136483</v>
      </c>
      <c r="K187" s="32">
        <v>21.981627296588002</v>
      </c>
      <c r="L187" s="32">
        <v>11.745406824147</v>
      </c>
      <c r="M187" s="32">
        <v>9.1863517060369997</v>
      </c>
      <c r="N187" s="32">
        <v>73.192257217847995</v>
      </c>
      <c r="O187" s="32">
        <v>73</v>
      </c>
      <c r="P187" s="65">
        <v>76</v>
      </c>
    </row>
    <row r="188" spans="2:16" x14ac:dyDescent="0.25">
      <c r="C188" s="105" t="s">
        <v>20</v>
      </c>
      <c r="D188" s="100" t="s">
        <v>21</v>
      </c>
      <c r="E188" s="10" t="s">
        <v>22</v>
      </c>
      <c r="F188" s="9"/>
      <c r="G188" s="13">
        <v>780</v>
      </c>
      <c r="H188" s="23">
        <v>17.564102564102999</v>
      </c>
      <c r="I188" s="4">
        <v>20.128205128205</v>
      </c>
      <c r="J188" s="4">
        <v>20.769230769231001</v>
      </c>
      <c r="K188" s="4">
        <v>22.435897435897001</v>
      </c>
      <c r="L188" s="4">
        <v>10.641025641025999</v>
      </c>
      <c r="M188" s="4">
        <v>8.4615384615379998</v>
      </c>
      <c r="N188" s="4">
        <v>72.823076923076997</v>
      </c>
      <c r="O188" s="4">
        <v>73</v>
      </c>
      <c r="P188" s="59" t="s">
        <v>88</v>
      </c>
    </row>
    <row r="189" spans="2:16" x14ac:dyDescent="0.25">
      <c r="C189" s="106"/>
      <c r="D189" s="101"/>
      <c r="E189" s="11" t="s">
        <v>23</v>
      </c>
      <c r="F189" s="8"/>
      <c r="G189" s="7">
        <v>744</v>
      </c>
      <c r="H189" s="17">
        <v>16.129032258064999</v>
      </c>
      <c r="I189" s="2">
        <v>18.817204301075002</v>
      </c>
      <c r="J189" s="2">
        <v>20.698924731182998</v>
      </c>
      <c r="K189" s="2">
        <v>21.505376344085999</v>
      </c>
      <c r="L189" s="2">
        <v>12.903225806451999</v>
      </c>
      <c r="M189" s="2">
        <v>9.9462365591400008</v>
      </c>
      <c r="N189" s="2">
        <v>73.579301075269001</v>
      </c>
      <c r="O189" s="2">
        <v>73</v>
      </c>
      <c r="P189" s="16">
        <v>71</v>
      </c>
    </row>
    <row r="190" spans="2:16" x14ac:dyDescent="0.25">
      <c r="C190" s="102" t="s">
        <v>24</v>
      </c>
      <c r="D190" s="102" t="s">
        <v>25</v>
      </c>
      <c r="E190" s="10" t="s">
        <v>26</v>
      </c>
      <c r="F190" s="9"/>
      <c r="G190" s="13">
        <v>257</v>
      </c>
      <c r="H190" s="23">
        <v>100</v>
      </c>
      <c r="I190" s="36" t="s">
        <v>68</v>
      </c>
      <c r="J190" s="36" t="s">
        <v>68</v>
      </c>
      <c r="K190" s="36" t="s">
        <v>68</v>
      </c>
      <c r="L190" s="36" t="s">
        <v>68</v>
      </c>
      <c r="M190" s="36" t="s">
        <v>68</v>
      </c>
      <c r="N190" s="4">
        <v>62.132295719844002</v>
      </c>
      <c r="O190" s="4">
        <v>62</v>
      </c>
      <c r="P190" s="25">
        <v>64</v>
      </c>
    </row>
    <row r="191" spans="2:16" x14ac:dyDescent="0.25">
      <c r="C191" s="106"/>
      <c r="D191" s="103"/>
      <c r="E191" s="11" t="s">
        <v>27</v>
      </c>
      <c r="F191" s="8"/>
      <c r="G191" s="7">
        <v>297</v>
      </c>
      <c r="H191" s="62" t="s">
        <v>68</v>
      </c>
      <c r="I191" s="2">
        <v>100</v>
      </c>
      <c r="J191" s="19" t="s">
        <v>68</v>
      </c>
      <c r="K191" s="19" t="s">
        <v>68</v>
      </c>
      <c r="L191" s="19" t="s">
        <v>68</v>
      </c>
      <c r="M191" s="19" t="s">
        <v>68</v>
      </c>
      <c r="N191" s="2">
        <v>67.138047138047</v>
      </c>
      <c r="O191" s="2">
        <v>67</v>
      </c>
      <c r="P191" s="16">
        <v>69</v>
      </c>
    </row>
    <row r="192" spans="2:16" x14ac:dyDescent="0.25">
      <c r="C192" s="106"/>
      <c r="D192" s="103"/>
      <c r="E192" s="11" t="s">
        <v>28</v>
      </c>
      <c r="F192" s="8"/>
      <c r="G192" s="7">
        <v>316</v>
      </c>
      <c r="H192" s="62" t="s">
        <v>68</v>
      </c>
      <c r="I192" s="19" t="s">
        <v>68</v>
      </c>
      <c r="J192" s="2">
        <v>100</v>
      </c>
      <c r="K192" s="19" t="s">
        <v>68</v>
      </c>
      <c r="L192" s="19" t="s">
        <v>68</v>
      </c>
      <c r="M192" s="19" t="s">
        <v>68</v>
      </c>
      <c r="N192" s="2">
        <v>72.120253164556999</v>
      </c>
      <c r="O192" s="2">
        <v>72</v>
      </c>
      <c r="P192" s="16">
        <v>74</v>
      </c>
    </row>
    <row r="193" spans="3:16" x14ac:dyDescent="0.25">
      <c r="C193" s="106"/>
      <c r="D193" s="103"/>
      <c r="E193" s="11" t="s">
        <v>29</v>
      </c>
      <c r="F193" s="8"/>
      <c r="G193" s="7">
        <v>335</v>
      </c>
      <c r="H193" s="62" t="s">
        <v>68</v>
      </c>
      <c r="I193" s="19" t="s">
        <v>68</v>
      </c>
      <c r="J193" s="19" t="s">
        <v>68</v>
      </c>
      <c r="K193" s="2">
        <v>100</v>
      </c>
      <c r="L193" s="19" t="s">
        <v>68</v>
      </c>
      <c r="M193" s="19" t="s">
        <v>68</v>
      </c>
      <c r="N193" s="2">
        <v>76.746268656715998</v>
      </c>
      <c r="O193" s="2">
        <v>77</v>
      </c>
      <c r="P193" s="16">
        <v>76</v>
      </c>
    </row>
    <row r="194" spans="3:16" x14ac:dyDescent="0.25">
      <c r="C194" s="106"/>
      <c r="D194" s="103"/>
      <c r="E194" s="11" t="s">
        <v>30</v>
      </c>
      <c r="F194" s="8"/>
      <c r="G194" s="7">
        <v>319</v>
      </c>
      <c r="H194" s="62" t="s">
        <v>68</v>
      </c>
      <c r="I194" s="19" t="s">
        <v>68</v>
      </c>
      <c r="J194" s="19" t="s">
        <v>68</v>
      </c>
      <c r="K194" s="19" t="s">
        <v>68</v>
      </c>
      <c r="L194" s="2">
        <v>56.112852664576998</v>
      </c>
      <c r="M194" s="2">
        <v>43.887147335423002</v>
      </c>
      <c r="N194" s="2">
        <v>85.068965517240997</v>
      </c>
      <c r="O194" s="2">
        <v>84</v>
      </c>
      <c r="P194" s="16">
        <v>81</v>
      </c>
    </row>
    <row r="195" spans="3:16" x14ac:dyDescent="0.25">
      <c r="C195" s="106"/>
      <c r="D195" s="103"/>
      <c r="E195" s="11" t="s">
        <v>31</v>
      </c>
      <c r="F195" s="8"/>
      <c r="G195" s="7">
        <v>1267</v>
      </c>
      <c r="H195" s="62" t="s">
        <v>68</v>
      </c>
      <c r="I195" s="2">
        <v>23.441199684293998</v>
      </c>
      <c r="J195" s="2">
        <v>24.940805051302</v>
      </c>
      <c r="K195" s="2">
        <v>26.440410418311</v>
      </c>
      <c r="L195" s="2">
        <v>14.127861089187</v>
      </c>
      <c r="M195" s="2">
        <v>11.049723756905999</v>
      </c>
      <c r="N195" s="2">
        <v>75.435674822414995</v>
      </c>
      <c r="O195" s="2">
        <v>75</v>
      </c>
      <c r="P195" s="16">
        <v>76</v>
      </c>
    </row>
    <row r="196" spans="3:16" x14ac:dyDescent="0.25">
      <c r="C196" s="106"/>
      <c r="D196" s="103"/>
      <c r="E196" s="11" t="s">
        <v>32</v>
      </c>
      <c r="F196" s="8"/>
      <c r="G196" s="7">
        <v>654</v>
      </c>
      <c r="H196" s="62" t="s">
        <v>68</v>
      </c>
      <c r="I196" s="19" t="s">
        <v>68</v>
      </c>
      <c r="J196" s="19" t="s">
        <v>68</v>
      </c>
      <c r="K196" s="2">
        <v>51.223241590214002</v>
      </c>
      <c r="L196" s="2">
        <v>27.370030581040002</v>
      </c>
      <c r="M196" s="2">
        <v>21.406727828746</v>
      </c>
      <c r="N196" s="2">
        <v>80.805810397553998</v>
      </c>
      <c r="O196" s="2">
        <v>79</v>
      </c>
      <c r="P196" s="16">
        <v>76</v>
      </c>
    </row>
    <row r="197" spans="3:16" x14ac:dyDescent="0.25">
      <c r="C197" s="106"/>
      <c r="D197" s="102" t="s">
        <v>22</v>
      </c>
      <c r="E197" s="10" t="s">
        <v>26</v>
      </c>
      <c r="F197" s="9"/>
      <c r="G197" s="13">
        <v>137</v>
      </c>
      <c r="H197" s="23">
        <v>100</v>
      </c>
      <c r="I197" s="36" t="s">
        <v>68</v>
      </c>
      <c r="J197" s="36" t="s">
        <v>68</v>
      </c>
      <c r="K197" s="36" t="s">
        <v>68</v>
      </c>
      <c r="L197" s="36" t="s">
        <v>68</v>
      </c>
      <c r="M197" s="36" t="s">
        <v>68</v>
      </c>
      <c r="N197" s="4">
        <v>62.124087591241</v>
      </c>
      <c r="O197" s="4">
        <v>62</v>
      </c>
      <c r="P197" s="25">
        <v>62</v>
      </c>
    </row>
    <row r="198" spans="3:16" x14ac:dyDescent="0.25">
      <c r="C198" s="106"/>
      <c r="D198" s="103"/>
      <c r="E198" s="11" t="s">
        <v>27</v>
      </c>
      <c r="F198" s="8"/>
      <c r="G198" s="7">
        <v>157</v>
      </c>
      <c r="H198" s="62" t="s">
        <v>68</v>
      </c>
      <c r="I198" s="2">
        <v>100</v>
      </c>
      <c r="J198" s="19" t="s">
        <v>68</v>
      </c>
      <c r="K198" s="19" t="s">
        <v>68</v>
      </c>
      <c r="L198" s="19" t="s">
        <v>68</v>
      </c>
      <c r="M198" s="19" t="s">
        <v>68</v>
      </c>
      <c r="N198" s="2">
        <v>67.222929936306002</v>
      </c>
      <c r="O198" s="2">
        <v>67</v>
      </c>
      <c r="P198" s="16">
        <v>69</v>
      </c>
    </row>
    <row r="199" spans="3:16" x14ac:dyDescent="0.25">
      <c r="C199" s="106"/>
      <c r="D199" s="103"/>
      <c r="E199" s="11" t="s">
        <v>28</v>
      </c>
      <c r="F199" s="8"/>
      <c r="G199" s="7">
        <v>162</v>
      </c>
      <c r="H199" s="62" t="s">
        <v>68</v>
      </c>
      <c r="I199" s="19" t="s">
        <v>68</v>
      </c>
      <c r="J199" s="2">
        <v>100</v>
      </c>
      <c r="K199" s="19" t="s">
        <v>68</v>
      </c>
      <c r="L199" s="19" t="s">
        <v>68</v>
      </c>
      <c r="M199" s="19" t="s">
        <v>68</v>
      </c>
      <c r="N199" s="2">
        <v>72.104938271604993</v>
      </c>
      <c r="O199" s="2">
        <v>72</v>
      </c>
      <c r="P199" s="16">
        <v>73</v>
      </c>
    </row>
    <row r="200" spans="3:16" x14ac:dyDescent="0.25">
      <c r="C200" s="106"/>
      <c r="D200" s="103"/>
      <c r="E200" s="11" t="s">
        <v>29</v>
      </c>
      <c r="F200" s="8"/>
      <c r="G200" s="7">
        <v>175</v>
      </c>
      <c r="H200" s="62" t="s">
        <v>68</v>
      </c>
      <c r="I200" s="19" t="s">
        <v>68</v>
      </c>
      <c r="J200" s="19" t="s">
        <v>68</v>
      </c>
      <c r="K200" s="2">
        <v>100</v>
      </c>
      <c r="L200" s="19" t="s">
        <v>68</v>
      </c>
      <c r="M200" s="19" t="s">
        <v>68</v>
      </c>
      <c r="N200" s="2">
        <v>76.794285714286005</v>
      </c>
      <c r="O200" s="2">
        <v>77</v>
      </c>
      <c r="P200" s="16">
        <v>77</v>
      </c>
    </row>
    <row r="201" spans="3:16" x14ac:dyDescent="0.25">
      <c r="C201" s="106"/>
      <c r="D201" s="103"/>
      <c r="E201" s="11" t="s">
        <v>30</v>
      </c>
      <c r="F201" s="8"/>
      <c r="G201" s="7">
        <v>149</v>
      </c>
      <c r="H201" s="62" t="s">
        <v>68</v>
      </c>
      <c r="I201" s="19" t="s">
        <v>68</v>
      </c>
      <c r="J201" s="19" t="s">
        <v>68</v>
      </c>
      <c r="K201" s="19" t="s">
        <v>68</v>
      </c>
      <c r="L201" s="2">
        <v>55.704697986577003</v>
      </c>
      <c r="M201" s="2">
        <v>44.295302013422997</v>
      </c>
      <c r="N201" s="2">
        <v>84.677852348993</v>
      </c>
      <c r="O201" s="2">
        <v>84</v>
      </c>
      <c r="P201" s="16">
        <v>81</v>
      </c>
    </row>
    <row r="202" spans="3:16" x14ac:dyDescent="0.25">
      <c r="C202" s="106"/>
      <c r="D202" s="103"/>
      <c r="E202" s="11" t="s">
        <v>31</v>
      </c>
      <c r="F202" s="8"/>
      <c r="G202" s="7">
        <v>643</v>
      </c>
      <c r="H202" s="62" t="s">
        <v>68</v>
      </c>
      <c r="I202" s="2">
        <v>24.416796267496</v>
      </c>
      <c r="J202" s="2">
        <v>25.194401244167999</v>
      </c>
      <c r="K202" s="2">
        <v>27.216174183515001</v>
      </c>
      <c r="L202" s="2">
        <v>12.908242612753</v>
      </c>
      <c r="M202" s="2">
        <v>10.264385692068</v>
      </c>
      <c r="N202" s="2">
        <v>75.102643856921006</v>
      </c>
      <c r="O202" s="2">
        <v>75</v>
      </c>
      <c r="P202" s="40" t="s">
        <v>88</v>
      </c>
    </row>
    <row r="203" spans="3:16" x14ac:dyDescent="0.25">
      <c r="C203" s="106"/>
      <c r="D203" s="103"/>
      <c r="E203" s="11" t="s">
        <v>32</v>
      </c>
      <c r="F203" s="8"/>
      <c r="G203" s="7">
        <v>324</v>
      </c>
      <c r="H203" s="62" t="s">
        <v>68</v>
      </c>
      <c r="I203" s="19" t="s">
        <v>68</v>
      </c>
      <c r="J203" s="19" t="s">
        <v>68</v>
      </c>
      <c r="K203" s="2">
        <v>54.012345679012</v>
      </c>
      <c r="L203" s="2">
        <v>25.617283950617001</v>
      </c>
      <c r="M203" s="2">
        <v>20.370370370370001</v>
      </c>
      <c r="N203" s="2">
        <v>80.419753086420002</v>
      </c>
      <c r="O203" s="2">
        <v>79</v>
      </c>
      <c r="P203" s="16">
        <v>77</v>
      </c>
    </row>
    <row r="204" spans="3:16" x14ac:dyDescent="0.25">
      <c r="C204" s="106"/>
      <c r="D204" s="102" t="s">
        <v>23</v>
      </c>
      <c r="E204" s="10" t="s">
        <v>26</v>
      </c>
      <c r="F204" s="9"/>
      <c r="G204" s="13">
        <v>120</v>
      </c>
      <c r="H204" s="23">
        <v>100</v>
      </c>
      <c r="I204" s="36" t="s">
        <v>68</v>
      </c>
      <c r="J204" s="36" t="s">
        <v>68</v>
      </c>
      <c r="K204" s="36" t="s">
        <v>68</v>
      </c>
      <c r="L204" s="36" t="s">
        <v>68</v>
      </c>
      <c r="M204" s="36" t="s">
        <v>68</v>
      </c>
      <c r="N204" s="4">
        <v>62.141666666667</v>
      </c>
      <c r="O204" s="4">
        <v>62</v>
      </c>
      <c r="P204" s="25">
        <v>61</v>
      </c>
    </row>
    <row r="205" spans="3:16" x14ac:dyDescent="0.25">
      <c r="C205" s="106"/>
      <c r="D205" s="103"/>
      <c r="E205" s="11" t="s">
        <v>27</v>
      </c>
      <c r="F205" s="8"/>
      <c r="G205" s="7">
        <v>140</v>
      </c>
      <c r="H205" s="62" t="s">
        <v>68</v>
      </c>
      <c r="I205" s="2">
        <v>100</v>
      </c>
      <c r="J205" s="19" t="s">
        <v>68</v>
      </c>
      <c r="K205" s="19" t="s">
        <v>68</v>
      </c>
      <c r="L205" s="19" t="s">
        <v>68</v>
      </c>
      <c r="M205" s="19" t="s">
        <v>68</v>
      </c>
      <c r="N205" s="2">
        <v>67.042857142857002</v>
      </c>
      <c r="O205" s="2">
        <v>67</v>
      </c>
      <c r="P205" s="40" t="s">
        <v>89</v>
      </c>
    </row>
    <row r="206" spans="3:16" x14ac:dyDescent="0.25">
      <c r="C206" s="106"/>
      <c r="D206" s="103"/>
      <c r="E206" s="11" t="s">
        <v>28</v>
      </c>
      <c r="F206" s="8"/>
      <c r="G206" s="7">
        <v>154</v>
      </c>
      <c r="H206" s="62" t="s">
        <v>68</v>
      </c>
      <c r="I206" s="19" t="s">
        <v>68</v>
      </c>
      <c r="J206" s="2">
        <v>100</v>
      </c>
      <c r="K206" s="19" t="s">
        <v>68</v>
      </c>
      <c r="L206" s="19" t="s">
        <v>68</v>
      </c>
      <c r="M206" s="19" t="s">
        <v>68</v>
      </c>
      <c r="N206" s="2">
        <v>72.136363636363996</v>
      </c>
      <c r="O206" s="2">
        <v>72</v>
      </c>
      <c r="P206" s="16">
        <v>71</v>
      </c>
    </row>
    <row r="207" spans="3:16" x14ac:dyDescent="0.25">
      <c r="C207" s="106"/>
      <c r="D207" s="103"/>
      <c r="E207" s="11" t="s">
        <v>29</v>
      </c>
      <c r="F207" s="8"/>
      <c r="G207" s="7">
        <v>160</v>
      </c>
      <c r="H207" s="62" t="s">
        <v>68</v>
      </c>
      <c r="I207" s="19" t="s">
        <v>68</v>
      </c>
      <c r="J207" s="19" t="s">
        <v>68</v>
      </c>
      <c r="K207" s="2">
        <v>100</v>
      </c>
      <c r="L207" s="19" t="s">
        <v>68</v>
      </c>
      <c r="M207" s="19" t="s">
        <v>68</v>
      </c>
      <c r="N207" s="2">
        <v>76.693749999999994</v>
      </c>
      <c r="O207" s="2">
        <v>77</v>
      </c>
      <c r="P207" s="40" t="s">
        <v>90</v>
      </c>
    </row>
    <row r="208" spans="3:16" x14ac:dyDescent="0.25">
      <c r="C208" s="106"/>
      <c r="D208" s="103"/>
      <c r="E208" s="11" t="s">
        <v>30</v>
      </c>
      <c r="F208" s="8"/>
      <c r="G208" s="7">
        <v>170</v>
      </c>
      <c r="H208" s="62" t="s">
        <v>68</v>
      </c>
      <c r="I208" s="19" t="s">
        <v>68</v>
      </c>
      <c r="J208" s="19" t="s">
        <v>68</v>
      </c>
      <c r="K208" s="19" t="s">
        <v>68</v>
      </c>
      <c r="L208" s="2">
        <v>56.470588235294002</v>
      </c>
      <c r="M208" s="2">
        <v>43.529411764705998</v>
      </c>
      <c r="N208" s="2">
        <v>85.411764705882007</v>
      </c>
      <c r="O208" s="2">
        <v>84</v>
      </c>
      <c r="P208" s="16">
        <v>81</v>
      </c>
    </row>
    <row r="209" spans="3:16" x14ac:dyDescent="0.25">
      <c r="C209" s="106"/>
      <c r="D209" s="103"/>
      <c r="E209" s="11" t="s">
        <v>31</v>
      </c>
      <c r="F209" s="8"/>
      <c r="G209" s="7">
        <v>624</v>
      </c>
      <c r="H209" s="62" t="s">
        <v>68</v>
      </c>
      <c r="I209" s="2">
        <v>22.435897435897001</v>
      </c>
      <c r="J209" s="2">
        <v>24.679487179487001</v>
      </c>
      <c r="K209" s="2">
        <v>25.641025641026001</v>
      </c>
      <c r="L209" s="2">
        <v>15.384615384615</v>
      </c>
      <c r="M209" s="2">
        <v>11.858974358974001</v>
      </c>
      <c r="N209" s="2">
        <v>75.778846153846004</v>
      </c>
      <c r="O209" s="2">
        <v>75</v>
      </c>
      <c r="P209" s="16">
        <v>71</v>
      </c>
    </row>
    <row r="210" spans="3:16" x14ac:dyDescent="0.25">
      <c r="C210" s="106"/>
      <c r="D210" s="103"/>
      <c r="E210" s="11" t="s">
        <v>32</v>
      </c>
      <c r="F210" s="8"/>
      <c r="G210" s="7">
        <v>330</v>
      </c>
      <c r="H210" s="62" t="s">
        <v>68</v>
      </c>
      <c r="I210" s="19" t="s">
        <v>68</v>
      </c>
      <c r="J210" s="19" t="s">
        <v>68</v>
      </c>
      <c r="K210" s="2">
        <v>48.484848484848001</v>
      </c>
      <c r="L210" s="2">
        <v>29.090909090909001</v>
      </c>
      <c r="M210" s="2">
        <v>22.424242424241999</v>
      </c>
      <c r="N210" s="2">
        <v>81.184848484848004</v>
      </c>
      <c r="O210" s="2">
        <v>80</v>
      </c>
      <c r="P210" s="40" t="s">
        <v>90</v>
      </c>
    </row>
    <row r="211" spans="3:16" ht="25.2" x14ac:dyDescent="0.25">
      <c r="C211" s="102" t="s">
        <v>33</v>
      </c>
      <c r="D211" s="102" t="s">
        <v>25</v>
      </c>
      <c r="E211" s="10" t="s">
        <v>34</v>
      </c>
      <c r="F211" s="9"/>
      <c r="G211" s="13">
        <v>75</v>
      </c>
      <c r="H211" s="23">
        <v>26.666666666666998</v>
      </c>
      <c r="I211" s="4">
        <v>33.333333333333002</v>
      </c>
      <c r="J211" s="4">
        <v>18.666666666666998</v>
      </c>
      <c r="K211" s="4">
        <v>16</v>
      </c>
      <c r="L211" s="4">
        <v>2.666666666667</v>
      </c>
      <c r="M211" s="4">
        <v>2.666666666667</v>
      </c>
      <c r="N211" s="4">
        <v>69.28</v>
      </c>
      <c r="O211" s="4">
        <v>68</v>
      </c>
      <c r="P211" s="25">
        <v>67</v>
      </c>
    </row>
    <row r="212" spans="3:16" ht="25.2" x14ac:dyDescent="0.25">
      <c r="C212" s="106"/>
      <c r="D212" s="103"/>
      <c r="E212" s="11" t="s">
        <v>35</v>
      </c>
      <c r="F212" s="8"/>
      <c r="G212" s="7">
        <v>1042</v>
      </c>
      <c r="H212" s="17">
        <v>17.850287907868999</v>
      </c>
      <c r="I212" s="2">
        <v>20.441458733205</v>
      </c>
      <c r="J212" s="2">
        <v>21.976967370440999</v>
      </c>
      <c r="K212" s="2">
        <v>24.568138195776999</v>
      </c>
      <c r="L212" s="2">
        <v>9.6928982725530002</v>
      </c>
      <c r="M212" s="2">
        <v>5.4702495201539998</v>
      </c>
      <c r="N212" s="2">
        <v>72.250479846448997</v>
      </c>
      <c r="O212" s="2">
        <v>72</v>
      </c>
      <c r="P212" s="16">
        <v>76</v>
      </c>
    </row>
    <row r="213" spans="3:16" ht="25.2" x14ac:dyDescent="0.25">
      <c r="C213" s="106"/>
      <c r="D213" s="103"/>
      <c r="E213" s="11" t="s">
        <v>36</v>
      </c>
      <c r="F213" s="8"/>
      <c r="G213" s="7">
        <v>122</v>
      </c>
      <c r="H213" s="17">
        <v>29.508196721310998</v>
      </c>
      <c r="I213" s="2">
        <v>22.131147540983999</v>
      </c>
      <c r="J213" s="2">
        <v>23.770491803279</v>
      </c>
      <c r="K213" s="2">
        <v>13.934426229508</v>
      </c>
      <c r="L213" s="2">
        <v>8.1967213114750006</v>
      </c>
      <c r="M213" s="2">
        <v>2.459016393443</v>
      </c>
      <c r="N213" s="2">
        <v>69.745901639343998</v>
      </c>
      <c r="O213" s="2">
        <v>69</v>
      </c>
      <c r="P213" s="16">
        <v>61</v>
      </c>
    </row>
    <row r="214" spans="3:16" ht="25.2" x14ac:dyDescent="0.25">
      <c r="C214" s="106"/>
      <c r="D214" s="103"/>
      <c r="E214" s="11" t="s">
        <v>37</v>
      </c>
      <c r="F214" s="8"/>
      <c r="G214" s="7">
        <v>251</v>
      </c>
      <c r="H214" s="17">
        <v>4.3824701195219999</v>
      </c>
      <c r="I214" s="2">
        <v>9.1633466135460004</v>
      </c>
      <c r="J214" s="2">
        <v>15.537848605578001</v>
      </c>
      <c r="K214" s="2">
        <v>18.725099601594</v>
      </c>
      <c r="L214" s="2">
        <v>23.107569721116</v>
      </c>
      <c r="M214" s="2">
        <v>29.083665338645002</v>
      </c>
      <c r="N214" s="2">
        <v>79.764940239043995</v>
      </c>
      <c r="O214" s="2">
        <v>80</v>
      </c>
      <c r="P214" s="40" t="s">
        <v>91</v>
      </c>
    </row>
    <row r="215" spans="3:16" x14ac:dyDescent="0.25">
      <c r="C215" s="106"/>
      <c r="D215" s="103"/>
      <c r="E215" s="11" t="s">
        <v>38</v>
      </c>
      <c r="F215" s="8"/>
      <c r="G215" s="14">
        <v>34</v>
      </c>
      <c r="H215" s="29">
        <v>11.764705882353001</v>
      </c>
      <c r="I215" s="6">
        <v>26.470588235293999</v>
      </c>
      <c r="J215" s="6">
        <v>14.705882352941</v>
      </c>
      <c r="K215" s="6">
        <v>8.8235294117649996</v>
      </c>
      <c r="L215" s="6">
        <v>23.529411764706001</v>
      </c>
      <c r="M215" s="6">
        <v>14.705882352941</v>
      </c>
      <c r="N215" s="6">
        <v>74.529411764705998</v>
      </c>
      <c r="O215" s="6">
        <v>73</v>
      </c>
      <c r="P215" s="31">
        <v>66</v>
      </c>
    </row>
    <row r="216" spans="3:16" ht="25.2" x14ac:dyDescent="0.25">
      <c r="C216" s="106"/>
      <c r="D216" s="102" t="s">
        <v>22</v>
      </c>
      <c r="E216" s="10" t="s">
        <v>34</v>
      </c>
      <c r="F216" s="9"/>
      <c r="G216" s="13">
        <v>53</v>
      </c>
      <c r="H216" s="23">
        <v>28.301886792453001</v>
      </c>
      <c r="I216" s="4">
        <v>35.849056603774002</v>
      </c>
      <c r="J216" s="4">
        <v>16.981132075472001</v>
      </c>
      <c r="K216" s="4">
        <v>15.094339622642</v>
      </c>
      <c r="L216" s="4">
        <v>1.88679245283</v>
      </c>
      <c r="M216" s="4">
        <v>1.88679245283</v>
      </c>
      <c r="N216" s="4">
        <v>68.471698113208006</v>
      </c>
      <c r="O216" s="4">
        <v>68</v>
      </c>
      <c r="P216" s="59" t="s">
        <v>92</v>
      </c>
    </row>
    <row r="217" spans="3:16" ht="25.2" x14ac:dyDescent="0.25">
      <c r="C217" s="106"/>
      <c r="D217" s="103"/>
      <c r="E217" s="11" t="s">
        <v>35</v>
      </c>
      <c r="F217" s="8"/>
      <c r="G217" s="7">
        <v>595</v>
      </c>
      <c r="H217" s="17">
        <v>16.806722689076</v>
      </c>
      <c r="I217" s="2">
        <v>18.655462184874001</v>
      </c>
      <c r="J217" s="2">
        <v>20.840336134453999</v>
      </c>
      <c r="K217" s="2">
        <v>25.378151260504001</v>
      </c>
      <c r="L217" s="2">
        <v>10.924369747899</v>
      </c>
      <c r="M217" s="2">
        <v>7.3949579831929997</v>
      </c>
      <c r="N217" s="2">
        <v>72.976470588235003</v>
      </c>
      <c r="O217" s="2">
        <v>73</v>
      </c>
      <c r="P217" s="16">
        <v>77</v>
      </c>
    </row>
    <row r="218" spans="3:16" ht="25.2" x14ac:dyDescent="0.25">
      <c r="C218" s="106"/>
      <c r="D218" s="103"/>
      <c r="E218" s="11" t="s">
        <v>36</v>
      </c>
      <c r="F218" s="8"/>
      <c r="G218" s="7">
        <v>56</v>
      </c>
      <c r="H218" s="17">
        <v>28.571428571428999</v>
      </c>
      <c r="I218" s="2">
        <v>25</v>
      </c>
      <c r="J218" s="2">
        <v>25</v>
      </c>
      <c r="K218" s="2">
        <v>12.5</v>
      </c>
      <c r="L218" s="2">
        <v>7.1428571428570002</v>
      </c>
      <c r="M218" s="2">
        <v>1.785714285714</v>
      </c>
      <c r="N218" s="2">
        <v>69.482142857143003</v>
      </c>
      <c r="O218" s="2">
        <v>68.5</v>
      </c>
      <c r="P218" s="16">
        <v>63</v>
      </c>
    </row>
    <row r="219" spans="3:16" ht="25.2" x14ac:dyDescent="0.25">
      <c r="C219" s="106"/>
      <c r="D219" s="103"/>
      <c r="E219" s="11" t="s">
        <v>37</v>
      </c>
      <c r="F219" s="8"/>
      <c r="G219" s="7">
        <v>54</v>
      </c>
      <c r="H219" s="17">
        <v>5.5555555555560003</v>
      </c>
      <c r="I219" s="2">
        <v>11.111111111111001</v>
      </c>
      <c r="J219" s="2">
        <v>22.222222222222001</v>
      </c>
      <c r="K219" s="2">
        <v>16.666666666666998</v>
      </c>
      <c r="L219" s="2">
        <v>14.814814814815</v>
      </c>
      <c r="M219" s="2">
        <v>29.629629629629999</v>
      </c>
      <c r="N219" s="2">
        <v>78.407407407407007</v>
      </c>
      <c r="O219" s="2">
        <v>77.5</v>
      </c>
      <c r="P219" s="16">
        <v>87</v>
      </c>
    </row>
    <row r="220" spans="3:16" x14ac:dyDescent="0.25">
      <c r="C220" s="106"/>
      <c r="D220" s="103"/>
      <c r="E220" s="11" t="s">
        <v>38</v>
      </c>
      <c r="F220" s="8"/>
      <c r="G220" s="14">
        <v>22</v>
      </c>
      <c r="H220" s="29">
        <v>13.636363636364001</v>
      </c>
      <c r="I220" s="6">
        <v>31.818181818182001</v>
      </c>
      <c r="J220" s="6">
        <v>13.636363636364001</v>
      </c>
      <c r="K220" s="12" t="s">
        <v>68</v>
      </c>
      <c r="L220" s="6">
        <v>22.727272727273</v>
      </c>
      <c r="M220" s="6">
        <v>18.181818181817999</v>
      </c>
      <c r="N220" s="6">
        <v>73.954545454544999</v>
      </c>
      <c r="O220" s="6">
        <v>72</v>
      </c>
      <c r="P220" s="38" t="s">
        <v>93</v>
      </c>
    </row>
    <row r="221" spans="3:16" ht="25.2" x14ac:dyDescent="0.25">
      <c r="C221" s="106"/>
      <c r="D221" s="102" t="s">
        <v>23</v>
      </c>
      <c r="E221" s="10" t="s">
        <v>34</v>
      </c>
      <c r="F221" s="9"/>
      <c r="G221" s="41">
        <v>22</v>
      </c>
      <c r="H221" s="61">
        <v>22.727272727273</v>
      </c>
      <c r="I221" s="33">
        <v>27.272727272727</v>
      </c>
      <c r="J221" s="33">
        <v>22.727272727273</v>
      </c>
      <c r="K221" s="33">
        <v>18.181818181817999</v>
      </c>
      <c r="L221" s="33">
        <v>4.5454545454549997</v>
      </c>
      <c r="M221" s="33">
        <v>4.5454545454549997</v>
      </c>
      <c r="N221" s="33">
        <v>71.227272727273004</v>
      </c>
      <c r="O221" s="33">
        <v>69</v>
      </c>
      <c r="P221" s="63">
        <v>67</v>
      </c>
    </row>
    <row r="222" spans="3:16" ht="25.2" x14ac:dyDescent="0.25">
      <c r="C222" s="106"/>
      <c r="D222" s="103"/>
      <c r="E222" s="11" t="s">
        <v>35</v>
      </c>
      <c r="F222" s="8"/>
      <c r="G222" s="7">
        <v>447</v>
      </c>
      <c r="H222" s="17">
        <v>19.23937360179</v>
      </c>
      <c r="I222" s="2">
        <v>22.818791946308998</v>
      </c>
      <c r="J222" s="2">
        <v>23.489932885906001</v>
      </c>
      <c r="K222" s="2">
        <v>23.489932885906001</v>
      </c>
      <c r="L222" s="2">
        <v>8.0536912751679992</v>
      </c>
      <c r="M222" s="2">
        <v>2.9082774049219999</v>
      </c>
      <c r="N222" s="2">
        <v>71.284116331096001</v>
      </c>
      <c r="O222" s="2">
        <v>71</v>
      </c>
      <c r="P222" s="16">
        <v>71</v>
      </c>
    </row>
    <row r="223" spans="3:16" ht="25.2" x14ac:dyDescent="0.25">
      <c r="C223" s="106"/>
      <c r="D223" s="103"/>
      <c r="E223" s="11" t="s">
        <v>36</v>
      </c>
      <c r="F223" s="8"/>
      <c r="G223" s="7">
        <v>66</v>
      </c>
      <c r="H223" s="17">
        <v>30.303030303029999</v>
      </c>
      <c r="I223" s="2">
        <v>19.696969696970001</v>
      </c>
      <c r="J223" s="2">
        <v>22.727272727273</v>
      </c>
      <c r="K223" s="2">
        <v>15.151515151515</v>
      </c>
      <c r="L223" s="2">
        <v>9.0909090909089993</v>
      </c>
      <c r="M223" s="2">
        <v>3.0303030303030001</v>
      </c>
      <c r="N223" s="2">
        <v>69.969696969696997</v>
      </c>
      <c r="O223" s="2">
        <v>69.5</v>
      </c>
      <c r="P223" s="16">
        <v>61</v>
      </c>
    </row>
    <row r="224" spans="3:16" ht="25.2" x14ac:dyDescent="0.25">
      <c r="C224" s="106"/>
      <c r="D224" s="103"/>
      <c r="E224" s="11" t="s">
        <v>37</v>
      </c>
      <c r="F224" s="8"/>
      <c r="G224" s="7">
        <v>197</v>
      </c>
      <c r="H224" s="17">
        <v>4.0609137055840003</v>
      </c>
      <c r="I224" s="2">
        <v>8.6294416243650005</v>
      </c>
      <c r="J224" s="2">
        <v>13.705583756345</v>
      </c>
      <c r="K224" s="2">
        <v>19.289340101522999</v>
      </c>
      <c r="L224" s="2">
        <v>25.380710659898</v>
      </c>
      <c r="M224" s="2">
        <v>28.934010152283999</v>
      </c>
      <c r="N224" s="2">
        <v>80.137055837562997</v>
      </c>
      <c r="O224" s="2">
        <v>81</v>
      </c>
      <c r="P224" s="16">
        <v>81</v>
      </c>
    </row>
    <row r="225" spans="3:16" x14ac:dyDescent="0.25">
      <c r="C225" s="106"/>
      <c r="D225" s="103"/>
      <c r="E225" s="11" t="s">
        <v>38</v>
      </c>
      <c r="F225" s="8"/>
      <c r="G225" s="14">
        <v>12</v>
      </c>
      <c r="H225" s="29">
        <v>8.333333333333</v>
      </c>
      <c r="I225" s="6">
        <v>16.666666666666998</v>
      </c>
      <c r="J225" s="6">
        <v>16.666666666666998</v>
      </c>
      <c r="K225" s="6">
        <v>25</v>
      </c>
      <c r="L225" s="6">
        <v>25</v>
      </c>
      <c r="M225" s="6">
        <v>8.333333333333</v>
      </c>
      <c r="N225" s="6">
        <v>75.583333333333002</v>
      </c>
      <c r="O225" s="6">
        <v>76.5</v>
      </c>
      <c r="P225" s="31">
        <v>66</v>
      </c>
    </row>
    <row r="226" spans="3:16" ht="25.2" x14ac:dyDescent="0.25">
      <c r="C226" s="102" t="s">
        <v>39</v>
      </c>
      <c r="D226" s="102" t="s">
        <v>25</v>
      </c>
      <c r="E226" s="10" t="s">
        <v>40</v>
      </c>
      <c r="F226" s="9"/>
      <c r="G226" s="13">
        <v>263</v>
      </c>
      <c r="H226" s="23">
        <v>18.250950570341999</v>
      </c>
      <c r="I226" s="4">
        <v>16.730038022814</v>
      </c>
      <c r="J226" s="4">
        <v>16.349809885932</v>
      </c>
      <c r="K226" s="4">
        <v>17.870722433459999</v>
      </c>
      <c r="L226" s="4">
        <v>17.110266159696</v>
      </c>
      <c r="M226" s="4">
        <v>13.688212927757</v>
      </c>
      <c r="N226" s="4">
        <v>74.475285171102996</v>
      </c>
      <c r="O226" s="4">
        <v>74</v>
      </c>
      <c r="P226" s="25">
        <v>81</v>
      </c>
    </row>
    <row r="227" spans="3:16" ht="25.2" x14ac:dyDescent="0.25">
      <c r="C227" s="106"/>
      <c r="D227" s="103"/>
      <c r="E227" s="11" t="s">
        <v>41</v>
      </c>
      <c r="F227" s="8"/>
      <c r="G227" s="7">
        <v>906</v>
      </c>
      <c r="H227" s="17">
        <v>18.322295805740001</v>
      </c>
      <c r="I227" s="2">
        <v>22.075055187638</v>
      </c>
      <c r="J227" s="2">
        <v>22.847682119205</v>
      </c>
      <c r="K227" s="2">
        <v>24.061810154524998</v>
      </c>
      <c r="L227" s="2">
        <v>8.1677704194260006</v>
      </c>
      <c r="M227" s="2">
        <v>4.525386313466</v>
      </c>
      <c r="N227" s="2">
        <v>71.769315673289</v>
      </c>
      <c r="O227" s="2">
        <v>72</v>
      </c>
      <c r="P227" s="16">
        <v>76</v>
      </c>
    </row>
    <row r="228" spans="3:16" x14ac:dyDescent="0.25">
      <c r="C228" s="106"/>
      <c r="D228" s="103"/>
      <c r="E228" s="11" t="s">
        <v>42</v>
      </c>
      <c r="F228" s="8"/>
      <c r="G228" s="7">
        <v>61</v>
      </c>
      <c r="H228" s="17">
        <v>59.016393442622999</v>
      </c>
      <c r="I228" s="2">
        <v>19.672131147540998</v>
      </c>
      <c r="J228" s="2">
        <v>14.754098360656</v>
      </c>
      <c r="K228" s="2">
        <v>6.5573770491800003</v>
      </c>
      <c r="L228" s="19" t="s">
        <v>68</v>
      </c>
      <c r="M228" s="19" t="s">
        <v>68</v>
      </c>
      <c r="N228" s="2">
        <v>65.327868852459005</v>
      </c>
      <c r="O228" s="2">
        <v>64</v>
      </c>
      <c r="P228" s="40" t="s">
        <v>94</v>
      </c>
    </row>
    <row r="229" spans="3:16" x14ac:dyDescent="0.25">
      <c r="C229" s="106"/>
      <c r="D229" s="103"/>
      <c r="E229" s="11" t="s">
        <v>43</v>
      </c>
      <c r="F229" s="8"/>
      <c r="G229" s="7">
        <v>450</v>
      </c>
      <c r="H229" s="17">
        <v>18.444444444443999</v>
      </c>
      <c r="I229" s="2">
        <v>20.888888888888999</v>
      </c>
      <c r="J229" s="2">
        <v>17.333333333333002</v>
      </c>
      <c r="K229" s="2">
        <v>22</v>
      </c>
      <c r="L229" s="2">
        <v>10.888888888888999</v>
      </c>
      <c r="M229" s="2">
        <v>10.444444444444001</v>
      </c>
      <c r="N229" s="2">
        <v>73.144444444444005</v>
      </c>
      <c r="O229" s="2">
        <v>73</v>
      </c>
      <c r="P229" s="16">
        <v>76</v>
      </c>
    </row>
    <row r="230" spans="3:16" x14ac:dyDescent="0.25">
      <c r="C230" s="106"/>
      <c r="D230" s="103"/>
      <c r="E230" s="11" t="s">
        <v>44</v>
      </c>
      <c r="F230" s="8"/>
      <c r="G230" s="7">
        <v>93</v>
      </c>
      <c r="H230" s="17">
        <v>6.4516129032259997</v>
      </c>
      <c r="I230" s="2">
        <v>13.978494623655999</v>
      </c>
      <c r="J230" s="2">
        <v>20.430107526882001</v>
      </c>
      <c r="K230" s="2">
        <v>34.408602150538002</v>
      </c>
      <c r="L230" s="2">
        <v>13.978494623655999</v>
      </c>
      <c r="M230" s="2">
        <v>10.752688172042999</v>
      </c>
      <c r="N230" s="2">
        <v>75.516129032257993</v>
      </c>
      <c r="O230" s="2">
        <v>76</v>
      </c>
      <c r="P230" s="16">
        <v>77</v>
      </c>
    </row>
    <row r="231" spans="3:16" ht="25.2" x14ac:dyDescent="0.25">
      <c r="C231" s="106"/>
      <c r="D231" s="103"/>
      <c r="E231" s="11" t="s">
        <v>45</v>
      </c>
      <c r="F231" s="8"/>
      <c r="G231" s="14">
        <v>41</v>
      </c>
      <c r="H231" s="29">
        <v>17.073170731706998</v>
      </c>
      <c r="I231" s="6">
        <v>36.585365853658999</v>
      </c>
      <c r="J231" s="6">
        <v>14.634146341463</v>
      </c>
      <c r="K231" s="6">
        <v>21.951219512194999</v>
      </c>
      <c r="L231" s="6">
        <v>2.4390243902440001</v>
      </c>
      <c r="M231" s="6">
        <v>7.3170731707319998</v>
      </c>
      <c r="N231" s="6">
        <v>71.365853658537006</v>
      </c>
      <c r="O231" s="6">
        <v>69</v>
      </c>
      <c r="P231" s="38" t="s">
        <v>95</v>
      </c>
    </row>
    <row r="232" spans="3:16" x14ac:dyDescent="0.25">
      <c r="C232" s="106"/>
      <c r="D232" s="103"/>
      <c r="E232" s="11" t="s">
        <v>38</v>
      </c>
      <c r="F232" s="8"/>
      <c r="G232" s="7">
        <v>141</v>
      </c>
      <c r="H232" s="17">
        <v>7.0921985815599999</v>
      </c>
      <c r="I232" s="2">
        <v>12.765957446809001</v>
      </c>
      <c r="J232" s="2">
        <v>20.567375886524999</v>
      </c>
      <c r="K232" s="2">
        <v>21.985815602837</v>
      </c>
      <c r="L232" s="2">
        <v>22.695035460993001</v>
      </c>
      <c r="M232" s="2">
        <v>14.893617021277</v>
      </c>
      <c r="N232" s="2">
        <v>76.553191489362007</v>
      </c>
      <c r="O232" s="2">
        <v>77</v>
      </c>
      <c r="P232" s="16">
        <v>71</v>
      </c>
    </row>
    <row r="233" spans="3:16" ht="25.2" x14ac:dyDescent="0.25">
      <c r="C233" s="106"/>
      <c r="D233" s="102" t="s">
        <v>22</v>
      </c>
      <c r="E233" s="10" t="s">
        <v>40</v>
      </c>
      <c r="F233" s="9"/>
      <c r="G233" s="13">
        <v>123</v>
      </c>
      <c r="H233" s="23">
        <v>22.764227642276001</v>
      </c>
      <c r="I233" s="4">
        <v>21.951219512194999</v>
      </c>
      <c r="J233" s="4">
        <v>20.325203252032999</v>
      </c>
      <c r="K233" s="4">
        <v>17.886178861788999</v>
      </c>
      <c r="L233" s="4">
        <v>8.9430894308940001</v>
      </c>
      <c r="M233" s="4">
        <v>8.130081300813</v>
      </c>
      <c r="N233" s="4">
        <v>71.886178861789006</v>
      </c>
      <c r="O233" s="4">
        <v>71</v>
      </c>
      <c r="P233" s="25">
        <v>72</v>
      </c>
    </row>
    <row r="234" spans="3:16" ht="25.2" x14ac:dyDescent="0.25">
      <c r="C234" s="106"/>
      <c r="D234" s="103"/>
      <c r="E234" s="11" t="s">
        <v>41</v>
      </c>
      <c r="F234" s="8"/>
      <c r="G234" s="7">
        <v>511</v>
      </c>
      <c r="H234" s="17">
        <v>17.808219178081998</v>
      </c>
      <c r="I234" s="2">
        <v>20.352250489237001</v>
      </c>
      <c r="J234" s="2">
        <v>21.722113502934999</v>
      </c>
      <c r="K234" s="2">
        <v>24.657534246575</v>
      </c>
      <c r="L234" s="2">
        <v>9.1976516634050007</v>
      </c>
      <c r="M234" s="2">
        <v>6.2622309197649999</v>
      </c>
      <c r="N234" s="2">
        <v>72.358121330724003</v>
      </c>
      <c r="O234" s="2">
        <v>73</v>
      </c>
      <c r="P234" s="16">
        <v>77</v>
      </c>
    </row>
    <row r="235" spans="3:16" x14ac:dyDescent="0.25">
      <c r="C235" s="106"/>
      <c r="D235" s="103"/>
      <c r="E235" s="11" t="s">
        <v>42</v>
      </c>
      <c r="F235" s="8"/>
      <c r="G235" s="14">
        <v>36</v>
      </c>
      <c r="H235" s="29">
        <v>44.444444444444002</v>
      </c>
      <c r="I235" s="6">
        <v>22.222222222222001</v>
      </c>
      <c r="J235" s="6">
        <v>22.222222222222001</v>
      </c>
      <c r="K235" s="6">
        <v>11.111111111111001</v>
      </c>
      <c r="L235" s="12" t="s">
        <v>68</v>
      </c>
      <c r="M235" s="12" t="s">
        <v>68</v>
      </c>
      <c r="N235" s="6">
        <v>66.75</v>
      </c>
      <c r="O235" s="6">
        <v>66</v>
      </c>
      <c r="P235" s="31">
        <v>62</v>
      </c>
    </row>
    <row r="236" spans="3:16" x14ac:dyDescent="0.25">
      <c r="C236" s="106"/>
      <c r="D236" s="103"/>
      <c r="E236" s="11" t="s">
        <v>43</v>
      </c>
      <c r="F236" s="8"/>
      <c r="G236" s="7">
        <v>224</v>
      </c>
      <c r="H236" s="17">
        <v>20.982142857143</v>
      </c>
      <c r="I236" s="2">
        <v>18.303571428571001</v>
      </c>
      <c r="J236" s="2">
        <v>17.410714285714</v>
      </c>
      <c r="K236" s="2">
        <v>25</v>
      </c>
      <c r="L236" s="2">
        <v>10.267857142857</v>
      </c>
      <c r="M236" s="2">
        <v>8.0357142857140005</v>
      </c>
      <c r="N236" s="2">
        <v>72.683035714286007</v>
      </c>
      <c r="O236" s="2">
        <v>73</v>
      </c>
      <c r="P236" s="16">
        <v>76</v>
      </c>
    </row>
    <row r="237" spans="3:16" x14ac:dyDescent="0.25">
      <c r="C237" s="106"/>
      <c r="D237" s="103"/>
      <c r="E237" s="11" t="s">
        <v>44</v>
      </c>
      <c r="F237" s="8"/>
      <c r="G237" s="14">
        <v>46</v>
      </c>
      <c r="H237" s="29">
        <v>4.3478260869570002</v>
      </c>
      <c r="I237" s="6">
        <v>10.869565217390999</v>
      </c>
      <c r="J237" s="6">
        <v>26.086956521739001</v>
      </c>
      <c r="K237" s="6">
        <v>36.956521739129997</v>
      </c>
      <c r="L237" s="6">
        <v>17.391304347826001</v>
      </c>
      <c r="M237" s="6">
        <v>4.3478260869570002</v>
      </c>
      <c r="N237" s="6">
        <v>75.239130434782993</v>
      </c>
      <c r="O237" s="6">
        <v>76</v>
      </c>
      <c r="P237" s="31">
        <v>77</v>
      </c>
    </row>
    <row r="238" spans="3:16" ht="25.2" x14ac:dyDescent="0.25">
      <c r="C238" s="106"/>
      <c r="D238" s="103"/>
      <c r="E238" s="11" t="s">
        <v>45</v>
      </c>
      <c r="F238" s="8"/>
      <c r="G238" s="14">
        <v>18</v>
      </c>
      <c r="H238" s="29">
        <v>16.666666666666998</v>
      </c>
      <c r="I238" s="6">
        <v>50</v>
      </c>
      <c r="J238" s="6">
        <v>5.5555555555560003</v>
      </c>
      <c r="K238" s="6">
        <v>27.777777777777999</v>
      </c>
      <c r="L238" s="12" t="s">
        <v>68</v>
      </c>
      <c r="M238" s="12" t="s">
        <v>68</v>
      </c>
      <c r="N238" s="6">
        <v>68.888888888888999</v>
      </c>
      <c r="O238" s="6">
        <v>67.5</v>
      </c>
      <c r="P238" s="31">
        <v>65</v>
      </c>
    </row>
    <row r="239" spans="3:16" x14ac:dyDescent="0.25">
      <c r="C239" s="106"/>
      <c r="D239" s="103"/>
      <c r="E239" s="11" t="s">
        <v>38</v>
      </c>
      <c r="F239" s="8"/>
      <c r="G239" s="7">
        <v>80</v>
      </c>
      <c r="H239" s="17">
        <v>7.5</v>
      </c>
      <c r="I239" s="2">
        <v>15</v>
      </c>
      <c r="J239" s="2">
        <v>17.5</v>
      </c>
      <c r="K239" s="2">
        <v>16.25</v>
      </c>
      <c r="L239" s="2">
        <v>25</v>
      </c>
      <c r="M239" s="2">
        <v>18.75</v>
      </c>
      <c r="N239" s="2">
        <v>76.775000000000006</v>
      </c>
      <c r="O239" s="2">
        <v>78</v>
      </c>
      <c r="P239" s="40" t="s">
        <v>96</v>
      </c>
    </row>
    <row r="240" spans="3:16" ht="25.2" x14ac:dyDescent="0.25">
      <c r="C240" s="106"/>
      <c r="D240" s="102" t="s">
        <v>23</v>
      </c>
      <c r="E240" s="10" t="s">
        <v>40</v>
      </c>
      <c r="F240" s="9"/>
      <c r="G240" s="13">
        <v>140</v>
      </c>
      <c r="H240" s="23">
        <v>14.285714285714</v>
      </c>
      <c r="I240" s="4">
        <v>12.142857142857</v>
      </c>
      <c r="J240" s="4">
        <v>12.857142857143</v>
      </c>
      <c r="K240" s="4">
        <v>17.857142857143</v>
      </c>
      <c r="L240" s="4">
        <v>24.285714285714</v>
      </c>
      <c r="M240" s="4">
        <v>18.571428571428999</v>
      </c>
      <c r="N240" s="4">
        <v>76.75</v>
      </c>
      <c r="O240" s="4">
        <v>78</v>
      </c>
      <c r="P240" s="25">
        <v>81</v>
      </c>
    </row>
    <row r="241" spans="3:16" ht="25.2" x14ac:dyDescent="0.25">
      <c r="C241" s="106"/>
      <c r="D241" s="103"/>
      <c r="E241" s="11" t="s">
        <v>41</v>
      </c>
      <c r="F241" s="8"/>
      <c r="G241" s="7">
        <v>395</v>
      </c>
      <c r="H241" s="17">
        <v>18.987341772152</v>
      </c>
      <c r="I241" s="2">
        <v>24.303797468353999</v>
      </c>
      <c r="J241" s="2">
        <v>24.303797468353999</v>
      </c>
      <c r="K241" s="2">
        <v>23.291139240505998</v>
      </c>
      <c r="L241" s="2">
        <v>6.8354430379749997</v>
      </c>
      <c r="M241" s="2">
        <v>2.2784810126580002</v>
      </c>
      <c r="N241" s="2">
        <v>71.007594936708998</v>
      </c>
      <c r="O241" s="2">
        <v>71</v>
      </c>
      <c r="P241" s="16">
        <v>75</v>
      </c>
    </row>
    <row r="242" spans="3:16" x14ac:dyDescent="0.25">
      <c r="C242" s="106"/>
      <c r="D242" s="103"/>
      <c r="E242" s="11" t="s">
        <v>42</v>
      </c>
      <c r="F242" s="8"/>
      <c r="G242" s="14">
        <v>25</v>
      </c>
      <c r="H242" s="29">
        <v>80</v>
      </c>
      <c r="I242" s="6">
        <v>16</v>
      </c>
      <c r="J242" s="6">
        <v>4</v>
      </c>
      <c r="K242" s="12" t="s">
        <v>68</v>
      </c>
      <c r="L242" s="12" t="s">
        <v>68</v>
      </c>
      <c r="M242" s="12" t="s">
        <v>68</v>
      </c>
      <c r="N242" s="6">
        <v>63.28</v>
      </c>
      <c r="O242" s="6">
        <v>63</v>
      </c>
      <c r="P242" s="31">
        <v>61</v>
      </c>
    </row>
    <row r="243" spans="3:16" x14ac:dyDescent="0.25">
      <c r="C243" s="106"/>
      <c r="D243" s="103"/>
      <c r="E243" s="11" t="s">
        <v>43</v>
      </c>
      <c r="F243" s="8"/>
      <c r="G243" s="7">
        <v>226</v>
      </c>
      <c r="H243" s="17">
        <v>15.929203539823</v>
      </c>
      <c r="I243" s="2">
        <v>23.451327433627998</v>
      </c>
      <c r="J243" s="2">
        <v>17.256637168141999</v>
      </c>
      <c r="K243" s="2">
        <v>19.026548672566001</v>
      </c>
      <c r="L243" s="2">
        <v>11.504424778761001</v>
      </c>
      <c r="M243" s="2">
        <v>12.83185840708</v>
      </c>
      <c r="N243" s="2">
        <v>73.601769911503993</v>
      </c>
      <c r="O243" s="2">
        <v>73</v>
      </c>
      <c r="P243" s="16">
        <v>68</v>
      </c>
    </row>
    <row r="244" spans="3:16" x14ac:dyDescent="0.25">
      <c r="C244" s="106"/>
      <c r="D244" s="103"/>
      <c r="E244" s="11" t="s">
        <v>44</v>
      </c>
      <c r="F244" s="8"/>
      <c r="G244" s="14">
        <v>47</v>
      </c>
      <c r="H244" s="29">
        <v>8.5106382978719992</v>
      </c>
      <c r="I244" s="6">
        <v>17.021276595745</v>
      </c>
      <c r="J244" s="6">
        <v>14.893617021277</v>
      </c>
      <c r="K244" s="6">
        <v>31.914893617021001</v>
      </c>
      <c r="L244" s="6">
        <v>10.638297872340001</v>
      </c>
      <c r="M244" s="6">
        <v>17.021276595745</v>
      </c>
      <c r="N244" s="6">
        <v>75.787234042552996</v>
      </c>
      <c r="O244" s="6">
        <v>76</v>
      </c>
      <c r="P244" s="31">
        <v>68</v>
      </c>
    </row>
    <row r="245" spans="3:16" ht="25.2" x14ac:dyDescent="0.25">
      <c r="C245" s="106"/>
      <c r="D245" s="103"/>
      <c r="E245" s="11" t="s">
        <v>45</v>
      </c>
      <c r="F245" s="8"/>
      <c r="G245" s="14">
        <v>23</v>
      </c>
      <c r="H245" s="29">
        <v>17.391304347826001</v>
      </c>
      <c r="I245" s="6">
        <v>26.086956521739001</v>
      </c>
      <c r="J245" s="6">
        <v>21.739130434783</v>
      </c>
      <c r="K245" s="6">
        <v>17.391304347826001</v>
      </c>
      <c r="L245" s="6">
        <v>4.3478260869570002</v>
      </c>
      <c r="M245" s="6">
        <v>13.04347826087</v>
      </c>
      <c r="N245" s="6">
        <v>73.304347826086996</v>
      </c>
      <c r="O245" s="6">
        <v>71</v>
      </c>
      <c r="P245" s="31">
        <v>67</v>
      </c>
    </row>
    <row r="246" spans="3:16" x14ac:dyDescent="0.25">
      <c r="C246" s="106"/>
      <c r="D246" s="103"/>
      <c r="E246" s="11" t="s">
        <v>38</v>
      </c>
      <c r="F246" s="8"/>
      <c r="G246" s="7">
        <v>61</v>
      </c>
      <c r="H246" s="17">
        <v>6.5573770491800003</v>
      </c>
      <c r="I246" s="2">
        <v>9.83606557377</v>
      </c>
      <c r="J246" s="2">
        <v>24.590163934425998</v>
      </c>
      <c r="K246" s="2">
        <v>29.508196721310998</v>
      </c>
      <c r="L246" s="2">
        <v>19.672131147540998</v>
      </c>
      <c r="M246" s="2">
        <v>9.83606557377</v>
      </c>
      <c r="N246" s="2">
        <v>76.262295081966997</v>
      </c>
      <c r="O246" s="2">
        <v>76</v>
      </c>
      <c r="P246" s="16">
        <v>71</v>
      </c>
    </row>
    <row r="247" spans="3:16" x14ac:dyDescent="0.25">
      <c r="C247" s="102" t="s">
        <v>46</v>
      </c>
      <c r="D247" s="100" t="s">
        <v>21</v>
      </c>
      <c r="E247" s="10" t="s">
        <v>47</v>
      </c>
      <c r="F247" s="9"/>
      <c r="G247" s="13">
        <v>1103</v>
      </c>
      <c r="H247" s="23">
        <v>14.687216681777</v>
      </c>
      <c r="I247" s="4">
        <v>19.220308250226999</v>
      </c>
      <c r="J247" s="4">
        <v>21.758839528557999</v>
      </c>
      <c r="K247" s="4">
        <v>23.934723481414</v>
      </c>
      <c r="L247" s="4">
        <v>11.423390752493001</v>
      </c>
      <c r="M247" s="4">
        <v>8.97552130553</v>
      </c>
      <c r="N247" s="4">
        <v>73.435176790571006</v>
      </c>
      <c r="O247" s="4">
        <v>73</v>
      </c>
      <c r="P247" s="25">
        <v>76</v>
      </c>
    </row>
    <row r="248" spans="3:16" ht="25.2" x14ac:dyDescent="0.25">
      <c r="C248" s="106"/>
      <c r="D248" s="101"/>
      <c r="E248" s="11" t="s">
        <v>48</v>
      </c>
      <c r="F248" s="8"/>
      <c r="G248" s="7">
        <v>173</v>
      </c>
      <c r="H248" s="17">
        <v>24.277456647398999</v>
      </c>
      <c r="I248" s="2">
        <v>20.809248554913001</v>
      </c>
      <c r="J248" s="2">
        <v>21.387283236994001</v>
      </c>
      <c r="K248" s="2">
        <v>18.497109826589998</v>
      </c>
      <c r="L248" s="2">
        <v>9.8265895953759994</v>
      </c>
      <c r="M248" s="2">
        <v>5.2023121387279998</v>
      </c>
      <c r="N248" s="2">
        <v>71.260115606935997</v>
      </c>
      <c r="O248" s="2">
        <v>71</v>
      </c>
      <c r="P248" s="40" t="s">
        <v>97</v>
      </c>
    </row>
    <row r="249" spans="3:16" x14ac:dyDescent="0.25">
      <c r="C249" s="106"/>
      <c r="D249" s="101"/>
      <c r="E249" s="11" t="s">
        <v>49</v>
      </c>
      <c r="F249" s="8"/>
      <c r="G249" s="14">
        <v>29</v>
      </c>
      <c r="H249" s="29">
        <v>24.137931034483</v>
      </c>
      <c r="I249" s="6">
        <v>17.241379310345</v>
      </c>
      <c r="J249" s="6">
        <v>17.241379310345</v>
      </c>
      <c r="K249" s="6">
        <v>10.344827586207</v>
      </c>
      <c r="L249" s="6">
        <v>13.793103448276</v>
      </c>
      <c r="M249" s="6">
        <v>17.241379310345</v>
      </c>
      <c r="N249" s="6">
        <v>74.206896551724</v>
      </c>
      <c r="O249" s="6">
        <v>72</v>
      </c>
      <c r="P249" s="38" t="s">
        <v>94</v>
      </c>
    </row>
    <row r="250" spans="3:16" ht="25.2" x14ac:dyDescent="0.25">
      <c r="C250" s="106"/>
      <c r="D250" s="101"/>
      <c r="E250" s="11" t="s">
        <v>50</v>
      </c>
      <c r="F250" s="8"/>
      <c r="G250" s="7">
        <v>102</v>
      </c>
      <c r="H250" s="17">
        <v>27.450980392157</v>
      </c>
      <c r="I250" s="2">
        <v>23.529411764706001</v>
      </c>
      <c r="J250" s="2">
        <v>14.705882352941</v>
      </c>
      <c r="K250" s="2">
        <v>14.705882352941</v>
      </c>
      <c r="L250" s="2">
        <v>14.705882352941</v>
      </c>
      <c r="M250" s="2">
        <v>4.9019607843140003</v>
      </c>
      <c r="N250" s="2">
        <v>70.911764705882007</v>
      </c>
      <c r="O250" s="2">
        <v>69</v>
      </c>
      <c r="P250" s="16">
        <v>61</v>
      </c>
    </row>
    <row r="251" spans="3:16" ht="25.2" x14ac:dyDescent="0.25">
      <c r="C251" s="106"/>
      <c r="D251" s="101"/>
      <c r="E251" s="11" t="s">
        <v>51</v>
      </c>
      <c r="F251" s="8"/>
      <c r="G251" s="14">
        <v>46</v>
      </c>
      <c r="H251" s="29">
        <v>19.565217391304</v>
      </c>
      <c r="I251" s="6">
        <v>19.565217391304</v>
      </c>
      <c r="J251" s="6">
        <v>17.391304347826001</v>
      </c>
      <c r="K251" s="6">
        <v>21.739130434783</v>
      </c>
      <c r="L251" s="6">
        <v>13.04347826087</v>
      </c>
      <c r="M251" s="6">
        <v>8.6956521739130004</v>
      </c>
      <c r="N251" s="6">
        <v>73.217391304347998</v>
      </c>
      <c r="O251" s="6">
        <v>74</v>
      </c>
      <c r="P251" s="38" t="s">
        <v>98</v>
      </c>
    </row>
    <row r="252" spans="3:16" x14ac:dyDescent="0.25">
      <c r="C252" s="106"/>
      <c r="D252" s="101"/>
      <c r="E252" s="11" t="s">
        <v>52</v>
      </c>
      <c r="F252" s="8"/>
      <c r="G252" s="14">
        <v>20</v>
      </c>
      <c r="H252" s="57" t="s">
        <v>68</v>
      </c>
      <c r="I252" s="6">
        <v>10</v>
      </c>
      <c r="J252" s="6">
        <v>10</v>
      </c>
      <c r="K252" s="6">
        <v>20</v>
      </c>
      <c r="L252" s="6">
        <v>10</v>
      </c>
      <c r="M252" s="6">
        <v>50</v>
      </c>
      <c r="N252" s="6">
        <v>83.25</v>
      </c>
      <c r="O252" s="6">
        <v>84.5</v>
      </c>
      <c r="P252" s="38" t="s">
        <v>99</v>
      </c>
    </row>
    <row r="253" spans="3:16" x14ac:dyDescent="0.25">
      <c r="C253" s="106"/>
      <c r="D253" s="101"/>
      <c r="E253" s="11" t="s">
        <v>53</v>
      </c>
      <c r="F253" s="8"/>
      <c r="G253" s="14">
        <v>19</v>
      </c>
      <c r="H253" s="29">
        <v>36.842105263157997</v>
      </c>
      <c r="I253" s="6">
        <v>5.2631578947369997</v>
      </c>
      <c r="J253" s="6">
        <v>15.789473684211</v>
      </c>
      <c r="K253" s="6">
        <v>15.789473684211</v>
      </c>
      <c r="L253" s="6">
        <v>5.2631578947369997</v>
      </c>
      <c r="M253" s="6">
        <v>21.052631578947</v>
      </c>
      <c r="N253" s="6">
        <v>73.210526315788996</v>
      </c>
      <c r="O253" s="6">
        <v>73</v>
      </c>
      <c r="P253" s="38" t="s">
        <v>100</v>
      </c>
    </row>
    <row r="254" spans="3:16" x14ac:dyDescent="0.25">
      <c r="C254" s="106"/>
      <c r="D254" s="101"/>
      <c r="E254" s="11" t="s">
        <v>38</v>
      </c>
      <c r="F254" s="8"/>
      <c r="G254" s="14">
        <v>32</v>
      </c>
      <c r="H254" s="29">
        <v>6.25</v>
      </c>
      <c r="I254" s="6">
        <v>25</v>
      </c>
      <c r="J254" s="6">
        <v>18.75</v>
      </c>
      <c r="K254" s="6">
        <v>12.5</v>
      </c>
      <c r="L254" s="6">
        <v>25</v>
      </c>
      <c r="M254" s="6">
        <v>12.5</v>
      </c>
      <c r="N254" s="6">
        <v>75.28125</v>
      </c>
      <c r="O254" s="6">
        <v>75</v>
      </c>
      <c r="P254" s="38" t="s">
        <v>101</v>
      </c>
    </row>
    <row r="255" spans="3:16" x14ac:dyDescent="0.25">
      <c r="C255" s="106"/>
      <c r="D255" s="101"/>
      <c r="E255" s="11" t="s">
        <v>54</v>
      </c>
      <c r="F255" s="8"/>
      <c r="G255" s="7">
        <v>1276</v>
      </c>
      <c r="H255" s="17">
        <v>15.987460815046999</v>
      </c>
      <c r="I255" s="2">
        <v>19.435736677116001</v>
      </c>
      <c r="J255" s="2">
        <v>21.708463949843001</v>
      </c>
      <c r="K255" s="2">
        <v>23.197492163008999</v>
      </c>
      <c r="L255" s="2">
        <v>11.206896551724</v>
      </c>
      <c r="M255" s="2">
        <v>8.46394984326</v>
      </c>
      <c r="N255" s="2">
        <v>73.140282131660996</v>
      </c>
      <c r="O255" s="2">
        <v>73</v>
      </c>
      <c r="P255" s="40" t="s">
        <v>102</v>
      </c>
    </row>
    <row r="256" spans="3:16" x14ac:dyDescent="0.25">
      <c r="C256" s="106"/>
      <c r="D256" s="101"/>
      <c r="E256" s="11" t="s">
        <v>55</v>
      </c>
      <c r="F256" s="8"/>
      <c r="G256" s="7">
        <v>177</v>
      </c>
      <c r="H256" s="17">
        <v>24.858757062146999</v>
      </c>
      <c r="I256" s="2">
        <v>21.468926553671999</v>
      </c>
      <c r="J256" s="2">
        <v>15.819209039547999</v>
      </c>
      <c r="K256" s="2">
        <v>15.819209039547999</v>
      </c>
      <c r="L256" s="2">
        <v>14.124293785311</v>
      </c>
      <c r="M256" s="2">
        <v>7.9096045197739997</v>
      </c>
      <c r="N256" s="2">
        <v>72.050847457627</v>
      </c>
      <c r="O256" s="2">
        <v>71</v>
      </c>
      <c r="P256" s="16">
        <v>61</v>
      </c>
    </row>
    <row r="257" spans="2:25" ht="25.2" x14ac:dyDescent="0.25">
      <c r="C257" s="102" t="s">
        <v>56</v>
      </c>
      <c r="D257" s="100" t="s">
        <v>21</v>
      </c>
      <c r="E257" s="10" t="s">
        <v>57</v>
      </c>
      <c r="F257" s="9"/>
      <c r="G257" s="13">
        <v>393</v>
      </c>
      <c r="H257" s="23">
        <v>20.101781170483001</v>
      </c>
      <c r="I257" s="4">
        <v>17.302798982188001</v>
      </c>
      <c r="J257" s="4">
        <v>19.338422391858</v>
      </c>
      <c r="K257" s="4">
        <v>19.083969465649002</v>
      </c>
      <c r="L257" s="4">
        <v>12.213740458015</v>
      </c>
      <c r="M257" s="4">
        <v>11.959287531807</v>
      </c>
      <c r="N257" s="4">
        <v>73.34096692112</v>
      </c>
      <c r="O257" s="4">
        <v>73</v>
      </c>
      <c r="P257" s="25">
        <v>75</v>
      </c>
    </row>
    <row r="258" spans="2:25" ht="25.2" x14ac:dyDescent="0.25">
      <c r="C258" s="106"/>
      <c r="D258" s="101"/>
      <c r="E258" s="11" t="s">
        <v>58</v>
      </c>
      <c r="F258" s="8"/>
      <c r="G258" s="7">
        <v>615</v>
      </c>
      <c r="H258" s="17">
        <v>15.609756097561</v>
      </c>
      <c r="I258" s="2">
        <v>20.487804878049001</v>
      </c>
      <c r="J258" s="2">
        <v>19.186991869919002</v>
      </c>
      <c r="K258" s="2">
        <v>25.203252032519998</v>
      </c>
      <c r="L258" s="2">
        <v>11.869918699187</v>
      </c>
      <c r="M258" s="2">
        <v>7.6422764227639997</v>
      </c>
      <c r="N258" s="2">
        <v>73.154471544714994</v>
      </c>
      <c r="O258" s="2">
        <v>73</v>
      </c>
      <c r="P258" s="16">
        <v>78</v>
      </c>
    </row>
    <row r="259" spans="2:25" ht="25.2" x14ac:dyDescent="0.25">
      <c r="C259" s="106"/>
      <c r="D259" s="101"/>
      <c r="E259" s="11" t="s">
        <v>59</v>
      </c>
      <c r="F259" s="8"/>
      <c r="G259" s="7">
        <v>364</v>
      </c>
      <c r="H259" s="17">
        <v>14.010989010989</v>
      </c>
      <c r="I259" s="2">
        <v>19.230769230768999</v>
      </c>
      <c r="J259" s="2">
        <v>25.274725274725</v>
      </c>
      <c r="K259" s="2">
        <v>21.428571428571001</v>
      </c>
      <c r="L259" s="2">
        <v>11.813186813187</v>
      </c>
      <c r="M259" s="2">
        <v>8.2417582417579993</v>
      </c>
      <c r="N259" s="2">
        <v>73.456043956043999</v>
      </c>
      <c r="O259" s="2">
        <v>73</v>
      </c>
      <c r="P259" s="16">
        <v>73</v>
      </c>
    </row>
    <row r="260" spans="2:25" x14ac:dyDescent="0.25">
      <c r="C260" s="106"/>
      <c r="D260" s="101"/>
      <c r="E260" s="11" t="s">
        <v>60</v>
      </c>
      <c r="F260" s="8"/>
      <c r="G260" s="7">
        <v>152</v>
      </c>
      <c r="H260" s="17">
        <v>20.394736842105001</v>
      </c>
      <c r="I260" s="2">
        <v>21.710526315789</v>
      </c>
      <c r="J260" s="2">
        <v>19.736842105263001</v>
      </c>
      <c r="K260" s="2">
        <v>17.763157894736999</v>
      </c>
      <c r="L260" s="2">
        <v>9.8684210526319998</v>
      </c>
      <c r="M260" s="2">
        <v>10.526315789473999</v>
      </c>
      <c r="N260" s="2">
        <v>72.328947368420998</v>
      </c>
      <c r="O260" s="2">
        <v>71.5</v>
      </c>
      <c r="P260" s="16">
        <v>67</v>
      </c>
    </row>
    <row r="261" spans="2:25" x14ac:dyDescent="0.25">
      <c r="C261" s="102" t="s">
        <v>61</v>
      </c>
      <c r="D261" s="100" t="s">
        <v>21</v>
      </c>
      <c r="E261" s="10" t="s">
        <v>62</v>
      </c>
      <c r="F261" s="9"/>
      <c r="G261" s="13">
        <v>197</v>
      </c>
      <c r="H261" s="23">
        <v>19.289340101522999</v>
      </c>
      <c r="I261" s="4">
        <v>17.258883248730999</v>
      </c>
      <c r="J261" s="4">
        <v>23.857868020304998</v>
      </c>
      <c r="K261" s="4">
        <v>21.827411167512999</v>
      </c>
      <c r="L261" s="4">
        <v>9.6446700507610004</v>
      </c>
      <c r="M261" s="4">
        <v>8.1218274111680007</v>
      </c>
      <c r="N261" s="4">
        <v>72.888324873095996</v>
      </c>
      <c r="O261" s="4">
        <v>72</v>
      </c>
      <c r="P261" s="25">
        <v>76</v>
      </c>
    </row>
    <row r="262" spans="2:25" x14ac:dyDescent="0.25">
      <c r="C262" s="103"/>
      <c r="D262" s="101"/>
      <c r="E262" s="11" t="s">
        <v>63</v>
      </c>
      <c r="F262" s="8"/>
      <c r="G262" s="7">
        <v>460</v>
      </c>
      <c r="H262" s="17">
        <v>21.086956521739001</v>
      </c>
      <c r="I262" s="2">
        <v>21.304347826087</v>
      </c>
      <c r="J262" s="2">
        <v>19.347826086956999</v>
      </c>
      <c r="K262" s="2">
        <v>18.695652173913</v>
      </c>
      <c r="L262" s="2">
        <v>14.130434782609001</v>
      </c>
      <c r="M262" s="2">
        <v>5.4347826086959996</v>
      </c>
      <c r="N262" s="2">
        <v>72.065217391304003</v>
      </c>
      <c r="O262" s="2">
        <v>72</v>
      </c>
      <c r="P262" s="16">
        <v>73</v>
      </c>
    </row>
    <row r="263" spans="2:25" ht="25.2" x14ac:dyDescent="0.25">
      <c r="C263" s="103"/>
      <c r="D263" s="101"/>
      <c r="E263" s="11" t="s">
        <v>64</v>
      </c>
      <c r="F263" s="8"/>
      <c r="G263" s="7">
        <v>286</v>
      </c>
      <c r="H263" s="17">
        <v>12.587412587413001</v>
      </c>
      <c r="I263" s="2">
        <v>19.930069930070001</v>
      </c>
      <c r="J263" s="2">
        <v>21.328671328671</v>
      </c>
      <c r="K263" s="2">
        <v>25.174825174824999</v>
      </c>
      <c r="L263" s="2">
        <v>11.538461538462</v>
      </c>
      <c r="M263" s="2">
        <v>9.4405594405589994</v>
      </c>
      <c r="N263" s="2">
        <v>73.720279720280004</v>
      </c>
      <c r="O263" s="2">
        <v>74</v>
      </c>
      <c r="P263" s="16">
        <v>71</v>
      </c>
    </row>
    <row r="264" spans="2:25" x14ac:dyDescent="0.25">
      <c r="C264" s="103"/>
      <c r="D264" s="101"/>
      <c r="E264" s="11" t="s">
        <v>65</v>
      </c>
      <c r="F264" s="8"/>
      <c r="G264" s="7">
        <v>249</v>
      </c>
      <c r="H264" s="17">
        <v>12.851405622490001</v>
      </c>
      <c r="I264" s="2">
        <v>14.457831325300999</v>
      </c>
      <c r="J264" s="2">
        <v>22.088353413655</v>
      </c>
      <c r="K264" s="2">
        <v>23.694779116466002</v>
      </c>
      <c r="L264" s="2">
        <v>12.048192771084</v>
      </c>
      <c r="M264" s="2">
        <v>14.859437751004</v>
      </c>
      <c r="N264" s="2">
        <v>74.875502008032001</v>
      </c>
      <c r="O264" s="2">
        <v>75</v>
      </c>
      <c r="P264" s="16">
        <v>74</v>
      </c>
    </row>
    <row r="265" spans="2:25" x14ac:dyDescent="0.25">
      <c r="C265" s="103"/>
      <c r="D265" s="101"/>
      <c r="E265" s="11" t="s">
        <v>66</v>
      </c>
      <c r="F265" s="8"/>
      <c r="G265" s="7">
        <v>145</v>
      </c>
      <c r="H265" s="17">
        <v>20</v>
      </c>
      <c r="I265" s="2">
        <v>23.448275862069</v>
      </c>
      <c r="J265" s="2">
        <v>15.172413793103001</v>
      </c>
      <c r="K265" s="2">
        <v>22.068965517241001</v>
      </c>
      <c r="L265" s="2">
        <v>8.9655172413790005</v>
      </c>
      <c r="M265" s="2">
        <v>10.344827586207</v>
      </c>
      <c r="N265" s="2">
        <v>72.710344827585999</v>
      </c>
      <c r="O265" s="2">
        <v>72</v>
      </c>
      <c r="P265" s="40" t="s">
        <v>103</v>
      </c>
    </row>
    <row r="266" spans="2:25" x14ac:dyDescent="0.25">
      <c r="C266" s="107"/>
      <c r="D266" s="104"/>
      <c r="E266" s="44" t="s">
        <v>67</v>
      </c>
      <c r="F266" s="45"/>
      <c r="G266" s="56">
        <v>187</v>
      </c>
      <c r="H266" s="66">
        <v>13.368983957218999</v>
      </c>
      <c r="I266" s="35">
        <v>20.320855614972999</v>
      </c>
      <c r="J266" s="35">
        <v>22.459893048127999</v>
      </c>
      <c r="K266" s="35">
        <v>22.994652406417</v>
      </c>
      <c r="L266" s="35">
        <v>10.160427807487</v>
      </c>
      <c r="M266" s="35">
        <v>10.695187165775</v>
      </c>
      <c r="N266" s="35">
        <v>73.609625668448999</v>
      </c>
      <c r="O266" s="35">
        <v>73</v>
      </c>
      <c r="P266" s="67">
        <v>75</v>
      </c>
    </row>
    <row r="268" spans="2:25" x14ac:dyDescent="0.25">
      <c r="B268" s="42" t="str">
        <f xml:space="preserve"> HYPERLINK("#'目次'!B10", "[4]")</f>
        <v>[4]</v>
      </c>
      <c r="C268" s="37" t="s">
        <v>106</v>
      </c>
    </row>
    <row r="271" spans="2:25" x14ac:dyDescent="0.25">
      <c r="C271" s="37" t="s">
        <v>14</v>
      </c>
    </row>
    <row r="272" spans="2:25" ht="25.2" x14ac:dyDescent="0.25">
      <c r="C272" s="96"/>
      <c r="D272" s="97"/>
      <c r="E272" s="97"/>
      <c r="F272" s="97"/>
      <c r="G272" s="52" t="s">
        <v>15</v>
      </c>
      <c r="H272" s="48" t="s">
        <v>107</v>
      </c>
      <c r="I272" s="20" t="s">
        <v>108</v>
      </c>
      <c r="J272" s="20" t="s">
        <v>109</v>
      </c>
      <c r="K272" s="20" t="s">
        <v>110</v>
      </c>
      <c r="L272" s="20" t="s">
        <v>111</v>
      </c>
      <c r="M272" s="20" t="s">
        <v>112</v>
      </c>
      <c r="N272" s="20" t="s">
        <v>113</v>
      </c>
      <c r="O272" s="20" t="s">
        <v>114</v>
      </c>
      <c r="P272" s="20" t="s">
        <v>115</v>
      </c>
      <c r="Q272" s="20" t="s">
        <v>116</v>
      </c>
      <c r="R272" s="20" t="s">
        <v>117</v>
      </c>
      <c r="S272" s="20" t="s">
        <v>118</v>
      </c>
      <c r="T272" s="20" t="s">
        <v>119</v>
      </c>
      <c r="U272" s="20" t="s">
        <v>120</v>
      </c>
      <c r="V272" s="20" t="s">
        <v>121</v>
      </c>
      <c r="W272" s="20" t="s">
        <v>122</v>
      </c>
      <c r="X272" s="20" t="s">
        <v>123</v>
      </c>
      <c r="Y272" s="51" t="s">
        <v>124</v>
      </c>
    </row>
    <row r="273" spans="3:25" x14ac:dyDescent="0.25">
      <c r="C273" s="98"/>
      <c r="D273" s="99"/>
      <c r="E273" s="99"/>
      <c r="F273" s="99"/>
      <c r="G273" s="47"/>
      <c r="H273" s="55"/>
      <c r="I273" s="21"/>
      <c r="J273" s="21"/>
      <c r="K273" s="21"/>
      <c r="L273" s="21"/>
      <c r="M273" s="21"/>
      <c r="N273" s="21"/>
      <c r="O273" s="21"/>
      <c r="P273" s="21"/>
      <c r="Q273" s="21"/>
      <c r="R273" s="21"/>
      <c r="S273" s="21"/>
      <c r="T273" s="21"/>
      <c r="U273" s="21"/>
      <c r="V273" s="21"/>
      <c r="W273" s="21"/>
      <c r="X273" s="21"/>
      <c r="Y273" s="54"/>
    </row>
    <row r="274" spans="3:25" x14ac:dyDescent="0.25">
      <c r="C274" s="43"/>
      <c r="D274" s="49"/>
      <c r="E274" s="53" t="s">
        <v>15</v>
      </c>
      <c r="F274" s="46"/>
      <c r="G274" s="50">
        <v>1524</v>
      </c>
      <c r="H274" s="32">
        <v>8.9895013123359995</v>
      </c>
      <c r="I274" s="32">
        <v>10.301837270341</v>
      </c>
      <c r="J274" s="32">
        <v>10.629921259843</v>
      </c>
      <c r="K274" s="32">
        <v>11.482939632546</v>
      </c>
      <c r="L274" s="32">
        <v>5.4461942257220004</v>
      </c>
      <c r="M274" s="32">
        <v>4.3307086614169998</v>
      </c>
      <c r="N274" s="32">
        <v>7.8740157480309998</v>
      </c>
      <c r="O274" s="32">
        <v>9.1863517060369997</v>
      </c>
      <c r="P274" s="32">
        <v>10.10498687664</v>
      </c>
      <c r="Q274" s="32">
        <v>10.498687664042</v>
      </c>
      <c r="R274" s="32">
        <v>6.299212598425</v>
      </c>
      <c r="S274" s="32">
        <v>4.8556430446189998</v>
      </c>
      <c r="T274" s="77" t="s">
        <v>68</v>
      </c>
      <c r="U274" s="77" t="s">
        <v>68</v>
      </c>
      <c r="V274" s="77" t="s">
        <v>68</v>
      </c>
      <c r="W274" s="77" t="s">
        <v>68</v>
      </c>
      <c r="X274" s="77" t="s">
        <v>68</v>
      </c>
      <c r="Y274" s="81" t="s">
        <v>68</v>
      </c>
    </row>
    <row r="275" spans="3:25" x14ac:dyDescent="0.25">
      <c r="C275" s="105" t="s">
        <v>20</v>
      </c>
      <c r="D275" s="100" t="s">
        <v>21</v>
      </c>
      <c r="E275" s="10" t="s">
        <v>22</v>
      </c>
      <c r="F275" s="9"/>
      <c r="G275" s="13">
        <v>780</v>
      </c>
      <c r="H275" s="23">
        <v>17.564102564102999</v>
      </c>
      <c r="I275" s="4">
        <v>20.128205128205</v>
      </c>
      <c r="J275" s="4">
        <v>20.769230769231001</v>
      </c>
      <c r="K275" s="4">
        <v>22.435897435897001</v>
      </c>
      <c r="L275" s="4">
        <v>10.641025641025999</v>
      </c>
      <c r="M275" s="4">
        <v>8.4615384615379998</v>
      </c>
      <c r="N275" s="36" t="s">
        <v>68</v>
      </c>
      <c r="O275" s="36" t="s">
        <v>68</v>
      </c>
      <c r="P275" s="36" t="s">
        <v>68</v>
      </c>
      <c r="Q275" s="36" t="s">
        <v>68</v>
      </c>
      <c r="R275" s="36" t="s">
        <v>68</v>
      </c>
      <c r="S275" s="36" t="s">
        <v>68</v>
      </c>
      <c r="T275" s="36" t="s">
        <v>68</v>
      </c>
      <c r="U275" s="36" t="s">
        <v>68</v>
      </c>
      <c r="V275" s="36" t="s">
        <v>68</v>
      </c>
      <c r="W275" s="36" t="s">
        <v>68</v>
      </c>
      <c r="X275" s="36" t="s">
        <v>68</v>
      </c>
      <c r="Y275" s="59" t="s">
        <v>68</v>
      </c>
    </row>
    <row r="276" spans="3:25" x14ac:dyDescent="0.25">
      <c r="C276" s="106"/>
      <c r="D276" s="101"/>
      <c r="E276" s="11" t="s">
        <v>23</v>
      </c>
      <c r="F276" s="8"/>
      <c r="G276" s="7">
        <v>744</v>
      </c>
      <c r="H276" s="62" t="s">
        <v>68</v>
      </c>
      <c r="I276" s="19" t="s">
        <v>68</v>
      </c>
      <c r="J276" s="19" t="s">
        <v>68</v>
      </c>
      <c r="K276" s="19" t="s">
        <v>68</v>
      </c>
      <c r="L276" s="19" t="s">
        <v>68</v>
      </c>
      <c r="M276" s="19" t="s">
        <v>68</v>
      </c>
      <c r="N276" s="2">
        <v>16.129032258064999</v>
      </c>
      <c r="O276" s="2">
        <v>18.817204301075002</v>
      </c>
      <c r="P276" s="2">
        <v>20.698924731182998</v>
      </c>
      <c r="Q276" s="2">
        <v>21.505376344085999</v>
      </c>
      <c r="R276" s="2">
        <v>12.903225806451999</v>
      </c>
      <c r="S276" s="2">
        <v>9.9462365591400008</v>
      </c>
      <c r="T276" s="19" t="s">
        <v>68</v>
      </c>
      <c r="U276" s="19" t="s">
        <v>68</v>
      </c>
      <c r="V276" s="19" t="s">
        <v>68</v>
      </c>
      <c r="W276" s="19" t="s">
        <v>68</v>
      </c>
      <c r="X276" s="19" t="s">
        <v>68</v>
      </c>
      <c r="Y276" s="40" t="s">
        <v>68</v>
      </c>
    </row>
    <row r="277" spans="3:25" x14ac:dyDescent="0.25">
      <c r="C277" s="102" t="s">
        <v>24</v>
      </c>
      <c r="D277" s="102" t="s">
        <v>25</v>
      </c>
      <c r="E277" s="10" t="s">
        <v>26</v>
      </c>
      <c r="F277" s="9"/>
      <c r="G277" s="13">
        <v>257</v>
      </c>
      <c r="H277" s="23">
        <v>53.307392996109002</v>
      </c>
      <c r="I277" s="36" t="s">
        <v>68</v>
      </c>
      <c r="J277" s="36" t="s">
        <v>68</v>
      </c>
      <c r="K277" s="36" t="s">
        <v>68</v>
      </c>
      <c r="L277" s="36" t="s">
        <v>68</v>
      </c>
      <c r="M277" s="36" t="s">
        <v>68</v>
      </c>
      <c r="N277" s="4">
        <v>46.692607003890998</v>
      </c>
      <c r="O277" s="36" t="s">
        <v>68</v>
      </c>
      <c r="P277" s="36" t="s">
        <v>68</v>
      </c>
      <c r="Q277" s="36" t="s">
        <v>68</v>
      </c>
      <c r="R277" s="36" t="s">
        <v>68</v>
      </c>
      <c r="S277" s="36" t="s">
        <v>68</v>
      </c>
      <c r="T277" s="36" t="s">
        <v>68</v>
      </c>
      <c r="U277" s="36" t="s">
        <v>68</v>
      </c>
      <c r="V277" s="36" t="s">
        <v>68</v>
      </c>
      <c r="W277" s="36" t="s">
        <v>68</v>
      </c>
      <c r="X277" s="36" t="s">
        <v>68</v>
      </c>
      <c r="Y277" s="59" t="s">
        <v>68</v>
      </c>
    </row>
    <row r="278" spans="3:25" x14ac:dyDescent="0.25">
      <c r="C278" s="106"/>
      <c r="D278" s="103"/>
      <c r="E278" s="11" t="s">
        <v>27</v>
      </c>
      <c r="F278" s="8"/>
      <c r="G278" s="7">
        <v>297</v>
      </c>
      <c r="H278" s="62" t="s">
        <v>68</v>
      </c>
      <c r="I278" s="2">
        <v>52.861952861953</v>
      </c>
      <c r="J278" s="19" t="s">
        <v>68</v>
      </c>
      <c r="K278" s="19" t="s">
        <v>68</v>
      </c>
      <c r="L278" s="19" t="s">
        <v>68</v>
      </c>
      <c r="M278" s="19" t="s">
        <v>68</v>
      </c>
      <c r="N278" s="19" t="s">
        <v>68</v>
      </c>
      <c r="O278" s="2">
        <v>47.138047138047</v>
      </c>
      <c r="P278" s="19" t="s">
        <v>68</v>
      </c>
      <c r="Q278" s="19" t="s">
        <v>68</v>
      </c>
      <c r="R278" s="19" t="s">
        <v>68</v>
      </c>
      <c r="S278" s="19" t="s">
        <v>68</v>
      </c>
      <c r="T278" s="19" t="s">
        <v>68</v>
      </c>
      <c r="U278" s="19" t="s">
        <v>68</v>
      </c>
      <c r="V278" s="19" t="s">
        <v>68</v>
      </c>
      <c r="W278" s="19" t="s">
        <v>68</v>
      </c>
      <c r="X278" s="19" t="s">
        <v>68</v>
      </c>
      <c r="Y278" s="40" t="s">
        <v>68</v>
      </c>
    </row>
    <row r="279" spans="3:25" x14ac:dyDescent="0.25">
      <c r="C279" s="106"/>
      <c r="D279" s="103"/>
      <c r="E279" s="11" t="s">
        <v>28</v>
      </c>
      <c r="F279" s="8"/>
      <c r="G279" s="7">
        <v>316</v>
      </c>
      <c r="H279" s="62" t="s">
        <v>68</v>
      </c>
      <c r="I279" s="19" t="s">
        <v>68</v>
      </c>
      <c r="J279" s="2">
        <v>51.265822784809998</v>
      </c>
      <c r="K279" s="19" t="s">
        <v>68</v>
      </c>
      <c r="L279" s="19" t="s">
        <v>68</v>
      </c>
      <c r="M279" s="19" t="s">
        <v>68</v>
      </c>
      <c r="N279" s="19" t="s">
        <v>68</v>
      </c>
      <c r="O279" s="19" t="s">
        <v>68</v>
      </c>
      <c r="P279" s="2">
        <v>48.734177215190002</v>
      </c>
      <c r="Q279" s="19" t="s">
        <v>68</v>
      </c>
      <c r="R279" s="19" t="s">
        <v>68</v>
      </c>
      <c r="S279" s="19" t="s">
        <v>68</v>
      </c>
      <c r="T279" s="19" t="s">
        <v>68</v>
      </c>
      <c r="U279" s="19" t="s">
        <v>68</v>
      </c>
      <c r="V279" s="19" t="s">
        <v>68</v>
      </c>
      <c r="W279" s="19" t="s">
        <v>68</v>
      </c>
      <c r="X279" s="19" t="s">
        <v>68</v>
      </c>
      <c r="Y279" s="40" t="s">
        <v>68</v>
      </c>
    </row>
    <row r="280" spans="3:25" x14ac:dyDescent="0.25">
      <c r="C280" s="106"/>
      <c r="D280" s="103"/>
      <c r="E280" s="11" t="s">
        <v>29</v>
      </c>
      <c r="F280" s="8"/>
      <c r="G280" s="7">
        <v>335</v>
      </c>
      <c r="H280" s="62" t="s">
        <v>68</v>
      </c>
      <c r="I280" s="19" t="s">
        <v>68</v>
      </c>
      <c r="J280" s="19" t="s">
        <v>68</v>
      </c>
      <c r="K280" s="2">
        <v>52.238805970149002</v>
      </c>
      <c r="L280" s="19" t="s">
        <v>68</v>
      </c>
      <c r="M280" s="19" t="s">
        <v>68</v>
      </c>
      <c r="N280" s="19" t="s">
        <v>68</v>
      </c>
      <c r="O280" s="19" t="s">
        <v>68</v>
      </c>
      <c r="P280" s="19" t="s">
        <v>68</v>
      </c>
      <c r="Q280" s="2">
        <v>47.761194029850998</v>
      </c>
      <c r="R280" s="19" t="s">
        <v>68</v>
      </c>
      <c r="S280" s="19" t="s">
        <v>68</v>
      </c>
      <c r="T280" s="19" t="s">
        <v>68</v>
      </c>
      <c r="U280" s="19" t="s">
        <v>68</v>
      </c>
      <c r="V280" s="19" t="s">
        <v>68</v>
      </c>
      <c r="W280" s="19" t="s">
        <v>68</v>
      </c>
      <c r="X280" s="19" t="s">
        <v>68</v>
      </c>
      <c r="Y280" s="40" t="s">
        <v>68</v>
      </c>
    </row>
    <row r="281" spans="3:25" x14ac:dyDescent="0.25">
      <c r="C281" s="106"/>
      <c r="D281" s="103"/>
      <c r="E281" s="11" t="s">
        <v>30</v>
      </c>
      <c r="F281" s="8"/>
      <c r="G281" s="7">
        <v>319</v>
      </c>
      <c r="H281" s="62" t="s">
        <v>68</v>
      </c>
      <c r="I281" s="19" t="s">
        <v>68</v>
      </c>
      <c r="J281" s="19" t="s">
        <v>68</v>
      </c>
      <c r="K281" s="19" t="s">
        <v>68</v>
      </c>
      <c r="L281" s="2">
        <v>26.018808777429001</v>
      </c>
      <c r="M281" s="2">
        <v>20.689655172414</v>
      </c>
      <c r="N281" s="19" t="s">
        <v>68</v>
      </c>
      <c r="O281" s="19" t="s">
        <v>68</v>
      </c>
      <c r="P281" s="19" t="s">
        <v>68</v>
      </c>
      <c r="Q281" s="19" t="s">
        <v>68</v>
      </c>
      <c r="R281" s="2">
        <v>30.094043887146999</v>
      </c>
      <c r="S281" s="2">
        <v>23.197492163008999</v>
      </c>
      <c r="T281" s="19" t="s">
        <v>68</v>
      </c>
      <c r="U281" s="19" t="s">
        <v>68</v>
      </c>
      <c r="V281" s="19" t="s">
        <v>68</v>
      </c>
      <c r="W281" s="19" t="s">
        <v>68</v>
      </c>
      <c r="X281" s="19" t="s">
        <v>68</v>
      </c>
      <c r="Y281" s="40" t="s">
        <v>68</v>
      </c>
    </row>
    <row r="282" spans="3:25" x14ac:dyDescent="0.25">
      <c r="C282" s="106"/>
      <c r="D282" s="103"/>
      <c r="E282" s="11" t="s">
        <v>31</v>
      </c>
      <c r="F282" s="8"/>
      <c r="G282" s="7">
        <v>1267</v>
      </c>
      <c r="H282" s="62" t="s">
        <v>68</v>
      </c>
      <c r="I282" s="2">
        <v>12.391475927388001</v>
      </c>
      <c r="J282" s="2">
        <v>12.786108918706001</v>
      </c>
      <c r="K282" s="2">
        <v>13.812154696133</v>
      </c>
      <c r="L282" s="2">
        <v>6.5509076558799997</v>
      </c>
      <c r="M282" s="2">
        <v>5.2091554853990001</v>
      </c>
      <c r="N282" s="19" t="s">
        <v>68</v>
      </c>
      <c r="O282" s="2">
        <v>11.049723756905999</v>
      </c>
      <c r="P282" s="2">
        <v>12.154696132597</v>
      </c>
      <c r="Q282" s="2">
        <v>12.628255722178</v>
      </c>
      <c r="R282" s="2">
        <v>7.5769534333069997</v>
      </c>
      <c r="S282" s="2">
        <v>5.8405682715070002</v>
      </c>
      <c r="T282" s="19" t="s">
        <v>68</v>
      </c>
      <c r="U282" s="19" t="s">
        <v>68</v>
      </c>
      <c r="V282" s="19" t="s">
        <v>68</v>
      </c>
      <c r="W282" s="19" t="s">
        <v>68</v>
      </c>
      <c r="X282" s="19" t="s">
        <v>68</v>
      </c>
      <c r="Y282" s="40" t="s">
        <v>68</v>
      </c>
    </row>
    <row r="283" spans="3:25" x14ac:dyDescent="0.25">
      <c r="C283" s="106"/>
      <c r="D283" s="103"/>
      <c r="E283" s="11" t="s">
        <v>32</v>
      </c>
      <c r="F283" s="8"/>
      <c r="G283" s="7">
        <v>654</v>
      </c>
      <c r="H283" s="62" t="s">
        <v>68</v>
      </c>
      <c r="I283" s="19" t="s">
        <v>68</v>
      </c>
      <c r="J283" s="19" t="s">
        <v>68</v>
      </c>
      <c r="K283" s="2">
        <v>26.758409785933001</v>
      </c>
      <c r="L283" s="2">
        <v>12.691131498471</v>
      </c>
      <c r="M283" s="2">
        <v>10.091743119266001</v>
      </c>
      <c r="N283" s="19" t="s">
        <v>68</v>
      </c>
      <c r="O283" s="19" t="s">
        <v>68</v>
      </c>
      <c r="P283" s="19" t="s">
        <v>68</v>
      </c>
      <c r="Q283" s="2">
        <v>24.464831804281001</v>
      </c>
      <c r="R283" s="2">
        <v>14.678899082569</v>
      </c>
      <c r="S283" s="2">
        <v>11.314984709479999</v>
      </c>
      <c r="T283" s="19" t="s">
        <v>68</v>
      </c>
      <c r="U283" s="19" t="s">
        <v>68</v>
      </c>
      <c r="V283" s="19" t="s">
        <v>68</v>
      </c>
      <c r="W283" s="19" t="s">
        <v>68</v>
      </c>
      <c r="X283" s="19" t="s">
        <v>68</v>
      </c>
      <c r="Y283" s="40" t="s">
        <v>68</v>
      </c>
    </row>
    <row r="284" spans="3:25" x14ac:dyDescent="0.25">
      <c r="C284" s="106"/>
      <c r="D284" s="102" t="s">
        <v>22</v>
      </c>
      <c r="E284" s="10" t="s">
        <v>26</v>
      </c>
      <c r="F284" s="9"/>
      <c r="G284" s="13">
        <v>137</v>
      </c>
      <c r="H284" s="23">
        <v>100</v>
      </c>
      <c r="I284" s="36" t="s">
        <v>68</v>
      </c>
      <c r="J284" s="36" t="s">
        <v>68</v>
      </c>
      <c r="K284" s="36" t="s">
        <v>68</v>
      </c>
      <c r="L284" s="36" t="s">
        <v>68</v>
      </c>
      <c r="M284" s="36" t="s">
        <v>68</v>
      </c>
      <c r="N284" s="36" t="s">
        <v>68</v>
      </c>
      <c r="O284" s="36" t="s">
        <v>68</v>
      </c>
      <c r="P284" s="36" t="s">
        <v>68</v>
      </c>
      <c r="Q284" s="36" t="s">
        <v>68</v>
      </c>
      <c r="R284" s="36" t="s">
        <v>68</v>
      </c>
      <c r="S284" s="36" t="s">
        <v>68</v>
      </c>
      <c r="T284" s="36" t="s">
        <v>68</v>
      </c>
      <c r="U284" s="36" t="s">
        <v>68</v>
      </c>
      <c r="V284" s="36" t="s">
        <v>68</v>
      </c>
      <c r="W284" s="36" t="s">
        <v>68</v>
      </c>
      <c r="X284" s="36" t="s">
        <v>68</v>
      </c>
      <c r="Y284" s="59" t="s">
        <v>68</v>
      </c>
    </row>
    <row r="285" spans="3:25" x14ac:dyDescent="0.25">
      <c r="C285" s="106"/>
      <c r="D285" s="103"/>
      <c r="E285" s="11" t="s">
        <v>27</v>
      </c>
      <c r="F285" s="8"/>
      <c r="G285" s="7">
        <v>157</v>
      </c>
      <c r="H285" s="62" t="s">
        <v>68</v>
      </c>
      <c r="I285" s="2">
        <v>100</v>
      </c>
      <c r="J285" s="19" t="s">
        <v>68</v>
      </c>
      <c r="K285" s="19" t="s">
        <v>68</v>
      </c>
      <c r="L285" s="19" t="s">
        <v>68</v>
      </c>
      <c r="M285" s="19" t="s">
        <v>68</v>
      </c>
      <c r="N285" s="19" t="s">
        <v>68</v>
      </c>
      <c r="O285" s="19" t="s">
        <v>68</v>
      </c>
      <c r="P285" s="19" t="s">
        <v>68</v>
      </c>
      <c r="Q285" s="19" t="s">
        <v>68</v>
      </c>
      <c r="R285" s="19" t="s">
        <v>68</v>
      </c>
      <c r="S285" s="19" t="s">
        <v>68</v>
      </c>
      <c r="T285" s="19" t="s">
        <v>68</v>
      </c>
      <c r="U285" s="19" t="s">
        <v>68</v>
      </c>
      <c r="V285" s="19" t="s">
        <v>68</v>
      </c>
      <c r="W285" s="19" t="s">
        <v>68</v>
      </c>
      <c r="X285" s="19" t="s">
        <v>68</v>
      </c>
      <c r="Y285" s="40" t="s">
        <v>68</v>
      </c>
    </row>
    <row r="286" spans="3:25" x14ac:dyDescent="0.25">
      <c r="C286" s="106"/>
      <c r="D286" s="103"/>
      <c r="E286" s="11" t="s">
        <v>28</v>
      </c>
      <c r="F286" s="8"/>
      <c r="G286" s="7">
        <v>162</v>
      </c>
      <c r="H286" s="62" t="s">
        <v>68</v>
      </c>
      <c r="I286" s="19" t="s">
        <v>68</v>
      </c>
      <c r="J286" s="2">
        <v>100</v>
      </c>
      <c r="K286" s="19" t="s">
        <v>68</v>
      </c>
      <c r="L286" s="19" t="s">
        <v>68</v>
      </c>
      <c r="M286" s="19" t="s">
        <v>68</v>
      </c>
      <c r="N286" s="19" t="s">
        <v>68</v>
      </c>
      <c r="O286" s="19" t="s">
        <v>68</v>
      </c>
      <c r="P286" s="19" t="s">
        <v>68</v>
      </c>
      <c r="Q286" s="19" t="s">
        <v>68</v>
      </c>
      <c r="R286" s="19" t="s">
        <v>68</v>
      </c>
      <c r="S286" s="19" t="s">
        <v>68</v>
      </c>
      <c r="T286" s="19" t="s">
        <v>68</v>
      </c>
      <c r="U286" s="19" t="s">
        <v>68</v>
      </c>
      <c r="V286" s="19" t="s">
        <v>68</v>
      </c>
      <c r="W286" s="19" t="s">
        <v>68</v>
      </c>
      <c r="X286" s="19" t="s">
        <v>68</v>
      </c>
      <c r="Y286" s="40" t="s">
        <v>68</v>
      </c>
    </row>
    <row r="287" spans="3:25" x14ac:dyDescent="0.25">
      <c r="C287" s="106"/>
      <c r="D287" s="103"/>
      <c r="E287" s="11" t="s">
        <v>29</v>
      </c>
      <c r="F287" s="8"/>
      <c r="G287" s="7">
        <v>175</v>
      </c>
      <c r="H287" s="62" t="s">
        <v>68</v>
      </c>
      <c r="I287" s="19" t="s">
        <v>68</v>
      </c>
      <c r="J287" s="19" t="s">
        <v>68</v>
      </c>
      <c r="K287" s="2">
        <v>100</v>
      </c>
      <c r="L287" s="19" t="s">
        <v>68</v>
      </c>
      <c r="M287" s="19" t="s">
        <v>68</v>
      </c>
      <c r="N287" s="19" t="s">
        <v>68</v>
      </c>
      <c r="O287" s="19" t="s">
        <v>68</v>
      </c>
      <c r="P287" s="19" t="s">
        <v>68</v>
      </c>
      <c r="Q287" s="19" t="s">
        <v>68</v>
      </c>
      <c r="R287" s="19" t="s">
        <v>68</v>
      </c>
      <c r="S287" s="19" t="s">
        <v>68</v>
      </c>
      <c r="T287" s="19" t="s">
        <v>68</v>
      </c>
      <c r="U287" s="19" t="s">
        <v>68</v>
      </c>
      <c r="V287" s="19" t="s">
        <v>68</v>
      </c>
      <c r="W287" s="19" t="s">
        <v>68</v>
      </c>
      <c r="X287" s="19" t="s">
        <v>68</v>
      </c>
      <c r="Y287" s="40" t="s">
        <v>68</v>
      </c>
    </row>
    <row r="288" spans="3:25" x14ac:dyDescent="0.25">
      <c r="C288" s="106"/>
      <c r="D288" s="103"/>
      <c r="E288" s="11" t="s">
        <v>30</v>
      </c>
      <c r="F288" s="8"/>
      <c r="G288" s="7">
        <v>149</v>
      </c>
      <c r="H288" s="62" t="s">
        <v>68</v>
      </c>
      <c r="I288" s="19" t="s">
        <v>68</v>
      </c>
      <c r="J288" s="19" t="s">
        <v>68</v>
      </c>
      <c r="K288" s="19" t="s">
        <v>68</v>
      </c>
      <c r="L288" s="2">
        <v>55.704697986577003</v>
      </c>
      <c r="M288" s="2">
        <v>44.295302013422997</v>
      </c>
      <c r="N288" s="19" t="s">
        <v>68</v>
      </c>
      <c r="O288" s="19" t="s">
        <v>68</v>
      </c>
      <c r="P288" s="19" t="s">
        <v>68</v>
      </c>
      <c r="Q288" s="19" t="s">
        <v>68</v>
      </c>
      <c r="R288" s="19" t="s">
        <v>68</v>
      </c>
      <c r="S288" s="19" t="s">
        <v>68</v>
      </c>
      <c r="T288" s="19" t="s">
        <v>68</v>
      </c>
      <c r="U288" s="19" t="s">
        <v>68</v>
      </c>
      <c r="V288" s="19" t="s">
        <v>68</v>
      </c>
      <c r="W288" s="19" t="s">
        <v>68</v>
      </c>
      <c r="X288" s="19" t="s">
        <v>68</v>
      </c>
      <c r="Y288" s="40" t="s">
        <v>68</v>
      </c>
    </row>
    <row r="289" spans="3:25" x14ac:dyDescent="0.25">
      <c r="C289" s="106"/>
      <c r="D289" s="103"/>
      <c r="E289" s="11" t="s">
        <v>31</v>
      </c>
      <c r="F289" s="8"/>
      <c r="G289" s="7">
        <v>643</v>
      </c>
      <c r="H289" s="62" t="s">
        <v>68</v>
      </c>
      <c r="I289" s="2">
        <v>24.416796267496</v>
      </c>
      <c r="J289" s="2">
        <v>25.194401244167999</v>
      </c>
      <c r="K289" s="2">
        <v>27.216174183515001</v>
      </c>
      <c r="L289" s="2">
        <v>12.908242612753</v>
      </c>
      <c r="M289" s="2">
        <v>10.264385692068</v>
      </c>
      <c r="N289" s="19" t="s">
        <v>68</v>
      </c>
      <c r="O289" s="19" t="s">
        <v>68</v>
      </c>
      <c r="P289" s="19" t="s">
        <v>68</v>
      </c>
      <c r="Q289" s="19" t="s">
        <v>68</v>
      </c>
      <c r="R289" s="19" t="s">
        <v>68</v>
      </c>
      <c r="S289" s="19" t="s">
        <v>68</v>
      </c>
      <c r="T289" s="19" t="s">
        <v>68</v>
      </c>
      <c r="U289" s="19" t="s">
        <v>68</v>
      </c>
      <c r="V289" s="19" t="s">
        <v>68</v>
      </c>
      <c r="W289" s="19" t="s">
        <v>68</v>
      </c>
      <c r="X289" s="19" t="s">
        <v>68</v>
      </c>
      <c r="Y289" s="40" t="s">
        <v>68</v>
      </c>
    </row>
    <row r="290" spans="3:25" x14ac:dyDescent="0.25">
      <c r="C290" s="106"/>
      <c r="D290" s="103"/>
      <c r="E290" s="11" t="s">
        <v>32</v>
      </c>
      <c r="F290" s="8"/>
      <c r="G290" s="7">
        <v>324</v>
      </c>
      <c r="H290" s="62" t="s">
        <v>68</v>
      </c>
      <c r="I290" s="19" t="s">
        <v>68</v>
      </c>
      <c r="J290" s="19" t="s">
        <v>68</v>
      </c>
      <c r="K290" s="2">
        <v>54.012345679012</v>
      </c>
      <c r="L290" s="2">
        <v>25.617283950617001</v>
      </c>
      <c r="M290" s="2">
        <v>20.370370370370001</v>
      </c>
      <c r="N290" s="19" t="s">
        <v>68</v>
      </c>
      <c r="O290" s="19" t="s">
        <v>68</v>
      </c>
      <c r="P290" s="19" t="s">
        <v>68</v>
      </c>
      <c r="Q290" s="19" t="s">
        <v>68</v>
      </c>
      <c r="R290" s="19" t="s">
        <v>68</v>
      </c>
      <c r="S290" s="19" t="s">
        <v>68</v>
      </c>
      <c r="T290" s="19" t="s">
        <v>68</v>
      </c>
      <c r="U290" s="19" t="s">
        <v>68</v>
      </c>
      <c r="V290" s="19" t="s">
        <v>68</v>
      </c>
      <c r="W290" s="19" t="s">
        <v>68</v>
      </c>
      <c r="X290" s="19" t="s">
        <v>68</v>
      </c>
      <c r="Y290" s="40" t="s">
        <v>68</v>
      </c>
    </row>
    <row r="291" spans="3:25" x14ac:dyDescent="0.25">
      <c r="C291" s="106"/>
      <c r="D291" s="102" t="s">
        <v>23</v>
      </c>
      <c r="E291" s="10" t="s">
        <v>26</v>
      </c>
      <c r="F291" s="9"/>
      <c r="G291" s="13">
        <v>120</v>
      </c>
      <c r="H291" s="73" t="s">
        <v>68</v>
      </c>
      <c r="I291" s="36" t="s">
        <v>68</v>
      </c>
      <c r="J291" s="36" t="s">
        <v>68</v>
      </c>
      <c r="K291" s="36" t="s">
        <v>68</v>
      </c>
      <c r="L291" s="36" t="s">
        <v>68</v>
      </c>
      <c r="M291" s="36" t="s">
        <v>68</v>
      </c>
      <c r="N291" s="4">
        <v>100</v>
      </c>
      <c r="O291" s="36" t="s">
        <v>68</v>
      </c>
      <c r="P291" s="36" t="s">
        <v>68</v>
      </c>
      <c r="Q291" s="36" t="s">
        <v>68</v>
      </c>
      <c r="R291" s="36" t="s">
        <v>68</v>
      </c>
      <c r="S291" s="36" t="s">
        <v>68</v>
      </c>
      <c r="T291" s="36" t="s">
        <v>68</v>
      </c>
      <c r="U291" s="36" t="s">
        <v>68</v>
      </c>
      <c r="V291" s="36" t="s">
        <v>68</v>
      </c>
      <c r="W291" s="36" t="s">
        <v>68</v>
      </c>
      <c r="X291" s="36" t="s">
        <v>68</v>
      </c>
      <c r="Y291" s="59" t="s">
        <v>68</v>
      </c>
    </row>
    <row r="292" spans="3:25" x14ac:dyDescent="0.25">
      <c r="C292" s="106"/>
      <c r="D292" s="103"/>
      <c r="E292" s="11" t="s">
        <v>27</v>
      </c>
      <c r="F292" s="8"/>
      <c r="G292" s="7">
        <v>140</v>
      </c>
      <c r="H292" s="62" t="s">
        <v>68</v>
      </c>
      <c r="I292" s="19" t="s">
        <v>68</v>
      </c>
      <c r="J292" s="19" t="s">
        <v>68</v>
      </c>
      <c r="K292" s="19" t="s">
        <v>68</v>
      </c>
      <c r="L292" s="19" t="s">
        <v>68</v>
      </c>
      <c r="M292" s="19" t="s">
        <v>68</v>
      </c>
      <c r="N292" s="19" t="s">
        <v>68</v>
      </c>
      <c r="O292" s="2">
        <v>100</v>
      </c>
      <c r="P292" s="19" t="s">
        <v>68</v>
      </c>
      <c r="Q292" s="19" t="s">
        <v>68</v>
      </c>
      <c r="R292" s="19" t="s">
        <v>68</v>
      </c>
      <c r="S292" s="19" t="s">
        <v>68</v>
      </c>
      <c r="T292" s="19" t="s">
        <v>68</v>
      </c>
      <c r="U292" s="19" t="s">
        <v>68</v>
      </c>
      <c r="V292" s="19" t="s">
        <v>68</v>
      </c>
      <c r="W292" s="19" t="s">
        <v>68</v>
      </c>
      <c r="X292" s="19" t="s">
        <v>68</v>
      </c>
      <c r="Y292" s="40" t="s">
        <v>68</v>
      </c>
    </row>
    <row r="293" spans="3:25" x14ac:dyDescent="0.25">
      <c r="C293" s="106"/>
      <c r="D293" s="103"/>
      <c r="E293" s="11" t="s">
        <v>28</v>
      </c>
      <c r="F293" s="8"/>
      <c r="G293" s="7">
        <v>154</v>
      </c>
      <c r="H293" s="62" t="s">
        <v>68</v>
      </c>
      <c r="I293" s="19" t="s">
        <v>68</v>
      </c>
      <c r="J293" s="19" t="s">
        <v>68</v>
      </c>
      <c r="K293" s="19" t="s">
        <v>68</v>
      </c>
      <c r="L293" s="19" t="s">
        <v>68</v>
      </c>
      <c r="M293" s="19" t="s">
        <v>68</v>
      </c>
      <c r="N293" s="19" t="s">
        <v>68</v>
      </c>
      <c r="O293" s="19" t="s">
        <v>68</v>
      </c>
      <c r="P293" s="2">
        <v>100</v>
      </c>
      <c r="Q293" s="19" t="s">
        <v>68</v>
      </c>
      <c r="R293" s="19" t="s">
        <v>68</v>
      </c>
      <c r="S293" s="19" t="s">
        <v>68</v>
      </c>
      <c r="T293" s="19" t="s">
        <v>68</v>
      </c>
      <c r="U293" s="19" t="s">
        <v>68</v>
      </c>
      <c r="V293" s="19" t="s">
        <v>68</v>
      </c>
      <c r="W293" s="19" t="s">
        <v>68</v>
      </c>
      <c r="X293" s="19" t="s">
        <v>68</v>
      </c>
      <c r="Y293" s="40" t="s">
        <v>68</v>
      </c>
    </row>
    <row r="294" spans="3:25" x14ac:dyDescent="0.25">
      <c r="C294" s="106"/>
      <c r="D294" s="103"/>
      <c r="E294" s="11" t="s">
        <v>29</v>
      </c>
      <c r="F294" s="8"/>
      <c r="G294" s="7">
        <v>160</v>
      </c>
      <c r="H294" s="62" t="s">
        <v>68</v>
      </c>
      <c r="I294" s="19" t="s">
        <v>68</v>
      </c>
      <c r="J294" s="19" t="s">
        <v>68</v>
      </c>
      <c r="K294" s="19" t="s">
        <v>68</v>
      </c>
      <c r="L294" s="19" t="s">
        <v>68</v>
      </c>
      <c r="M294" s="19" t="s">
        <v>68</v>
      </c>
      <c r="N294" s="19" t="s">
        <v>68</v>
      </c>
      <c r="O294" s="19" t="s">
        <v>68</v>
      </c>
      <c r="P294" s="19" t="s">
        <v>68</v>
      </c>
      <c r="Q294" s="2">
        <v>100</v>
      </c>
      <c r="R294" s="19" t="s">
        <v>68</v>
      </c>
      <c r="S294" s="19" t="s">
        <v>68</v>
      </c>
      <c r="T294" s="19" t="s">
        <v>68</v>
      </c>
      <c r="U294" s="19" t="s">
        <v>68</v>
      </c>
      <c r="V294" s="19" t="s">
        <v>68</v>
      </c>
      <c r="W294" s="19" t="s">
        <v>68</v>
      </c>
      <c r="X294" s="19" t="s">
        <v>68</v>
      </c>
      <c r="Y294" s="40" t="s">
        <v>68</v>
      </c>
    </row>
    <row r="295" spans="3:25" x14ac:dyDescent="0.25">
      <c r="C295" s="106"/>
      <c r="D295" s="103"/>
      <c r="E295" s="11" t="s">
        <v>30</v>
      </c>
      <c r="F295" s="8"/>
      <c r="G295" s="7">
        <v>170</v>
      </c>
      <c r="H295" s="62" t="s">
        <v>68</v>
      </c>
      <c r="I295" s="19" t="s">
        <v>68</v>
      </c>
      <c r="J295" s="19" t="s">
        <v>68</v>
      </c>
      <c r="K295" s="19" t="s">
        <v>68</v>
      </c>
      <c r="L295" s="19" t="s">
        <v>68</v>
      </c>
      <c r="M295" s="19" t="s">
        <v>68</v>
      </c>
      <c r="N295" s="19" t="s">
        <v>68</v>
      </c>
      <c r="O295" s="19" t="s">
        <v>68</v>
      </c>
      <c r="P295" s="19" t="s">
        <v>68</v>
      </c>
      <c r="Q295" s="19" t="s">
        <v>68</v>
      </c>
      <c r="R295" s="2">
        <v>56.470588235294002</v>
      </c>
      <c r="S295" s="2">
        <v>43.529411764705998</v>
      </c>
      <c r="T295" s="19" t="s">
        <v>68</v>
      </c>
      <c r="U295" s="19" t="s">
        <v>68</v>
      </c>
      <c r="V295" s="19" t="s">
        <v>68</v>
      </c>
      <c r="W295" s="19" t="s">
        <v>68</v>
      </c>
      <c r="X295" s="19" t="s">
        <v>68</v>
      </c>
      <c r="Y295" s="40" t="s">
        <v>68</v>
      </c>
    </row>
    <row r="296" spans="3:25" x14ac:dyDescent="0.25">
      <c r="C296" s="106"/>
      <c r="D296" s="103"/>
      <c r="E296" s="11" t="s">
        <v>31</v>
      </c>
      <c r="F296" s="8"/>
      <c r="G296" s="7">
        <v>624</v>
      </c>
      <c r="H296" s="62" t="s">
        <v>68</v>
      </c>
      <c r="I296" s="19" t="s">
        <v>68</v>
      </c>
      <c r="J296" s="19" t="s">
        <v>68</v>
      </c>
      <c r="K296" s="19" t="s">
        <v>68</v>
      </c>
      <c r="L296" s="19" t="s">
        <v>68</v>
      </c>
      <c r="M296" s="19" t="s">
        <v>68</v>
      </c>
      <c r="N296" s="19" t="s">
        <v>68</v>
      </c>
      <c r="O296" s="2">
        <v>22.435897435897001</v>
      </c>
      <c r="P296" s="2">
        <v>24.679487179487001</v>
      </c>
      <c r="Q296" s="2">
        <v>25.641025641026001</v>
      </c>
      <c r="R296" s="2">
        <v>15.384615384615</v>
      </c>
      <c r="S296" s="2">
        <v>11.858974358974001</v>
      </c>
      <c r="T296" s="19" t="s">
        <v>68</v>
      </c>
      <c r="U296" s="19" t="s">
        <v>68</v>
      </c>
      <c r="V296" s="19" t="s">
        <v>68</v>
      </c>
      <c r="W296" s="19" t="s">
        <v>68</v>
      </c>
      <c r="X296" s="19" t="s">
        <v>68</v>
      </c>
      <c r="Y296" s="40" t="s">
        <v>68</v>
      </c>
    </row>
    <row r="297" spans="3:25" x14ac:dyDescent="0.25">
      <c r="C297" s="106"/>
      <c r="D297" s="103"/>
      <c r="E297" s="11" t="s">
        <v>32</v>
      </c>
      <c r="F297" s="8"/>
      <c r="G297" s="7">
        <v>330</v>
      </c>
      <c r="H297" s="62" t="s">
        <v>68</v>
      </c>
      <c r="I297" s="19" t="s">
        <v>68</v>
      </c>
      <c r="J297" s="19" t="s">
        <v>68</v>
      </c>
      <c r="K297" s="19" t="s">
        <v>68</v>
      </c>
      <c r="L297" s="19" t="s">
        <v>68</v>
      </c>
      <c r="M297" s="19" t="s">
        <v>68</v>
      </c>
      <c r="N297" s="19" t="s">
        <v>68</v>
      </c>
      <c r="O297" s="19" t="s">
        <v>68</v>
      </c>
      <c r="P297" s="19" t="s">
        <v>68</v>
      </c>
      <c r="Q297" s="2">
        <v>48.484848484848001</v>
      </c>
      <c r="R297" s="2">
        <v>29.090909090909001</v>
      </c>
      <c r="S297" s="2">
        <v>22.424242424241999</v>
      </c>
      <c r="T297" s="19" t="s">
        <v>68</v>
      </c>
      <c r="U297" s="19" t="s">
        <v>68</v>
      </c>
      <c r="V297" s="19" t="s">
        <v>68</v>
      </c>
      <c r="W297" s="19" t="s">
        <v>68</v>
      </c>
      <c r="X297" s="19" t="s">
        <v>68</v>
      </c>
      <c r="Y297" s="40" t="s">
        <v>68</v>
      </c>
    </row>
    <row r="298" spans="3:25" ht="25.2" x14ac:dyDescent="0.25">
      <c r="C298" s="102" t="s">
        <v>33</v>
      </c>
      <c r="D298" s="102" t="s">
        <v>25</v>
      </c>
      <c r="E298" s="10" t="s">
        <v>34</v>
      </c>
      <c r="F298" s="9"/>
      <c r="G298" s="13">
        <v>75</v>
      </c>
      <c r="H298" s="23">
        <v>20</v>
      </c>
      <c r="I298" s="4">
        <v>25.333333333333002</v>
      </c>
      <c r="J298" s="4">
        <v>12</v>
      </c>
      <c r="K298" s="4">
        <v>10.666666666667</v>
      </c>
      <c r="L298" s="4">
        <v>1.333333333333</v>
      </c>
      <c r="M298" s="4">
        <v>1.333333333333</v>
      </c>
      <c r="N298" s="4">
        <v>6.666666666667</v>
      </c>
      <c r="O298" s="4">
        <v>8</v>
      </c>
      <c r="P298" s="4">
        <v>6.666666666667</v>
      </c>
      <c r="Q298" s="4">
        <v>5.333333333333</v>
      </c>
      <c r="R298" s="4">
        <v>1.333333333333</v>
      </c>
      <c r="S298" s="4">
        <v>1.333333333333</v>
      </c>
      <c r="T298" s="36" t="s">
        <v>68</v>
      </c>
      <c r="U298" s="36" t="s">
        <v>68</v>
      </c>
      <c r="V298" s="36" t="s">
        <v>68</v>
      </c>
      <c r="W298" s="36" t="s">
        <v>68</v>
      </c>
      <c r="X298" s="36" t="s">
        <v>68</v>
      </c>
      <c r="Y298" s="59" t="s">
        <v>68</v>
      </c>
    </row>
    <row r="299" spans="3:25" ht="25.2" x14ac:dyDescent="0.25">
      <c r="C299" s="106"/>
      <c r="D299" s="103"/>
      <c r="E299" s="11" t="s">
        <v>35</v>
      </c>
      <c r="F299" s="8"/>
      <c r="G299" s="7">
        <v>1042</v>
      </c>
      <c r="H299" s="17">
        <v>9.5969289827260003</v>
      </c>
      <c r="I299" s="2">
        <v>10.652591170825</v>
      </c>
      <c r="J299" s="2">
        <v>11.900191938580001</v>
      </c>
      <c r="K299" s="2">
        <v>14.491362763915999</v>
      </c>
      <c r="L299" s="2">
        <v>6.2380038387720003</v>
      </c>
      <c r="M299" s="2">
        <v>4.2226487523990004</v>
      </c>
      <c r="N299" s="2">
        <v>8.2533589251439992</v>
      </c>
      <c r="O299" s="2">
        <v>9.7888675623800001</v>
      </c>
      <c r="P299" s="2">
        <v>10.076775431862</v>
      </c>
      <c r="Q299" s="2">
        <v>10.076775431862</v>
      </c>
      <c r="R299" s="2">
        <v>3.4548944337809999</v>
      </c>
      <c r="S299" s="2">
        <v>1.247600767754</v>
      </c>
      <c r="T299" s="19" t="s">
        <v>68</v>
      </c>
      <c r="U299" s="19" t="s">
        <v>68</v>
      </c>
      <c r="V299" s="19" t="s">
        <v>68</v>
      </c>
      <c r="W299" s="19" t="s">
        <v>68</v>
      </c>
      <c r="X299" s="19" t="s">
        <v>68</v>
      </c>
      <c r="Y299" s="40" t="s">
        <v>68</v>
      </c>
    </row>
    <row r="300" spans="3:25" ht="25.2" x14ac:dyDescent="0.25">
      <c r="C300" s="106"/>
      <c r="D300" s="103"/>
      <c r="E300" s="11" t="s">
        <v>36</v>
      </c>
      <c r="F300" s="8"/>
      <c r="G300" s="7">
        <v>122</v>
      </c>
      <c r="H300" s="17">
        <v>13.114754098361001</v>
      </c>
      <c r="I300" s="2">
        <v>11.475409836066</v>
      </c>
      <c r="J300" s="2">
        <v>11.475409836066</v>
      </c>
      <c r="K300" s="2">
        <v>5.7377049180329998</v>
      </c>
      <c r="L300" s="2">
        <v>3.2786885245900002</v>
      </c>
      <c r="M300" s="2">
        <v>0.81967213114799997</v>
      </c>
      <c r="N300" s="2">
        <v>16.393442622951</v>
      </c>
      <c r="O300" s="2">
        <v>10.655737704918</v>
      </c>
      <c r="P300" s="2">
        <v>12.295081967212999</v>
      </c>
      <c r="Q300" s="2">
        <v>8.1967213114750006</v>
      </c>
      <c r="R300" s="2">
        <v>4.918032786885</v>
      </c>
      <c r="S300" s="2">
        <v>1.6393442622950001</v>
      </c>
      <c r="T300" s="19" t="s">
        <v>68</v>
      </c>
      <c r="U300" s="19" t="s">
        <v>68</v>
      </c>
      <c r="V300" s="19" t="s">
        <v>68</v>
      </c>
      <c r="W300" s="19" t="s">
        <v>68</v>
      </c>
      <c r="X300" s="19" t="s">
        <v>68</v>
      </c>
      <c r="Y300" s="40" t="s">
        <v>68</v>
      </c>
    </row>
    <row r="301" spans="3:25" ht="25.2" x14ac:dyDescent="0.25">
      <c r="C301" s="106"/>
      <c r="D301" s="103"/>
      <c r="E301" s="11" t="s">
        <v>37</v>
      </c>
      <c r="F301" s="8"/>
      <c r="G301" s="7">
        <v>251</v>
      </c>
      <c r="H301" s="17">
        <v>1.1952191235059999</v>
      </c>
      <c r="I301" s="2">
        <v>2.3904382470119998</v>
      </c>
      <c r="J301" s="2">
        <v>4.7808764940239996</v>
      </c>
      <c r="K301" s="2">
        <v>3.5856573705180002</v>
      </c>
      <c r="L301" s="2">
        <v>3.187250996016</v>
      </c>
      <c r="M301" s="2">
        <v>6.3745019920320001</v>
      </c>
      <c r="N301" s="2">
        <v>3.187250996016</v>
      </c>
      <c r="O301" s="2">
        <v>6.7729083665339997</v>
      </c>
      <c r="P301" s="2">
        <v>10.756972111553999</v>
      </c>
      <c r="Q301" s="2">
        <v>15.139442231076</v>
      </c>
      <c r="R301" s="2">
        <v>19.9203187251</v>
      </c>
      <c r="S301" s="2">
        <v>22.709163346614002</v>
      </c>
      <c r="T301" s="19" t="s">
        <v>68</v>
      </c>
      <c r="U301" s="19" t="s">
        <v>68</v>
      </c>
      <c r="V301" s="19" t="s">
        <v>68</v>
      </c>
      <c r="W301" s="19" t="s">
        <v>68</v>
      </c>
      <c r="X301" s="19" t="s">
        <v>68</v>
      </c>
      <c r="Y301" s="40" t="s">
        <v>68</v>
      </c>
    </row>
    <row r="302" spans="3:25" x14ac:dyDescent="0.25">
      <c r="C302" s="106"/>
      <c r="D302" s="103"/>
      <c r="E302" s="11" t="s">
        <v>38</v>
      </c>
      <c r="F302" s="8"/>
      <c r="G302" s="14">
        <v>34</v>
      </c>
      <c r="H302" s="29">
        <v>8.8235294117649996</v>
      </c>
      <c r="I302" s="6">
        <v>20.588235294118</v>
      </c>
      <c r="J302" s="6">
        <v>8.8235294117649996</v>
      </c>
      <c r="K302" s="12" t="s">
        <v>68</v>
      </c>
      <c r="L302" s="6">
        <v>14.705882352941</v>
      </c>
      <c r="M302" s="6">
        <v>11.764705882353001</v>
      </c>
      <c r="N302" s="6">
        <v>2.9411764705880001</v>
      </c>
      <c r="O302" s="6">
        <v>5.8823529411760003</v>
      </c>
      <c r="P302" s="6">
        <v>5.8823529411760003</v>
      </c>
      <c r="Q302" s="6">
        <v>8.8235294117649996</v>
      </c>
      <c r="R302" s="6">
        <v>8.8235294117649996</v>
      </c>
      <c r="S302" s="6">
        <v>2.9411764705880001</v>
      </c>
      <c r="T302" s="12" t="s">
        <v>68</v>
      </c>
      <c r="U302" s="12" t="s">
        <v>68</v>
      </c>
      <c r="V302" s="12" t="s">
        <v>68</v>
      </c>
      <c r="W302" s="12" t="s">
        <v>68</v>
      </c>
      <c r="X302" s="12" t="s">
        <v>68</v>
      </c>
      <c r="Y302" s="38" t="s">
        <v>68</v>
      </c>
    </row>
    <row r="303" spans="3:25" ht="25.2" x14ac:dyDescent="0.25">
      <c r="C303" s="106"/>
      <c r="D303" s="102" t="s">
        <v>22</v>
      </c>
      <c r="E303" s="10" t="s">
        <v>34</v>
      </c>
      <c r="F303" s="9"/>
      <c r="G303" s="13">
        <v>53</v>
      </c>
      <c r="H303" s="23">
        <v>28.301886792453001</v>
      </c>
      <c r="I303" s="4">
        <v>35.849056603774002</v>
      </c>
      <c r="J303" s="4">
        <v>16.981132075472001</v>
      </c>
      <c r="K303" s="4">
        <v>15.094339622642</v>
      </c>
      <c r="L303" s="4">
        <v>1.88679245283</v>
      </c>
      <c r="M303" s="4">
        <v>1.88679245283</v>
      </c>
      <c r="N303" s="36" t="s">
        <v>68</v>
      </c>
      <c r="O303" s="36" t="s">
        <v>68</v>
      </c>
      <c r="P303" s="36" t="s">
        <v>68</v>
      </c>
      <c r="Q303" s="36" t="s">
        <v>68</v>
      </c>
      <c r="R303" s="36" t="s">
        <v>68</v>
      </c>
      <c r="S303" s="36" t="s">
        <v>68</v>
      </c>
      <c r="T303" s="36" t="s">
        <v>68</v>
      </c>
      <c r="U303" s="36" t="s">
        <v>68</v>
      </c>
      <c r="V303" s="36" t="s">
        <v>68</v>
      </c>
      <c r="W303" s="36" t="s">
        <v>68</v>
      </c>
      <c r="X303" s="36" t="s">
        <v>68</v>
      </c>
      <c r="Y303" s="59" t="s">
        <v>68</v>
      </c>
    </row>
    <row r="304" spans="3:25" ht="25.2" x14ac:dyDescent="0.25">
      <c r="C304" s="106"/>
      <c r="D304" s="103"/>
      <c r="E304" s="11" t="s">
        <v>35</v>
      </c>
      <c r="F304" s="8"/>
      <c r="G304" s="7">
        <v>595</v>
      </c>
      <c r="H304" s="17">
        <v>16.806722689076</v>
      </c>
      <c r="I304" s="2">
        <v>18.655462184874001</v>
      </c>
      <c r="J304" s="2">
        <v>20.840336134453999</v>
      </c>
      <c r="K304" s="2">
        <v>25.378151260504001</v>
      </c>
      <c r="L304" s="2">
        <v>10.924369747899</v>
      </c>
      <c r="M304" s="2">
        <v>7.3949579831929997</v>
      </c>
      <c r="N304" s="19" t="s">
        <v>68</v>
      </c>
      <c r="O304" s="19" t="s">
        <v>68</v>
      </c>
      <c r="P304" s="19" t="s">
        <v>68</v>
      </c>
      <c r="Q304" s="19" t="s">
        <v>68</v>
      </c>
      <c r="R304" s="19" t="s">
        <v>68</v>
      </c>
      <c r="S304" s="19" t="s">
        <v>68</v>
      </c>
      <c r="T304" s="19" t="s">
        <v>68</v>
      </c>
      <c r="U304" s="19" t="s">
        <v>68</v>
      </c>
      <c r="V304" s="19" t="s">
        <v>68</v>
      </c>
      <c r="W304" s="19" t="s">
        <v>68</v>
      </c>
      <c r="X304" s="19" t="s">
        <v>68</v>
      </c>
      <c r="Y304" s="40" t="s">
        <v>68</v>
      </c>
    </row>
    <row r="305" spans="3:25" ht="25.2" x14ac:dyDescent="0.25">
      <c r="C305" s="106"/>
      <c r="D305" s="103"/>
      <c r="E305" s="11" t="s">
        <v>36</v>
      </c>
      <c r="F305" s="8"/>
      <c r="G305" s="7">
        <v>56</v>
      </c>
      <c r="H305" s="17">
        <v>28.571428571428999</v>
      </c>
      <c r="I305" s="2">
        <v>25</v>
      </c>
      <c r="J305" s="2">
        <v>25</v>
      </c>
      <c r="K305" s="2">
        <v>12.5</v>
      </c>
      <c r="L305" s="2">
        <v>7.1428571428570002</v>
      </c>
      <c r="M305" s="2">
        <v>1.785714285714</v>
      </c>
      <c r="N305" s="19" t="s">
        <v>68</v>
      </c>
      <c r="O305" s="19" t="s">
        <v>68</v>
      </c>
      <c r="P305" s="19" t="s">
        <v>68</v>
      </c>
      <c r="Q305" s="19" t="s">
        <v>68</v>
      </c>
      <c r="R305" s="19" t="s">
        <v>68</v>
      </c>
      <c r="S305" s="19" t="s">
        <v>68</v>
      </c>
      <c r="T305" s="19" t="s">
        <v>68</v>
      </c>
      <c r="U305" s="19" t="s">
        <v>68</v>
      </c>
      <c r="V305" s="19" t="s">
        <v>68</v>
      </c>
      <c r="W305" s="19" t="s">
        <v>68</v>
      </c>
      <c r="X305" s="19" t="s">
        <v>68</v>
      </c>
      <c r="Y305" s="40" t="s">
        <v>68</v>
      </c>
    </row>
    <row r="306" spans="3:25" ht="25.2" x14ac:dyDescent="0.25">
      <c r="C306" s="106"/>
      <c r="D306" s="103"/>
      <c r="E306" s="11" t="s">
        <v>37</v>
      </c>
      <c r="F306" s="8"/>
      <c r="G306" s="7">
        <v>54</v>
      </c>
      <c r="H306" s="17">
        <v>5.5555555555560003</v>
      </c>
      <c r="I306" s="2">
        <v>11.111111111111001</v>
      </c>
      <c r="J306" s="2">
        <v>22.222222222222001</v>
      </c>
      <c r="K306" s="2">
        <v>16.666666666666998</v>
      </c>
      <c r="L306" s="2">
        <v>14.814814814815</v>
      </c>
      <c r="M306" s="2">
        <v>29.629629629629999</v>
      </c>
      <c r="N306" s="19" t="s">
        <v>68</v>
      </c>
      <c r="O306" s="19" t="s">
        <v>68</v>
      </c>
      <c r="P306" s="19" t="s">
        <v>68</v>
      </c>
      <c r="Q306" s="19" t="s">
        <v>68</v>
      </c>
      <c r="R306" s="19" t="s">
        <v>68</v>
      </c>
      <c r="S306" s="19" t="s">
        <v>68</v>
      </c>
      <c r="T306" s="19" t="s">
        <v>68</v>
      </c>
      <c r="U306" s="19" t="s">
        <v>68</v>
      </c>
      <c r="V306" s="19" t="s">
        <v>68</v>
      </c>
      <c r="W306" s="19" t="s">
        <v>68</v>
      </c>
      <c r="X306" s="19" t="s">
        <v>68</v>
      </c>
      <c r="Y306" s="40" t="s">
        <v>68</v>
      </c>
    </row>
    <row r="307" spans="3:25" x14ac:dyDescent="0.25">
      <c r="C307" s="106"/>
      <c r="D307" s="103"/>
      <c r="E307" s="11" t="s">
        <v>38</v>
      </c>
      <c r="F307" s="8"/>
      <c r="G307" s="14">
        <v>22</v>
      </c>
      <c r="H307" s="29">
        <v>13.636363636364001</v>
      </c>
      <c r="I307" s="6">
        <v>31.818181818182001</v>
      </c>
      <c r="J307" s="6">
        <v>13.636363636364001</v>
      </c>
      <c r="K307" s="12" t="s">
        <v>68</v>
      </c>
      <c r="L307" s="6">
        <v>22.727272727273</v>
      </c>
      <c r="M307" s="6">
        <v>18.181818181817999</v>
      </c>
      <c r="N307" s="12" t="s">
        <v>68</v>
      </c>
      <c r="O307" s="12" t="s">
        <v>68</v>
      </c>
      <c r="P307" s="12" t="s">
        <v>68</v>
      </c>
      <c r="Q307" s="12" t="s">
        <v>68</v>
      </c>
      <c r="R307" s="12" t="s">
        <v>68</v>
      </c>
      <c r="S307" s="12" t="s">
        <v>68</v>
      </c>
      <c r="T307" s="12" t="s">
        <v>68</v>
      </c>
      <c r="U307" s="12" t="s">
        <v>68</v>
      </c>
      <c r="V307" s="12" t="s">
        <v>68</v>
      </c>
      <c r="W307" s="12" t="s">
        <v>68</v>
      </c>
      <c r="X307" s="12" t="s">
        <v>68</v>
      </c>
      <c r="Y307" s="38" t="s">
        <v>68</v>
      </c>
    </row>
    <row r="308" spans="3:25" ht="25.2" x14ac:dyDescent="0.25">
      <c r="C308" s="106"/>
      <c r="D308" s="102" t="s">
        <v>23</v>
      </c>
      <c r="E308" s="10" t="s">
        <v>34</v>
      </c>
      <c r="F308" s="9"/>
      <c r="G308" s="41">
        <v>22</v>
      </c>
      <c r="H308" s="74" t="s">
        <v>68</v>
      </c>
      <c r="I308" s="39" t="s">
        <v>68</v>
      </c>
      <c r="J308" s="39" t="s">
        <v>68</v>
      </c>
      <c r="K308" s="39" t="s">
        <v>68</v>
      </c>
      <c r="L308" s="39" t="s">
        <v>68</v>
      </c>
      <c r="M308" s="39" t="s">
        <v>68</v>
      </c>
      <c r="N308" s="33">
        <v>22.727272727273</v>
      </c>
      <c r="O308" s="33">
        <v>27.272727272727</v>
      </c>
      <c r="P308" s="33">
        <v>22.727272727273</v>
      </c>
      <c r="Q308" s="33">
        <v>18.181818181817999</v>
      </c>
      <c r="R308" s="33">
        <v>4.5454545454549997</v>
      </c>
      <c r="S308" s="33">
        <v>4.5454545454549997</v>
      </c>
      <c r="T308" s="39" t="s">
        <v>68</v>
      </c>
      <c r="U308" s="39" t="s">
        <v>68</v>
      </c>
      <c r="V308" s="39" t="s">
        <v>68</v>
      </c>
      <c r="W308" s="39" t="s">
        <v>68</v>
      </c>
      <c r="X308" s="39" t="s">
        <v>68</v>
      </c>
      <c r="Y308" s="70" t="s">
        <v>68</v>
      </c>
    </row>
    <row r="309" spans="3:25" ht="25.2" x14ac:dyDescent="0.25">
      <c r="C309" s="106"/>
      <c r="D309" s="103"/>
      <c r="E309" s="11" t="s">
        <v>35</v>
      </c>
      <c r="F309" s="8"/>
      <c r="G309" s="7">
        <v>447</v>
      </c>
      <c r="H309" s="62" t="s">
        <v>68</v>
      </c>
      <c r="I309" s="19" t="s">
        <v>68</v>
      </c>
      <c r="J309" s="19" t="s">
        <v>68</v>
      </c>
      <c r="K309" s="19" t="s">
        <v>68</v>
      </c>
      <c r="L309" s="19" t="s">
        <v>68</v>
      </c>
      <c r="M309" s="19" t="s">
        <v>68</v>
      </c>
      <c r="N309" s="2">
        <v>19.23937360179</v>
      </c>
      <c r="O309" s="2">
        <v>22.818791946308998</v>
      </c>
      <c r="P309" s="2">
        <v>23.489932885906001</v>
      </c>
      <c r="Q309" s="2">
        <v>23.489932885906001</v>
      </c>
      <c r="R309" s="2">
        <v>8.0536912751679992</v>
      </c>
      <c r="S309" s="2">
        <v>2.9082774049219999</v>
      </c>
      <c r="T309" s="19" t="s">
        <v>68</v>
      </c>
      <c r="U309" s="19" t="s">
        <v>68</v>
      </c>
      <c r="V309" s="19" t="s">
        <v>68</v>
      </c>
      <c r="W309" s="19" t="s">
        <v>68</v>
      </c>
      <c r="X309" s="19" t="s">
        <v>68</v>
      </c>
      <c r="Y309" s="40" t="s">
        <v>68</v>
      </c>
    </row>
    <row r="310" spans="3:25" ht="25.2" x14ac:dyDescent="0.25">
      <c r="C310" s="106"/>
      <c r="D310" s="103"/>
      <c r="E310" s="11" t="s">
        <v>36</v>
      </c>
      <c r="F310" s="8"/>
      <c r="G310" s="7">
        <v>66</v>
      </c>
      <c r="H310" s="62" t="s">
        <v>68</v>
      </c>
      <c r="I310" s="19" t="s">
        <v>68</v>
      </c>
      <c r="J310" s="19" t="s">
        <v>68</v>
      </c>
      <c r="K310" s="19" t="s">
        <v>68</v>
      </c>
      <c r="L310" s="19" t="s">
        <v>68</v>
      </c>
      <c r="M310" s="19" t="s">
        <v>68</v>
      </c>
      <c r="N310" s="2">
        <v>30.303030303029999</v>
      </c>
      <c r="O310" s="2">
        <v>19.696969696970001</v>
      </c>
      <c r="P310" s="2">
        <v>22.727272727273</v>
      </c>
      <c r="Q310" s="2">
        <v>15.151515151515</v>
      </c>
      <c r="R310" s="2">
        <v>9.0909090909089993</v>
      </c>
      <c r="S310" s="2">
        <v>3.0303030303030001</v>
      </c>
      <c r="T310" s="19" t="s">
        <v>68</v>
      </c>
      <c r="U310" s="19" t="s">
        <v>68</v>
      </c>
      <c r="V310" s="19" t="s">
        <v>68</v>
      </c>
      <c r="W310" s="19" t="s">
        <v>68</v>
      </c>
      <c r="X310" s="19" t="s">
        <v>68</v>
      </c>
      <c r="Y310" s="40" t="s">
        <v>68</v>
      </c>
    </row>
    <row r="311" spans="3:25" ht="25.2" x14ac:dyDescent="0.25">
      <c r="C311" s="106"/>
      <c r="D311" s="103"/>
      <c r="E311" s="11" t="s">
        <v>37</v>
      </c>
      <c r="F311" s="8"/>
      <c r="G311" s="7">
        <v>197</v>
      </c>
      <c r="H311" s="62" t="s">
        <v>68</v>
      </c>
      <c r="I311" s="19" t="s">
        <v>68</v>
      </c>
      <c r="J311" s="19" t="s">
        <v>68</v>
      </c>
      <c r="K311" s="19" t="s">
        <v>68</v>
      </c>
      <c r="L311" s="19" t="s">
        <v>68</v>
      </c>
      <c r="M311" s="19" t="s">
        <v>68</v>
      </c>
      <c r="N311" s="2">
        <v>4.0609137055840003</v>
      </c>
      <c r="O311" s="2">
        <v>8.6294416243650005</v>
      </c>
      <c r="P311" s="2">
        <v>13.705583756345</v>
      </c>
      <c r="Q311" s="2">
        <v>19.289340101522999</v>
      </c>
      <c r="R311" s="2">
        <v>25.380710659898</v>
      </c>
      <c r="S311" s="2">
        <v>28.934010152283999</v>
      </c>
      <c r="T311" s="19" t="s">
        <v>68</v>
      </c>
      <c r="U311" s="19" t="s">
        <v>68</v>
      </c>
      <c r="V311" s="19" t="s">
        <v>68</v>
      </c>
      <c r="W311" s="19" t="s">
        <v>68</v>
      </c>
      <c r="X311" s="19" t="s">
        <v>68</v>
      </c>
      <c r="Y311" s="40" t="s">
        <v>68</v>
      </c>
    </row>
    <row r="312" spans="3:25" x14ac:dyDescent="0.25">
      <c r="C312" s="106"/>
      <c r="D312" s="103"/>
      <c r="E312" s="11" t="s">
        <v>38</v>
      </c>
      <c r="F312" s="8"/>
      <c r="G312" s="14">
        <v>12</v>
      </c>
      <c r="H312" s="57" t="s">
        <v>68</v>
      </c>
      <c r="I312" s="12" t="s">
        <v>68</v>
      </c>
      <c r="J312" s="12" t="s">
        <v>68</v>
      </c>
      <c r="K312" s="12" t="s">
        <v>68</v>
      </c>
      <c r="L312" s="12" t="s">
        <v>68</v>
      </c>
      <c r="M312" s="12" t="s">
        <v>68</v>
      </c>
      <c r="N312" s="6">
        <v>8.333333333333</v>
      </c>
      <c r="O312" s="6">
        <v>16.666666666666998</v>
      </c>
      <c r="P312" s="6">
        <v>16.666666666666998</v>
      </c>
      <c r="Q312" s="6">
        <v>25</v>
      </c>
      <c r="R312" s="6">
        <v>25</v>
      </c>
      <c r="S312" s="6">
        <v>8.333333333333</v>
      </c>
      <c r="T312" s="12" t="s">
        <v>68</v>
      </c>
      <c r="U312" s="12" t="s">
        <v>68</v>
      </c>
      <c r="V312" s="12" t="s">
        <v>68</v>
      </c>
      <c r="W312" s="12" t="s">
        <v>68</v>
      </c>
      <c r="X312" s="12" t="s">
        <v>68</v>
      </c>
      <c r="Y312" s="38" t="s">
        <v>68</v>
      </c>
    </row>
    <row r="313" spans="3:25" ht="25.2" x14ac:dyDescent="0.25">
      <c r="C313" s="102" t="s">
        <v>39</v>
      </c>
      <c r="D313" s="102" t="s">
        <v>25</v>
      </c>
      <c r="E313" s="10" t="s">
        <v>40</v>
      </c>
      <c r="F313" s="9"/>
      <c r="G313" s="13">
        <v>263</v>
      </c>
      <c r="H313" s="23">
        <v>10.6463878327</v>
      </c>
      <c r="I313" s="4">
        <v>10.266159695817</v>
      </c>
      <c r="J313" s="4">
        <v>9.5057034220529992</v>
      </c>
      <c r="K313" s="4">
        <v>8.365019011407</v>
      </c>
      <c r="L313" s="4">
        <v>4.182509505703</v>
      </c>
      <c r="M313" s="4">
        <v>3.8022813688210002</v>
      </c>
      <c r="N313" s="4">
        <v>7.6045627376429996</v>
      </c>
      <c r="O313" s="4">
        <v>6.4638783269960003</v>
      </c>
      <c r="P313" s="4">
        <v>6.844106463878</v>
      </c>
      <c r="Q313" s="4">
        <v>9.5057034220529992</v>
      </c>
      <c r="R313" s="4">
        <v>12.927756653992001</v>
      </c>
      <c r="S313" s="4">
        <v>9.8859315589350008</v>
      </c>
      <c r="T313" s="36" t="s">
        <v>68</v>
      </c>
      <c r="U313" s="36" t="s">
        <v>68</v>
      </c>
      <c r="V313" s="36" t="s">
        <v>68</v>
      </c>
      <c r="W313" s="36" t="s">
        <v>68</v>
      </c>
      <c r="X313" s="36" t="s">
        <v>68</v>
      </c>
      <c r="Y313" s="59" t="s">
        <v>68</v>
      </c>
    </row>
    <row r="314" spans="3:25" ht="25.2" x14ac:dyDescent="0.25">
      <c r="C314" s="106"/>
      <c r="D314" s="103"/>
      <c r="E314" s="11" t="s">
        <v>41</v>
      </c>
      <c r="F314" s="8"/>
      <c r="G314" s="7">
        <v>906</v>
      </c>
      <c r="H314" s="17">
        <v>10.044150110375</v>
      </c>
      <c r="I314" s="2">
        <v>11.479028697572</v>
      </c>
      <c r="J314" s="2">
        <v>12.251655629139</v>
      </c>
      <c r="K314" s="2">
        <v>13.907284768212</v>
      </c>
      <c r="L314" s="2">
        <v>5.1876379690950003</v>
      </c>
      <c r="M314" s="2">
        <v>3.5320088300219998</v>
      </c>
      <c r="N314" s="2">
        <v>8.2781456953639996</v>
      </c>
      <c r="O314" s="2">
        <v>10.596026490066</v>
      </c>
      <c r="P314" s="2">
        <v>10.596026490066</v>
      </c>
      <c r="Q314" s="2">
        <v>10.154525386313001</v>
      </c>
      <c r="R314" s="2">
        <v>2.9801324503309998</v>
      </c>
      <c r="S314" s="2">
        <v>0.99337748344400001</v>
      </c>
      <c r="T314" s="19" t="s">
        <v>68</v>
      </c>
      <c r="U314" s="19" t="s">
        <v>68</v>
      </c>
      <c r="V314" s="19" t="s">
        <v>68</v>
      </c>
      <c r="W314" s="19" t="s">
        <v>68</v>
      </c>
      <c r="X314" s="19" t="s">
        <v>68</v>
      </c>
      <c r="Y314" s="40" t="s">
        <v>68</v>
      </c>
    </row>
    <row r="315" spans="3:25" x14ac:dyDescent="0.25">
      <c r="C315" s="106"/>
      <c r="D315" s="103"/>
      <c r="E315" s="11" t="s">
        <v>42</v>
      </c>
      <c r="F315" s="8"/>
      <c r="G315" s="7">
        <v>61</v>
      </c>
      <c r="H315" s="17">
        <v>26.229508196721</v>
      </c>
      <c r="I315" s="2">
        <v>13.114754098361001</v>
      </c>
      <c r="J315" s="2">
        <v>13.114754098361001</v>
      </c>
      <c r="K315" s="2">
        <v>6.5573770491800003</v>
      </c>
      <c r="L315" s="19" t="s">
        <v>68</v>
      </c>
      <c r="M315" s="19" t="s">
        <v>68</v>
      </c>
      <c r="N315" s="2">
        <v>32.786885245901999</v>
      </c>
      <c r="O315" s="2">
        <v>6.5573770491800003</v>
      </c>
      <c r="P315" s="2">
        <v>1.6393442622950001</v>
      </c>
      <c r="Q315" s="19" t="s">
        <v>68</v>
      </c>
      <c r="R315" s="19" t="s">
        <v>68</v>
      </c>
      <c r="S315" s="19" t="s">
        <v>68</v>
      </c>
      <c r="T315" s="19" t="s">
        <v>68</v>
      </c>
      <c r="U315" s="19" t="s">
        <v>68</v>
      </c>
      <c r="V315" s="19" t="s">
        <v>68</v>
      </c>
      <c r="W315" s="19" t="s">
        <v>68</v>
      </c>
      <c r="X315" s="19" t="s">
        <v>68</v>
      </c>
      <c r="Y315" s="40" t="s">
        <v>68</v>
      </c>
    </row>
    <row r="316" spans="3:25" x14ac:dyDescent="0.25">
      <c r="C316" s="106"/>
      <c r="D316" s="103"/>
      <c r="E316" s="11" t="s">
        <v>43</v>
      </c>
      <c r="F316" s="8"/>
      <c r="G316" s="7">
        <v>450</v>
      </c>
      <c r="H316" s="17">
        <v>10.444444444444001</v>
      </c>
      <c r="I316" s="2">
        <v>9.1111111111110006</v>
      </c>
      <c r="J316" s="2">
        <v>8.666666666667</v>
      </c>
      <c r="K316" s="2">
        <v>12.444444444444001</v>
      </c>
      <c r="L316" s="2">
        <v>5.1111111111109997</v>
      </c>
      <c r="M316" s="2">
        <v>4</v>
      </c>
      <c r="N316" s="2">
        <v>8</v>
      </c>
      <c r="O316" s="2">
        <v>11.777777777778001</v>
      </c>
      <c r="P316" s="2">
        <v>8.666666666667</v>
      </c>
      <c r="Q316" s="2">
        <v>9.5555555555559994</v>
      </c>
      <c r="R316" s="2">
        <v>5.7777777777779997</v>
      </c>
      <c r="S316" s="2">
        <v>6.4444444444439997</v>
      </c>
      <c r="T316" s="19" t="s">
        <v>68</v>
      </c>
      <c r="U316" s="19" t="s">
        <v>68</v>
      </c>
      <c r="V316" s="19" t="s">
        <v>68</v>
      </c>
      <c r="W316" s="19" t="s">
        <v>68</v>
      </c>
      <c r="X316" s="19" t="s">
        <v>68</v>
      </c>
      <c r="Y316" s="40" t="s">
        <v>68</v>
      </c>
    </row>
    <row r="317" spans="3:25" x14ac:dyDescent="0.25">
      <c r="C317" s="106"/>
      <c r="D317" s="103"/>
      <c r="E317" s="11" t="s">
        <v>44</v>
      </c>
      <c r="F317" s="8"/>
      <c r="G317" s="7">
        <v>93</v>
      </c>
      <c r="H317" s="17">
        <v>2.1505376344089999</v>
      </c>
      <c r="I317" s="2">
        <v>5.3763440860219998</v>
      </c>
      <c r="J317" s="2">
        <v>12.903225806451999</v>
      </c>
      <c r="K317" s="2">
        <v>18.279569892472999</v>
      </c>
      <c r="L317" s="2">
        <v>8.6021505376339995</v>
      </c>
      <c r="M317" s="2">
        <v>2.1505376344089999</v>
      </c>
      <c r="N317" s="2">
        <v>4.3010752688169998</v>
      </c>
      <c r="O317" s="2">
        <v>8.6021505376339995</v>
      </c>
      <c r="P317" s="2">
        <v>7.5268817204299996</v>
      </c>
      <c r="Q317" s="2">
        <v>16.129032258064999</v>
      </c>
      <c r="R317" s="2">
        <v>5.3763440860219998</v>
      </c>
      <c r="S317" s="2">
        <v>8.6021505376339995</v>
      </c>
      <c r="T317" s="19" t="s">
        <v>68</v>
      </c>
      <c r="U317" s="19" t="s">
        <v>68</v>
      </c>
      <c r="V317" s="19" t="s">
        <v>68</v>
      </c>
      <c r="W317" s="19" t="s">
        <v>68</v>
      </c>
      <c r="X317" s="19" t="s">
        <v>68</v>
      </c>
      <c r="Y317" s="40" t="s">
        <v>68</v>
      </c>
    </row>
    <row r="318" spans="3:25" ht="25.2" x14ac:dyDescent="0.25">
      <c r="C318" s="106"/>
      <c r="D318" s="103"/>
      <c r="E318" s="11" t="s">
        <v>45</v>
      </c>
      <c r="F318" s="8"/>
      <c r="G318" s="14">
        <v>41</v>
      </c>
      <c r="H318" s="29">
        <v>7.3170731707319998</v>
      </c>
      <c r="I318" s="6">
        <v>21.951219512194999</v>
      </c>
      <c r="J318" s="6">
        <v>2.4390243902440001</v>
      </c>
      <c r="K318" s="6">
        <v>12.195121951220001</v>
      </c>
      <c r="L318" s="12" t="s">
        <v>68</v>
      </c>
      <c r="M318" s="12" t="s">
        <v>68</v>
      </c>
      <c r="N318" s="6">
        <v>9.7560975609760003</v>
      </c>
      <c r="O318" s="6">
        <v>14.634146341463</v>
      </c>
      <c r="P318" s="6">
        <v>12.195121951220001</v>
      </c>
      <c r="Q318" s="6">
        <v>9.7560975609760003</v>
      </c>
      <c r="R318" s="6">
        <v>2.4390243902440001</v>
      </c>
      <c r="S318" s="6">
        <v>7.3170731707319998</v>
      </c>
      <c r="T318" s="12" t="s">
        <v>68</v>
      </c>
      <c r="U318" s="12" t="s">
        <v>68</v>
      </c>
      <c r="V318" s="12" t="s">
        <v>68</v>
      </c>
      <c r="W318" s="12" t="s">
        <v>68</v>
      </c>
      <c r="X318" s="12" t="s">
        <v>68</v>
      </c>
      <c r="Y318" s="38" t="s">
        <v>68</v>
      </c>
    </row>
    <row r="319" spans="3:25" x14ac:dyDescent="0.25">
      <c r="C319" s="106"/>
      <c r="D319" s="103"/>
      <c r="E319" s="11" t="s">
        <v>38</v>
      </c>
      <c r="F319" s="8"/>
      <c r="G319" s="7">
        <v>141</v>
      </c>
      <c r="H319" s="17">
        <v>4.2553191489359996</v>
      </c>
      <c r="I319" s="2">
        <v>8.5106382978719992</v>
      </c>
      <c r="J319" s="2">
        <v>9.9290780141840003</v>
      </c>
      <c r="K319" s="2">
        <v>9.2198581560279997</v>
      </c>
      <c r="L319" s="2">
        <v>14.184397163121</v>
      </c>
      <c r="M319" s="2">
        <v>10.638297872340001</v>
      </c>
      <c r="N319" s="2">
        <v>2.8368794326239999</v>
      </c>
      <c r="O319" s="2">
        <v>4.2553191489359996</v>
      </c>
      <c r="P319" s="2">
        <v>10.638297872340001</v>
      </c>
      <c r="Q319" s="2">
        <v>12.765957446809001</v>
      </c>
      <c r="R319" s="2">
        <v>8.5106382978719992</v>
      </c>
      <c r="S319" s="2">
        <v>4.2553191489359996</v>
      </c>
      <c r="T319" s="19" t="s">
        <v>68</v>
      </c>
      <c r="U319" s="19" t="s">
        <v>68</v>
      </c>
      <c r="V319" s="19" t="s">
        <v>68</v>
      </c>
      <c r="W319" s="19" t="s">
        <v>68</v>
      </c>
      <c r="X319" s="19" t="s">
        <v>68</v>
      </c>
      <c r="Y319" s="40" t="s">
        <v>68</v>
      </c>
    </row>
    <row r="320" spans="3:25" ht="25.2" x14ac:dyDescent="0.25">
      <c r="C320" s="106"/>
      <c r="D320" s="102" t="s">
        <v>22</v>
      </c>
      <c r="E320" s="10" t="s">
        <v>40</v>
      </c>
      <c r="F320" s="9"/>
      <c r="G320" s="13">
        <v>123</v>
      </c>
      <c r="H320" s="23">
        <v>22.764227642276001</v>
      </c>
      <c r="I320" s="4">
        <v>21.951219512194999</v>
      </c>
      <c r="J320" s="4">
        <v>20.325203252032999</v>
      </c>
      <c r="K320" s="4">
        <v>17.886178861788999</v>
      </c>
      <c r="L320" s="4">
        <v>8.9430894308940001</v>
      </c>
      <c r="M320" s="4">
        <v>8.130081300813</v>
      </c>
      <c r="N320" s="36" t="s">
        <v>68</v>
      </c>
      <c r="O320" s="36" t="s">
        <v>68</v>
      </c>
      <c r="P320" s="36" t="s">
        <v>68</v>
      </c>
      <c r="Q320" s="36" t="s">
        <v>68</v>
      </c>
      <c r="R320" s="36" t="s">
        <v>68</v>
      </c>
      <c r="S320" s="36" t="s">
        <v>68</v>
      </c>
      <c r="T320" s="36" t="s">
        <v>68</v>
      </c>
      <c r="U320" s="36" t="s">
        <v>68</v>
      </c>
      <c r="V320" s="36" t="s">
        <v>68</v>
      </c>
      <c r="W320" s="36" t="s">
        <v>68</v>
      </c>
      <c r="X320" s="36" t="s">
        <v>68</v>
      </c>
      <c r="Y320" s="59" t="s">
        <v>68</v>
      </c>
    </row>
    <row r="321" spans="3:25" ht="25.2" x14ac:dyDescent="0.25">
      <c r="C321" s="106"/>
      <c r="D321" s="103"/>
      <c r="E321" s="11" t="s">
        <v>41</v>
      </c>
      <c r="F321" s="8"/>
      <c r="G321" s="7">
        <v>511</v>
      </c>
      <c r="H321" s="17">
        <v>17.808219178081998</v>
      </c>
      <c r="I321" s="2">
        <v>20.352250489237001</v>
      </c>
      <c r="J321" s="2">
        <v>21.722113502934999</v>
      </c>
      <c r="K321" s="2">
        <v>24.657534246575</v>
      </c>
      <c r="L321" s="2">
        <v>9.1976516634050007</v>
      </c>
      <c r="M321" s="2">
        <v>6.2622309197649999</v>
      </c>
      <c r="N321" s="19" t="s">
        <v>68</v>
      </c>
      <c r="O321" s="19" t="s">
        <v>68</v>
      </c>
      <c r="P321" s="19" t="s">
        <v>68</v>
      </c>
      <c r="Q321" s="19" t="s">
        <v>68</v>
      </c>
      <c r="R321" s="19" t="s">
        <v>68</v>
      </c>
      <c r="S321" s="19" t="s">
        <v>68</v>
      </c>
      <c r="T321" s="19" t="s">
        <v>68</v>
      </c>
      <c r="U321" s="19" t="s">
        <v>68</v>
      </c>
      <c r="V321" s="19" t="s">
        <v>68</v>
      </c>
      <c r="W321" s="19" t="s">
        <v>68</v>
      </c>
      <c r="X321" s="19" t="s">
        <v>68</v>
      </c>
      <c r="Y321" s="40" t="s">
        <v>68</v>
      </c>
    </row>
    <row r="322" spans="3:25" x14ac:dyDescent="0.25">
      <c r="C322" s="106"/>
      <c r="D322" s="103"/>
      <c r="E322" s="11" t="s">
        <v>42</v>
      </c>
      <c r="F322" s="8"/>
      <c r="G322" s="14">
        <v>36</v>
      </c>
      <c r="H322" s="29">
        <v>44.444444444444002</v>
      </c>
      <c r="I322" s="6">
        <v>22.222222222222001</v>
      </c>
      <c r="J322" s="6">
        <v>22.222222222222001</v>
      </c>
      <c r="K322" s="6">
        <v>11.111111111111001</v>
      </c>
      <c r="L322" s="12" t="s">
        <v>68</v>
      </c>
      <c r="M322" s="12" t="s">
        <v>68</v>
      </c>
      <c r="N322" s="12" t="s">
        <v>68</v>
      </c>
      <c r="O322" s="12" t="s">
        <v>68</v>
      </c>
      <c r="P322" s="12" t="s">
        <v>68</v>
      </c>
      <c r="Q322" s="12" t="s">
        <v>68</v>
      </c>
      <c r="R322" s="12" t="s">
        <v>68</v>
      </c>
      <c r="S322" s="12" t="s">
        <v>68</v>
      </c>
      <c r="T322" s="12" t="s">
        <v>68</v>
      </c>
      <c r="U322" s="12" t="s">
        <v>68</v>
      </c>
      <c r="V322" s="12" t="s">
        <v>68</v>
      </c>
      <c r="W322" s="12" t="s">
        <v>68</v>
      </c>
      <c r="X322" s="12" t="s">
        <v>68</v>
      </c>
      <c r="Y322" s="38" t="s">
        <v>68</v>
      </c>
    </row>
    <row r="323" spans="3:25" x14ac:dyDescent="0.25">
      <c r="C323" s="106"/>
      <c r="D323" s="103"/>
      <c r="E323" s="11" t="s">
        <v>43</v>
      </c>
      <c r="F323" s="8"/>
      <c r="G323" s="7">
        <v>224</v>
      </c>
      <c r="H323" s="17">
        <v>20.982142857143</v>
      </c>
      <c r="I323" s="2">
        <v>18.303571428571001</v>
      </c>
      <c r="J323" s="2">
        <v>17.410714285714</v>
      </c>
      <c r="K323" s="2">
        <v>25</v>
      </c>
      <c r="L323" s="2">
        <v>10.267857142857</v>
      </c>
      <c r="M323" s="2">
        <v>8.0357142857140005</v>
      </c>
      <c r="N323" s="19" t="s">
        <v>68</v>
      </c>
      <c r="O323" s="19" t="s">
        <v>68</v>
      </c>
      <c r="P323" s="19" t="s">
        <v>68</v>
      </c>
      <c r="Q323" s="19" t="s">
        <v>68</v>
      </c>
      <c r="R323" s="19" t="s">
        <v>68</v>
      </c>
      <c r="S323" s="19" t="s">
        <v>68</v>
      </c>
      <c r="T323" s="19" t="s">
        <v>68</v>
      </c>
      <c r="U323" s="19" t="s">
        <v>68</v>
      </c>
      <c r="V323" s="19" t="s">
        <v>68</v>
      </c>
      <c r="W323" s="19" t="s">
        <v>68</v>
      </c>
      <c r="X323" s="19" t="s">
        <v>68</v>
      </c>
      <c r="Y323" s="40" t="s">
        <v>68</v>
      </c>
    </row>
    <row r="324" spans="3:25" x14ac:dyDescent="0.25">
      <c r="C324" s="106"/>
      <c r="D324" s="103"/>
      <c r="E324" s="11" t="s">
        <v>44</v>
      </c>
      <c r="F324" s="8"/>
      <c r="G324" s="14">
        <v>46</v>
      </c>
      <c r="H324" s="29">
        <v>4.3478260869570002</v>
      </c>
      <c r="I324" s="6">
        <v>10.869565217390999</v>
      </c>
      <c r="J324" s="6">
        <v>26.086956521739001</v>
      </c>
      <c r="K324" s="6">
        <v>36.956521739129997</v>
      </c>
      <c r="L324" s="6">
        <v>17.391304347826001</v>
      </c>
      <c r="M324" s="6">
        <v>4.3478260869570002</v>
      </c>
      <c r="N324" s="12" t="s">
        <v>68</v>
      </c>
      <c r="O324" s="12" t="s">
        <v>68</v>
      </c>
      <c r="P324" s="12" t="s">
        <v>68</v>
      </c>
      <c r="Q324" s="12" t="s">
        <v>68</v>
      </c>
      <c r="R324" s="12" t="s">
        <v>68</v>
      </c>
      <c r="S324" s="12" t="s">
        <v>68</v>
      </c>
      <c r="T324" s="12" t="s">
        <v>68</v>
      </c>
      <c r="U324" s="12" t="s">
        <v>68</v>
      </c>
      <c r="V324" s="12" t="s">
        <v>68</v>
      </c>
      <c r="W324" s="12" t="s">
        <v>68</v>
      </c>
      <c r="X324" s="12" t="s">
        <v>68</v>
      </c>
      <c r="Y324" s="38" t="s">
        <v>68</v>
      </c>
    </row>
    <row r="325" spans="3:25" ht="25.2" x14ac:dyDescent="0.25">
      <c r="C325" s="106"/>
      <c r="D325" s="103"/>
      <c r="E325" s="11" t="s">
        <v>45</v>
      </c>
      <c r="F325" s="8"/>
      <c r="G325" s="14">
        <v>18</v>
      </c>
      <c r="H325" s="29">
        <v>16.666666666666998</v>
      </c>
      <c r="I325" s="6">
        <v>50</v>
      </c>
      <c r="J325" s="6">
        <v>5.5555555555560003</v>
      </c>
      <c r="K325" s="6">
        <v>27.777777777777999</v>
      </c>
      <c r="L325" s="12" t="s">
        <v>68</v>
      </c>
      <c r="M325" s="12" t="s">
        <v>68</v>
      </c>
      <c r="N325" s="12" t="s">
        <v>68</v>
      </c>
      <c r="O325" s="12" t="s">
        <v>68</v>
      </c>
      <c r="P325" s="12" t="s">
        <v>68</v>
      </c>
      <c r="Q325" s="12" t="s">
        <v>68</v>
      </c>
      <c r="R325" s="12" t="s">
        <v>68</v>
      </c>
      <c r="S325" s="12" t="s">
        <v>68</v>
      </c>
      <c r="T325" s="12" t="s">
        <v>68</v>
      </c>
      <c r="U325" s="12" t="s">
        <v>68</v>
      </c>
      <c r="V325" s="12" t="s">
        <v>68</v>
      </c>
      <c r="W325" s="12" t="s">
        <v>68</v>
      </c>
      <c r="X325" s="12" t="s">
        <v>68</v>
      </c>
      <c r="Y325" s="38" t="s">
        <v>68</v>
      </c>
    </row>
    <row r="326" spans="3:25" x14ac:dyDescent="0.25">
      <c r="C326" s="106"/>
      <c r="D326" s="103"/>
      <c r="E326" s="11" t="s">
        <v>38</v>
      </c>
      <c r="F326" s="8"/>
      <c r="G326" s="7">
        <v>80</v>
      </c>
      <c r="H326" s="17">
        <v>7.5</v>
      </c>
      <c r="I326" s="2">
        <v>15</v>
      </c>
      <c r="J326" s="2">
        <v>17.5</v>
      </c>
      <c r="K326" s="2">
        <v>16.25</v>
      </c>
      <c r="L326" s="2">
        <v>25</v>
      </c>
      <c r="M326" s="2">
        <v>18.75</v>
      </c>
      <c r="N326" s="19" t="s">
        <v>68</v>
      </c>
      <c r="O326" s="19" t="s">
        <v>68</v>
      </c>
      <c r="P326" s="19" t="s">
        <v>68</v>
      </c>
      <c r="Q326" s="19" t="s">
        <v>68</v>
      </c>
      <c r="R326" s="19" t="s">
        <v>68</v>
      </c>
      <c r="S326" s="19" t="s">
        <v>68</v>
      </c>
      <c r="T326" s="19" t="s">
        <v>68</v>
      </c>
      <c r="U326" s="19" t="s">
        <v>68</v>
      </c>
      <c r="V326" s="19" t="s">
        <v>68</v>
      </c>
      <c r="W326" s="19" t="s">
        <v>68</v>
      </c>
      <c r="X326" s="19" t="s">
        <v>68</v>
      </c>
      <c r="Y326" s="40" t="s">
        <v>68</v>
      </c>
    </row>
    <row r="327" spans="3:25" ht="25.2" x14ac:dyDescent="0.25">
      <c r="C327" s="106"/>
      <c r="D327" s="102" t="s">
        <v>23</v>
      </c>
      <c r="E327" s="10" t="s">
        <v>40</v>
      </c>
      <c r="F327" s="9"/>
      <c r="G327" s="13">
        <v>140</v>
      </c>
      <c r="H327" s="73" t="s">
        <v>68</v>
      </c>
      <c r="I327" s="36" t="s">
        <v>68</v>
      </c>
      <c r="J327" s="36" t="s">
        <v>68</v>
      </c>
      <c r="K327" s="36" t="s">
        <v>68</v>
      </c>
      <c r="L327" s="36" t="s">
        <v>68</v>
      </c>
      <c r="M327" s="36" t="s">
        <v>68</v>
      </c>
      <c r="N327" s="4">
        <v>14.285714285714</v>
      </c>
      <c r="O327" s="4">
        <v>12.142857142857</v>
      </c>
      <c r="P327" s="4">
        <v>12.857142857143</v>
      </c>
      <c r="Q327" s="4">
        <v>17.857142857143</v>
      </c>
      <c r="R327" s="4">
        <v>24.285714285714</v>
      </c>
      <c r="S327" s="4">
        <v>18.571428571428999</v>
      </c>
      <c r="T327" s="36" t="s">
        <v>68</v>
      </c>
      <c r="U327" s="36" t="s">
        <v>68</v>
      </c>
      <c r="V327" s="36" t="s">
        <v>68</v>
      </c>
      <c r="W327" s="36" t="s">
        <v>68</v>
      </c>
      <c r="X327" s="36" t="s">
        <v>68</v>
      </c>
      <c r="Y327" s="59" t="s">
        <v>68</v>
      </c>
    </row>
    <row r="328" spans="3:25" ht="25.2" x14ac:dyDescent="0.25">
      <c r="C328" s="106"/>
      <c r="D328" s="103"/>
      <c r="E328" s="11" t="s">
        <v>41</v>
      </c>
      <c r="F328" s="8"/>
      <c r="G328" s="7">
        <v>395</v>
      </c>
      <c r="H328" s="62" t="s">
        <v>68</v>
      </c>
      <c r="I328" s="19" t="s">
        <v>68</v>
      </c>
      <c r="J328" s="19" t="s">
        <v>68</v>
      </c>
      <c r="K328" s="19" t="s">
        <v>68</v>
      </c>
      <c r="L328" s="19" t="s">
        <v>68</v>
      </c>
      <c r="M328" s="19" t="s">
        <v>68</v>
      </c>
      <c r="N328" s="2">
        <v>18.987341772152</v>
      </c>
      <c r="O328" s="2">
        <v>24.303797468353999</v>
      </c>
      <c r="P328" s="2">
        <v>24.303797468353999</v>
      </c>
      <c r="Q328" s="2">
        <v>23.291139240505998</v>
      </c>
      <c r="R328" s="2">
        <v>6.8354430379749997</v>
      </c>
      <c r="S328" s="2">
        <v>2.2784810126580002</v>
      </c>
      <c r="T328" s="19" t="s">
        <v>68</v>
      </c>
      <c r="U328" s="19" t="s">
        <v>68</v>
      </c>
      <c r="V328" s="19" t="s">
        <v>68</v>
      </c>
      <c r="W328" s="19" t="s">
        <v>68</v>
      </c>
      <c r="X328" s="19" t="s">
        <v>68</v>
      </c>
      <c r="Y328" s="40" t="s">
        <v>68</v>
      </c>
    </row>
    <row r="329" spans="3:25" x14ac:dyDescent="0.25">
      <c r="C329" s="106"/>
      <c r="D329" s="103"/>
      <c r="E329" s="11" t="s">
        <v>42</v>
      </c>
      <c r="F329" s="8"/>
      <c r="G329" s="14">
        <v>25</v>
      </c>
      <c r="H329" s="57" t="s">
        <v>68</v>
      </c>
      <c r="I329" s="12" t="s">
        <v>68</v>
      </c>
      <c r="J329" s="12" t="s">
        <v>68</v>
      </c>
      <c r="K329" s="12" t="s">
        <v>68</v>
      </c>
      <c r="L329" s="12" t="s">
        <v>68</v>
      </c>
      <c r="M329" s="12" t="s">
        <v>68</v>
      </c>
      <c r="N329" s="6">
        <v>80</v>
      </c>
      <c r="O329" s="6">
        <v>16</v>
      </c>
      <c r="P329" s="6">
        <v>4</v>
      </c>
      <c r="Q329" s="12" t="s">
        <v>68</v>
      </c>
      <c r="R329" s="12" t="s">
        <v>68</v>
      </c>
      <c r="S329" s="12" t="s">
        <v>68</v>
      </c>
      <c r="T329" s="12" t="s">
        <v>68</v>
      </c>
      <c r="U329" s="12" t="s">
        <v>68</v>
      </c>
      <c r="V329" s="12" t="s">
        <v>68</v>
      </c>
      <c r="W329" s="12" t="s">
        <v>68</v>
      </c>
      <c r="X329" s="12" t="s">
        <v>68</v>
      </c>
      <c r="Y329" s="38" t="s">
        <v>68</v>
      </c>
    </row>
    <row r="330" spans="3:25" x14ac:dyDescent="0.25">
      <c r="C330" s="106"/>
      <c r="D330" s="103"/>
      <c r="E330" s="11" t="s">
        <v>43</v>
      </c>
      <c r="F330" s="8"/>
      <c r="G330" s="7">
        <v>226</v>
      </c>
      <c r="H330" s="62" t="s">
        <v>68</v>
      </c>
      <c r="I330" s="19" t="s">
        <v>68</v>
      </c>
      <c r="J330" s="19" t="s">
        <v>68</v>
      </c>
      <c r="K330" s="19" t="s">
        <v>68</v>
      </c>
      <c r="L330" s="19" t="s">
        <v>68</v>
      </c>
      <c r="M330" s="19" t="s">
        <v>68</v>
      </c>
      <c r="N330" s="2">
        <v>15.929203539823</v>
      </c>
      <c r="O330" s="2">
        <v>23.451327433627998</v>
      </c>
      <c r="P330" s="2">
        <v>17.256637168141999</v>
      </c>
      <c r="Q330" s="2">
        <v>19.026548672566001</v>
      </c>
      <c r="R330" s="2">
        <v>11.504424778761001</v>
      </c>
      <c r="S330" s="2">
        <v>12.83185840708</v>
      </c>
      <c r="T330" s="19" t="s">
        <v>68</v>
      </c>
      <c r="U330" s="19" t="s">
        <v>68</v>
      </c>
      <c r="V330" s="19" t="s">
        <v>68</v>
      </c>
      <c r="W330" s="19" t="s">
        <v>68</v>
      </c>
      <c r="X330" s="19" t="s">
        <v>68</v>
      </c>
      <c r="Y330" s="40" t="s">
        <v>68</v>
      </c>
    </row>
    <row r="331" spans="3:25" x14ac:dyDescent="0.25">
      <c r="C331" s="106"/>
      <c r="D331" s="103"/>
      <c r="E331" s="11" t="s">
        <v>44</v>
      </c>
      <c r="F331" s="8"/>
      <c r="G331" s="14">
        <v>47</v>
      </c>
      <c r="H331" s="57" t="s">
        <v>68</v>
      </c>
      <c r="I331" s="12" t="s">
        <v>68</v>
      </c>
      <c r="J331" s="12" t="s">
        <v>68</v>
      </c>
      <c r="K331" s="12" t="s">
        <v>68</v>
      </c>
      <c r="L331" s="12" t="s">
        <v>68</v>
      </c>
      <c r="M331" s="12" t="s">
        <v>68</v>
      </c>
      <c r="N331" s="6">
        <v>8.5106382978719992</v>
      </c>
      <c r="O331" s="6">
        <v>17.021276595745</v>
      </c>
      <c r="P331" s="6">
        <v>14.893617021277</v>
      </c>
      <c r="Q331" s="6">
        <v>31.914893617021001</v>
      </c>
      <c r="R331" s="6">
        <v>10.638297872340001</v>
      </c>
      <c r="S331" s="6">
        <v>17.021276595745</v>
      </c>
      <c r="T331" s="12" t="s">
        <v>68</v>
      </c>
      <c r="U331" s="12" t="s">
        <v>68</v>
      </c>
      <c r="V331" s="12" t="s">
        <v>68</v>
      </c>
      <c r="W331" s="12" t="s">
        <v>68</v>
      </c>
      <c r="X331" s="12" t="s">
        <v>68</v>
      </c>
      <c r="Y331" s="38" t="s">
        <v>68</v>
      </c>
    </row>
    <row r="332" spans="3:25" ht="25.2" x14ac:dyDescent="0.25">
      <c r="C332" s="106"/>
      <c r="D332" s="103"/>
      <c r="E332" s="11" t="s">
        <v>45</v>
      </c>
      <c r="F332" s="8"/>
      <c r="G332" s="14">
        <v>23</v>
      </c>
      <c r="H332" s="57" t="s">
        <v>68</v>
      </c>
      <c r="I332" s="12" t="s">
        <v>68</v>
      </c>
      <c r="J332" s="12" t="s">
        <v>68</v>
      </c>
      <c r="K332" s="12" t="s">
        <v>68</v>
      </c>
      <c r="L332" s="12" t="s">
        <v>68</v>
      </c>
      <c r="M332" s="12" t="s">
        <v>68</v>
      </c>
      <c r="N332" s="6">
        <v>17.391304347826001</v>
      </c>
      <c r="O332" s="6">
        <v>26.086956521739001</v>
      </c>
      <c r="P332" s="6">
        <v>21.739130434783</v>
      </c>
      <c r="Q332" s="6">
        <v>17.391304347826001</v>
      </c>
      <c r="R332" s="6">
        <v>4.3478260869570002</v>
      </c>
      <c r="S332" s="6">
        <v>13.04347826087</v>
      </c>
      <c r="T332" s="12" t="s">
        <v>68</v>
      </c>
      <c r="U332" s="12" t="s">
        <v>68</v>
      </c>
      <c r="V332" s="12" t="s">
        <v>68</v>
      </c>
      <c r="W332" s="12" t="s">
        <v>68</v>
      </c>
      <c r="X332" s="12" t="s">
        <v>68</v>
      </c>
      <c r="Y332" s="38" t="s">
        <v>68</v>
      </c>
    </row>
    <row r="333" spans="3:25" x14ac:dyDescent="0.25">
      <c r="C333" s="106"/>
      <c r="D333" s="103"/>
      <c r="E333" s="11" t="s">
        <v>38</v>
      </c>
      <c r="F333" s="8"/>
      <c r="G333" s="7">
        <v>61</v>
      </c>
      <c r="H333" s="62" t="s">
        <v>68</v>
      </c>
      <c r="I333" s="19" t="s">
        <v>68</v>
      </c>
      <c r="J333" s="19" t="s">
        <v>68</v>
      </c>
      <c r="K333" s="19" t="s">
        <v>68</v>
      </c>
      <c r="L333" s="19" t="s">
        <v>68</v>
      </c>
      <c r="M333" s="19" t="s">
        <v>68</v>
      </c>
      <c r="N333" s="2">
        <v>6.5573770491800003</v>
      </c>
      <c r="O333" s="2">
        <v>9.83606557377</v>
      </c>
      <c r="P333" s="2">
        <v>24.590163934425998</v>
      </c>
      <c r="Q333" s="2">
        <v>29.508196721310998</v>
      </c>
      <c r="R333" s="2">
        <v>19.672131147540998</v>
      </c>
      <c r="S333" s="2">
        <v>9.83606557377</v>
      </c>
      <c r="T333" s="19" t="s">
        <v>68</v>
      </c>
      <c r="U333" s="19" t="s">
        <v>68</v>
      </c>
      <c r="V333" s="19" t="s">
        <v>68</v>
      </c>
      <c r="W333" s="19" t="s">
        <v>68</v>
      </c>
      <c r="X333" s="19" t="s">
        <v>68</v>
      </c>
      <c r="Y333" s="40" t="s">
        <v>68</v>
      </c>
    </row>
    <row r="334" spans="3:25" x14ac:dyDescent="0.25">
      <c r="C334" s="102" t="s">
        <v>46</v>
      </c>
      <c r="D334" s="100" t="s">
        <v>21</v>
      </c>
      <c r="E334" s="10" t="s">
        <v>47</v>
      </c>
      <c r="F334" s="9"/>
      <c r="G334" s="13">
        <v>1103</v>
      </c>
      <c r="H334" s="23">
        <v>7.4342701722570004</v>
      </c>
      <c r="I334" s="4">
        <v>9.9728014505889995</v>
      </c>
      <c r="J334" s="4">
        <v>11.060743427017</v>
      </c>
      <c r="K334" s="4">
        <v>12.239347234814</v>
      </c>
      <c r="L334" s="4">
        <v>5.6210335448780002</v>
      </c>
      <c r="M334" s="4">
        <v>4.6237533998189999</v>
      </c>
      <c r="N334" s="4">
        <v>7.252946509519</v>
      </c>
      <c r="O334" s="4">
        <v>9.2475067996369997</v>
      </c>
      <c r="P334" s="4">
        <v>10.698096101540999</v>
      </c>
      <c r="Q334" s="4">
        <v>11.6953762466</v>
      </c>
      <c r="R334" s="4">
        <v>5.8023572076159997</v>
      </c>
      <c r="S334" s="4">
        <v>4.3517679057120002</v>
      </c>
      <c r="T334" s="36" t="s">
        <v>68</v>
      </c>
      <c r="U334" s="36" t="s">
        <v>68</v>
      </c>
      <c r="V334" s="36" t="s">
        <v>68</v>
      </c>
      <c r="W334" s="36" t="s">
        <v>68</v>
      </c>
      <c r="X334" s="36" t="s">
        <v>68</v>
      </c>
      <c r="Y334" s="59" t="s">
        <v>68</v>
      </c>
    </row>
    <row r="335" spans="3:25" ht="25.2" x14ac:dyDescent="0.25">
      <c r="C335" s="106"/>
      <c r="D335" s="101"/>
      <c r="E335" s="11" t="s">
        <v>48</v>
      </c>
      <c r="F335" s="8"/>
      <c r="G335" s="7">
        <v>173</v>
      </c>
      <c r="H335" s="17">
        <v>12.716763005780001</v>
      </c>
      <c r="I335" s="2">
        <v>9.8265895953759994</v>
      </c>
      <c r="J335" s="2">
        <v>10.404624277457</v>
      </c>
      <c r="K335" s="2">
        <v>10.404624277457</v>
      </c>
      <c r="L335" s="2">
        <v>4.6242774566470004</v>
      </c>
      <c r="M335" s="2">
        <v>2.3121387283239998</v>
      </c>
      <c r="N335" s="2">
        <v>11.560693641618</v>
      </c>
      <c r="O335" s="2">
        <v>10.982658959538</v>
      </c>
      <c r="P335" s="2">
        <v>10.982658959538</v>
      </c>
      <c r="Q335" s="2">
        <v>8.0924855491330003</v>
      </c>
      <c r="R335" s="2">
        <v>5.2023121387279998</v>
      </c>
      <c r="S335" s="2">
        <v>2.8901734104050001</v>
      </c>
      <c r="T335" s="19" t="s">
        <v>68</v>
      </c>
      <c r="U335" s="19" t="s">
        <v>68</v>
      </c>
      <c r="V335" s="19" t="s">
        <v>68</v>
      </c>
      <c r="W335" s="19" t="s">
        <v>68</v>
      </c>
      <c r="X335" s="19" t="s">
        <v>68</v>
      </c>
      <c r="Y335" s="40" t="s">
        <v>68</v>
      </c>
    </row>
    <row r="336" spans="3:25" x14ac:dyDescent="0.25">
      <c r="C336" s="106"/>
      <c r="D336" s="101"/>
      <c r="E336" s="11" t="s">
        <v>49</v>
      </c>
      <c r="F336" s="8"/>
      <c r="G336" s="14">
        <v>29</v>
      </c>
      <c r="H336" s="29">
        <v>13.793103448276</v>
      </c>
      <c r="I336" s="6">
        <v>17.241379310345</v>
      </c>
      <c r="J336" s="6">
        <v>10.344827586207</v>
      </c>
      <c r="K336" s="6">
        <v>3.4482758620689999</v>
      </c>
      <c r="L336" s="6">
        <v>6.8965517241379999</v>
      </c>
      <c r="M336" s="6">
        <v>3.4482758620689999</v>
      </c>
      <c r="N336" s="6">
        <v>10.344827586207</v>
      </c>
      <c r="O336" s="12" t="s">
        <v>68</v>
      </c>
      <c r="P336" s="6">
        <v>6.8965517241379999</v>
      </c>
      <c r="Q336" s="6">
        <v>6.8965517241379999</v>
      </c>
      <c r="R336" s="6">
        <v>6.8965517241379999</v>
      </c>
      <c r="S336" s="6">
        <v>13.793103448276</v>
      </c>
      <c r="T336" s="12" t="s">
        <v>68</v>
      </c>
      <c r="U336" s="12" t="s">
        <v>68</v>
      </c>
      <c r="V336" s="12" t="s">
        <v>68</v>
      </c>
      <c r="W336" s="12" t="s">
        <v>68</v>
      </c>
      <c r="X336" s="12" t="s">
        <v>68</v>
      </c>
      <c r="Y336" s="38" t="s">
        <v>68</v>
      </c>
    </row>
    <row r="337" spans="3:25" ht="25.2" x14ac:dyDescent="0.25">
      <c r="C337" s="106"/>
      <c r="D337" s="101"/>
      <c r="E337" s="11" t="s">
        <v>50</v>
      </c>
      <c r="F337" s="8"/>
      <c r="G337" s="7">
        <v>102</v>
      </c>
      <c r="H337" s="17">
        <v>18.627450980391998</v>
      </c>
      <c r="I337" s="2">
        <v>12.745098039216</v>
      </c>
      <c r="J337" s="2">
        <v>10.78431372549</v>
      </c>
      <c r="K337" s="2">
        <v>9.8039215686270005</v>
      </c>
      <c r="L337" s="2">
        <v>5.8823529411760003</v>
      </c>
      <c r="M337" s="2">
        <v>2.9411764705880001</v>
      </c>
      <c r="N337" s="2">
        <v>8.8235294117649996</v>
      </c>
      <c r="O337" s="2">
        <v>10.78431372549</v>
      </c>
      <c r="P337" s="2">
        <v>3.9215686274510002</v>
      </c>
      <c r="Q337" s="2">
        <v>4.9019607843140003</v>
      </c>
      <c r="R337" s="2">
        <v>8.8235294117649996</v>
      </c>
      <c r="S337" s="2">
        <v>1.9607843137250001</v>
      </c>
      <c r="T337" s="19" t="s">
        <v>68</v>
      </c>
      <c r="U337" s="19" t="s">
        <v>68</v>
      </c>
      <c r="V337" s="19" t="s">
        <v>68</v>
      </c>
      <c r="W337" s="19" t="s">
        <v>68</v>
      </c>
      <c r="X337" s="19" t="s">
        <v>68</v>
      </c>
      <c r="Y337" s="40" t="s">
        <v>68</v>
      </c>
    </row>
    <row r="338" spans="3:25" ht="25.2" x14ac:dyDescent="0.25">
      <c r="C338" s="106"/>
      <c r="D338" s="101"/>
      <c r="E338" s="11" t="s">
        <v>51</v>
      </c>
      <c r="F338" s="8"/>
      <c r="G338" s="14">
        <v>46</v>
      </c>
      <c r="H338" s="29">
        <v>13.04347826087</v>
      </c>
      <c r="I338" s="6">
        <v>10.869565217390999</v>
      </c>
      <c r="J338" s="6">
        <v>6.5217391304349999</v>
      </c>
      <c r="K338" s="6">
        <v>8.6956521739130004</v>
      </c>
      <c r="L338" s="12" t="s">
        <v>68</v>
      </c>
      <c r="M338" s="12" t="s">
        <v>68</v>
      </c>
      <c r="N338" s="6">
        <v>6.5217391304349999</v>
      </c>
      <c r="O338" s="6">
        <v>8.6956521739130004</v>
      </c>
      <c r="P338" s="6">
        <v>10.869565217390999</v>
      </c>
      <c r="Q338" s="6">
        <v>13.04347826087</v>
      </c>
      <c r="R338" s="6">
        <v>13.04347826087</v>
      </c>
      <c r="S338" s="6">
        <v>8.6956521739130004</v>
      </c>
      <c r="T338" s="12" t="s">
        <v>68</v>
      </c>
      <c r="U338" s="12" t="s">
        <v>68</v>
      </c>
      <c r="V338" s="12" t="s">
        <v>68</v>
      </c>
      <c r="W338" s="12" t="s">
        <v>68</v>
      </c>
      <c r="X338" s="12" t="s">
        <v>68</v>
      </c>
      <c r="Y338" s="38" t="s">
        <v>68</v>
      </c>
    </row>
    <row r="339" spans="3:25" x14ac:dyDescent="0.25">
      <c r="C339" s="106"/>
      <c r="D339" s="101"/>
      <c r="E339" s="11" t="s">
        <v>52</v>
      </c>
      <c r="F339" s="8"/>
      <c r="G339" s="14">
        <v>20</v>
      </c>
      <c r="H339" s="57" t="s">
        <v>68</v>
      </c>
      <c r="I339" s="6">
        <v>5</v>
      </c>
      <c r="J339" s="6">
        <v>5</v>
      </c>
      <c r="K339" s="6">
        <v>15</v>
      </c>
      <c r="L339" s="12" t="s">
        <v>68</v>
      </c>
      <c r="M339" s="6">
        <v>10</v>
      </c>
      <c r="N339" s="12" t="s">
        <v>68</v>
      </c>
      <c r="O339" s="6">
        <v>5</v>
      </c>
      <c r="P339" s="6">
        <v>5</v>
      </c>
      <c r="Q339" s="6">
        <v>5</v>
      </c>
      <c r="R339" s="6">
        <v>10</v>
      </c>
      <c r="S339" s="6">
        <v>40</v>
      </c>
      <c r="T339" s="12" t="s">
        <v>68</v>
      </c>
      <c r="U339" s="12" t="s">
        <v>68</v>
      </c>
      <c r="V339" s="12" t="s">
        <v>68</v>
      </c>
      <c r="W339" s="12" t="s">
        <v>68</v>
      </c>
      <c r="X339" s="12" t="s">
        <v>68</v>
      </c>
      <c r="Y339" s="38" t="s">
        <v>68</v>
      </c>
    </row>
    <row r="340" spans="3:25" x14ac:dyDescent="0.25">
      <c r="C340" s="106"/>
      <c r="D340" s="101"/>
      <c r="E340" s="11" t="s">
        <v>53</v>
      </c>
      <c r="F340" s="8"/>
      <c r="G340" s="14">
        <v>19</v>
      </c>
      <c r="H340" s="29">
        <v>15.789473684211</v>
      </c>
      <c r="I340" s="12" t="s">
        <v>68</v>
      </c>
      <c r="J340" s="6">
        <v>5.2631578947369997</v>
      </c>
      <c r="K340" s="6">
        <v>15.789473684211</v>
      </c>
      <c r="L340" s="12" t="s">
        <v>68</v>
      </c>
      <c r="M340" s="6">
        <v>10.526315789473999</v>
      </c>
      <c r="N340" s="6">
        <v>21.052631578947</v>
      </c>
      <c r="O340" s="6">
        <v>5.2631578947369997</v>
      </c>
      <c r="P340" s="6">
        <v>10.526315789473999</v>
      </c>
      <c r="Q340" s="12" t="s">
        <v>68</v>
      </c>
      <c r="R340" s="6">
        <v>5.2631578947369997</v>
      </c>
      <c r="S340" s="6">
        <v>10.526315789473999</v>
      </c>
      <c r="T340" s="12" t="s">
        <v>68</v>
      </c>
      <c r="U340" s="12" t="s">
        <v>68</v>
      </c>
      <c r="V340" s="12" t="s">
        <v>68</v>
      </c>
      <c r="W340" s="12" t="s">
        <v>68</v>
      </c>
      <c r="X340" s="12" t="s">
        <v>68</v>
      </c>
      <c r="Y340" s="38" t="s">
        <v>68</v>
      </c>
    </row>
    <row r="341" spans="3:25" x14ac:dyDescent="0.25">
      <c r="C341" s="106"/>
      <c r="D341" s="101"/>
      <c r="E341" s="11" t="s">
        <v>38</v>
      </c>
      <c r="F341" s="8"/>
      <c r="G341" s="14">
        <v>32</v>
      </c>
      <c r="H341" s="29">
        <v>3.125</v>
      </c>
      <c r="I341" s="6">
        <v>18.75</v>
      </c>
      <c r="J341" s="6">
        <v>9.375</v>
      </c>
      <c r="K341" s="6">
        <v>3.125</v>
      </c>
      <c r="L341" s="6">
        <v>15.625</v>
      </c>
      <c r="M341" s="6">
        <v>9.375</v>
      </c>
      <c r="N341" s="6">
        <v>3.125</v>
      </c>
      <c r="O341" s="6">
        <v>6.25</v>
      </c>
      <c r="P341" s="6">
        <v>9.375</v>
      </c>
      <c r="Q341" s="6">
        <v>9.375</v>
      </c>
      <c r="R341" s="6">
        <v>9.375</v>
      </c>
      <c r="S341" s="6">
        <v>3.125</v>
      </c>
      <c r="T341" s="12" t="s">
        <v>68</v>
      </c>
      <c r="U341" s="12" t="s">
        <v>68</v>
      </c>
      <c r="V341" s="12" t="s">
        <v>68</v>
      </c>
      <c r="W341" s="12" t="s">
        <v>68</v>
      </c>
      <c r="X341" s="12" t="s">
        <v>68</v>
      </c>
      <c r="Y341" s="38" t="s">
        <v>68</v>
      </c>
    </row>
    <row r="342" spans="3:25" x14ac:dyDescent="0.25">
      <c r="C342" s="106"/>
      <c r="D342" s="101"/>
      <c r="E342" s="11" t="s">
        <v>54</v>
      </c>
      <c r="F342" s="8"/>
      <c r="G342" s="7">
        <v>1276</v>
      </c>
      <c r="H342" s="17">
        <v>8.1504702194360004</v>
      </c>
      <c r="I342" s="2">
        <v>9.9529780564259998</v>
      </c>
      <c r="J342" s="2">
        <v>10.971786833855999</v>
      </c>
      <c r="K342" s="2">
        <v>11.990595611285</v>
      </c>
      <c r="L342" s="2">
        <v>5.4858934169279996</v>
      </c>
      <c r="M342" s="2">
        <v>4.3103448275860003</v>
      </c>
      <c r="N342" s="2">
        <v>7.8369905956109998</v>
      </c>
      <c r="O342" s="2">
        <v>9.4827586206899994</v>
      </c>
      <c r="P342" s="2">
        <v>10.736677115987</v>
      </c>
      <c r="Q342" s="2">
        <v>11.206896551724</v>
      </c>
      <c r="R342" s="2">
        <v>5.7210031347959998</v>
      </c>
      <c r="S342" s="2">
        <v>4.1536050156739996</v>
      </c>
      <c r="T342" s="19" t="s">
        <v>68</v>
      </c>
      <c r="U342" s="19" t="s">
        <v>68</v>
      </c>
      <c r="V342" s="19" t="s">
        <v>68</v>
      </c>
      <c r="W342" s="19" t="s">
        <v>68</v>
      </c>
      <c r="X342" s="19" t="s">
        <v>68</v>
      </c>
      <c r="Y342" s="40" t="s">
        <v>68</v>
      </c>
    </row>
    <row r="343" spans="3:25" x14ac:dyDescent="0.25">
      <c r="C343" s="106"/>
      <c r="D343" s="101"/>
      <c r="E343" s="11" t="s">
        <v>55</v>
      </c>
      <c r="F343" s="8"/>
      <c r="G343" s="7">
        <v>177</v>
      </c>
      <c r="H343" s="17">
        <v>16.384180790959999</v>
      </c>
      <c r="I343" s="2">
        <v>12.994350282486</v>
      </c>
      <c r="J343" s="2">
        <v>9.6045197740110009</v>
      </c>
      <c r="K343" s="2">
        <v>8.4745762711860007</v>
      </c>
      <c r="L343" s="2">
        <v>4.5197740112989999</v>
      </c>
      <c r="M343" s="2">
        <v>2.25988700565</v>
      </c>
      <c r="N343" s="2">
        <v>8.4745762711860007</v>
      </c>
      <c r="O343" s="2">
        <v>8.4745762711860007</v>
      </c>
      <c r="P343" s="2">
        <v>6.2146892655370003</v>
      </c>
      <c r="Q343" s="2">
        <v>7.3446327683619996</v>
      </c>
      <c r="R343" s="2">
        <v>9.6045197740110009</v>
      </c>
      <c r="S343" s="2">
        <v>5.6497175141240001</v>
      </c>
      <c r="T343" s="19" t="s">
        <v>68</v>
      </c>
      <c r="U343" s="19" t="s">
        <v>68</v>
      </c>
      <c r="V343" s="19" t="s">
        <v>68</v>
      </c>
      <c r="W343" s="19" t="s">
        <v>68</v>
      </c>
      <c r="X343" s="19" t="s">
        <v>68</v>
      </c>
      <c r="Y343" s="40" t="s">
        <v>68</v>
      </c>
    </row>
    <row r="344" spans="3:25" ht="25.2" x14ac:dyDescent="0.25">
      <c r="C344" s="102" t="s">
        <v>56</v>
      </c>
      <c r="D344" s="100" t="s">
        <v>21</v>
      </c>
      <c r="E344" s="10" t="s">
        <v>57</v>
      </c>
      <c r="F344" s="9"/>
      <c r="G344" s="13">
        <v>393</v>
      </c>
      <c r="H344" s="23">
        <v>9.6692111959289999</v>
      </c>
      <c r="I344" s="4">
        <v>8.9058524173030005</v>
      </c>
      <c r="J344" s="4">
        <v>9.4147582697200001</v>
      </c>
      <c r="K344" s="4">
        <v>9.9236641221369997</v>
      </c>
      <c r="L344" s="4">
        <v>6.1068702290079999</v>
      </c>
      <c r="M344" s="4">
        <v>5.8524173027990001</v>
      </c>
      <c r="N344" s="4">
        <v>10.432569974554999</v>
      </c>
      <c r="O344" s="4">
        <v>8.3969465648850008</v>
      </c>
      <c r="P344" s="4">
        <v>9.9236641221369997</v>
      </c>
      <c r="Q344" s="4">
        <v>9.1603053435110002</v>
      </c>
      <c r="R344" s="4">
        <v>6.1068702290079999</v>
      </c>
      <c r="S344" s="4">
        <v>6.1068702290079999</v>
      </c>
      <c r="T344" s="36" t="s">
        <v>68</v>
      </c>
      <c r="U344" s="36" t="s">
        <v>68</v>
      </c>
      <c r="V344" s="36" t="s">
        <v>68</v>
      </c>
      <c r="W344" s="36" t="s">
        <v>68</v>
      </c>
      <c r="X344" s="36" t="s">
        <v>68</v>
      </c>
      <c r="Y344" s="59" t="s">
        <v>68</v>
      </c>
    </row>
    <row r="345" spans="3:25" ht="25.2" x14ac:dyDescent="0.25">
      <c r="C345" s="106"/>
      <c r="D345" s="101"/>
      <c r="E345" s="11" t="s">
        <v>58</v>
      </c>
      <c r="F345" s="8"/>
      <c r="G345" s="7">
        <v>615</v>
      </c>
      <c r="H345" s="17">
        <v>8.130081300813</v>
      </c>
      <c r="I345" s="2">
        <v>11.219512195122</v>
      </c>
      <c r="J345" s="2">
        <v>10.731707317073001</v>
      </c>
      <c r="K345" s="2">
        <v>13.821138211381999</v>
      </c>
      <c r="L345" s="2">
        <v>5.0406504065039996</v>
      </c>
      <c r="M345" s="2">
        <v>3.5772357723580002</v>
      </c>
      <c r="N345" s="2">
        <v>7.4796747967480002</v>
      </c>
      <c r="O345" s="2">
        <v>9.2682926829269991</v>
      </c>
      <c r="P345" s="2">
        <v>8.4552845528460008</v>
      </c>
      <c r="Q345" s="2">
        <v>11.382113821138001</v>
      </c>
      <c r="R345" s="2">
        <v>6.8292682926830004</v>
      </c>
      <c r="S345" s="2">
        <v>4.065040650407</v>
      </c>
      <c r="T345" s="19" t="s">
        <v>68</v>
      </c>
      <c r="U345" s="19" t="s">
        <v>68</v>
      </c>
      <c r="V345" s="19" t="s">
        <v>68</v>
      </c>
      <c r="W345" s="19" t="s">
        <v>68</v>
      </c>
      <c r="X345" s="19" t="s">
        <v>68</v>
      </c>
      <c r="Y345" s="40" t="s">
        <v>68</v>
      </c>
    </row>
    <row r="346" spans="3:25" ht="25.2" x14ac:dyDescent="0.25">
      <c r="C346" s="106"/>
      <c r="D346" s="101"/>
      <c r="E346" s="11" t="s">
        <v>59</v>
      </c>
      <c r="F346" s="8"/>
      <c r="G346" s="7">
        <v>364</v>
      </c>
      <c r="H346" s="17">
        <v>8.5164835164839996</v>
      </c>
      <c r="I346" s="2">
        <v>9.3406593406590002</v>
      </c>
      <c r="J346" s="2">
        <v>12.087912087912001</v>
      </c>
      <c r="K346" s="2">
        <v>10.439560439559999</v>
      </c>
      <c r="L346" s="2">
        <v>6.0439560439560003</v>
      </c>
      <c r="M346" s="2">
        <v>3.2967032967029999</v>
      </c>
      <c r="N346" s="2">
        <v>5.4945054945049998</v>
      </c>
      <c r="O346" s="2">
        <v>9.8901098901100006</v>
      </c>
      <c r="P346" s="2">
        <v>13.186813186813</v>
      </c>
      <c r="Q346" s="2">
        <v>10.989010989011</v>
      </c>
      <c r="R346" s="2">
        <v>5.7692307692310001</v>
      </c>
      <c r="S346" s="2">
        <v>4.9450549450550003</v>
      </c>
      <c r="T346" s="19" t="s">
        <v>68</v>
      </c>
      <c r="U346" s="19" t="s">
        <v>68</v>
      </c>
      <c r="V346" s="19" t="s">
        <v>68</v>
      </c>
      <c r="W346" s="19" t="s">
        <v>68</v>
      </c>
      <c r="X346" s="19" t="s">
        <v>68</v>
      </c>
      <c r="Y346" s="40" t="s">
        <v>68</v>
      </c>
    </row>
    <row r="347" spans="3:25" x14ac:dyDescent="0.25">
      <c r="C347" s="106"/>
      <c r="D347" s="101"/>
      <c r="E347" s="11" t="s">
        <v>60</v>
      </c>
      <c r="F347" s="8"/>
      <c r="G347" s="7">
        <v>152</v>
      </c>
      <c r="H347" s="17">
        <v>11.842105263158</v>
      </c>
      <c r="I347" s="2">
        <v>12.5</v>
      </c>
      <c r="J347" s="2">
        <v>9.8684210526319998</v>
      </c>
      <c r="K347" s="2">
        <v>8.5526315789470004</v>
      </c>
      <c r="L347" s="2">
        <v>3.947368421053</v>
      </c>
      <c r="M347" s="2">
        <v>5.9210526315790002</v>
      </c>
      <c r="N347" s="2">
        <v>8.5526315789470004</v>
      </c>
      <c r="O347" s="2">
        <v>9.2105263157890001</v>
      </c>
      <c r="P347" s="2">
        <v>9.8684210526319998</v>
      </c>
      <c r="Q347" s="2">
        <v>9.2105263157890001</v>
      </c>
      <c r="R347" s="2">
        <v>5.9210526315790002</v>
      </c>
      <c r="S347" s="2">
        <v>4.6052631578950001</v>
      </c>
      <c r="T347" s="19" t="s">
        <v>68</v>
      </c>
      <c r="U347" s="19" t="s">
        <v>68</v>
      </c>
      <c r="V347" s="19" t="s">
        <v>68</v>
      </c>
      <c r="W347" s="19" t="s">
        <v>68</v>
      </c>
      <c r="X347" s="19" t="s">
        <v>68</v>
      </c>
      <c r="Y347" s="40" t="s">
        <v>68</v>
      </c>
    </row>
    <row r="348" spans="3:25" x14ac:dyDescent="0.25">
      <c r="C348" s="102" t="s">
        <v>61</v>
      </c>
      <c r="D348" s="100" t="s">
        <v>21</v>
      </c>
      <c r="E348" s="10" t="s">
        <v>62</v>
      </c>
      <c r="F348" s="9"/>
      <c r="G348" s="13">
        <v>197</v>
      </c>
      <c r="H348" s="23">
        <v>8.6294416243650005</v>
      </c>
      <c r="I348" s="4">
        <v>9.1370558375630004</v>
      </c>
      <c r="J348" s="4">
        <v>11.167512690355</v>
      </c>
      <c r="K348" s="4">
        <v>11.675126903553</v>
      </c>
      <c r="L348" s="4">
        <v>5.0761421319800002</v>
      </c>
      <c r="M348" s="4">
        <v>2.5380710659900001</v>
      </c>
      <c r="N348" s="4">
        <v>10.659898477157</v>
      </c>
      <c r="O348" s="4">
        <v>8.1218274111680007</v>
      </c>
      <c r="P348" s="4">
        <v>12.690355329949</v>
      </c>
      <c r="Q348" s="4">
        <v>10.152284263959</v>
      </c>
      <c r="R348" s="4">
        <v>4.5685279187820003</v>
      </c>
      <c r="S348" s="4">
        <v>5.5837563451780001</v>
      </c>
      <c r="T348" s="36" t="s">
        <v>68</v>
      </c>
      <c r="U348" s="36" t="s">
        <v>68</v>
      </c>
      <c r="V348" s="36" t="s">
        <v>68</v>
      </c>
      <c r="W348" s="36" t="s">
        <v>68</v>
      </c>
      <c r="X348" s="36" t="s">
        <v>68</v>
      </c>
      <c r="Y348" s="59" t="s">
        <v>68</v>
      </c>
    </row>
    <row r="349" spans="3:25" x14ac:dyDescent="0.25">
      <c r="C349" s="103"/>
      <c r="D349" s="101"/>
      <c r="E349" s="11" t="s">
        <v>63</v>
      </c>
      <c r="F349" s="8"/>
      <c r="G349" s="7">
        <v>460</v>
      </c>
      <c r="H349" s="17">
        <v>11.95652173913</v>
      </c>
      <c r="I349" s="2">
        <v>10.434782608696</v>
      </c>
      <c r="J349" s="2">
        <v>10</v>
      </c>
      <c r="K349" s="2">
        <v>10.869565217390999</v>
      </c>
      <c r="L349" s="2">
        <v>7.3913043478259999</v>
      </c>
      <c r="M349" s="2">
        <v>2.1739130434780001</v>
      </c>
      <c r="N349" s="2">
        <v>9.1304347826090009</v>
      </c>
      <c r="O349" s="2">
        <v>10.869565217390999</v>
      </c>
      <c r="P349" s="2">
        <v>9.3478260869569993</v>
      </c>
      <c r="Q349" s="2">
        <v>7.8260869565220004</v>
      </c>
      <c r="R349" s="2">
        <v>6.7391304347830001</v>
      </c>
      <c r="S349" s="2">
        <v>3.2608695652169999</v>
      </c>
      <c r="T349" s="19" t="s">
        <v>68</v>
      </c>
      <c r="U349" s="19" t="s">
        <v>68</v>
      </c>
      <c r="V349" s="19" t="s">
        <v>68</v>
      </c>
      <c r="W349" s="19" t="s">
        <v>68</v>
      </c>
      <c r="X349" s="19" t="s">
        <v>68</v>
      </c>
      <c r="Y349" s="40" t="s">
        <v>68</v>
      </c>
    </row>
    <row r="350" spans="3:25" ht="25.2" x14ac:dyDescent="0.25">
      <c r="C350" s="103"/>
      <c r="D350" s="101"/>
      <c r="E350" s="11" t="s">
        <v>64</v>
      </c>
      <c r="F350" s="8"/>
      <c r="G350" s="7">
        <v>286</v>
      </c>
      <c r="H350" s="17">
        <v>6.2937062937060002</v>
      </c>
      <c r="I350" s="2">
        <v>12.587412587413001</v>
      </c>
      <c r="J350" s="2">
        <v>10.13986013986</v>
      </c>
      <c r="K350" s="2">
        <v>11.538461538462</v>
      </c>
      <c r="L350" s="2">
        <v>3.8461538461539999</v>
      </c>
      <c r="M350" s="2">
        <v>4.5454545454549997</v>
      </c>
      <c r="N350" s="2">
        <v>6.2937062937060002</v>
      </c>
      <c r="O350" s="2">
        <v>7.3426573426569997</v>
      </c>
      <c r="P350" s="2">
        <v>11.188811188811</v>
      </c>
      <c r="Q350" s="2">
        <v>13.636363636364001</v>
      </c>
      <c r="R350" s="2">
        <v>7.6923076923079998</v>
      </c>
      <c r="S350" s="2">
        <v>4.8951048951049998</v>
      </c>
      <c r="T350" s="19" t="s">
        <v>68</v>
      </c>
      <c r="U350" s="19" t="s">
        <v>68</v>
      </c>
      <c r="V350" s="19" t="s">
        <v>68</v>
      </c>
      <c r="W350" s="19" t="s">
        <v>68</v>
      </c>
      <c r="X350" s="19" t="s">
        <v>68</v>
      </c>
      <c r="Y350" s="40" t="s">
        <v>68</v>
      </c>
    </row>
    <row r="351" spans="3:25" x14ac:dyDescent="0.25">
      <c r="C351" s="103"/>
      <c r="D351" s="101"/>
      <c r="E351" s="11" t="s">
        <v>65</v>
      </c>
      <c r="F351" s="8"/>
      <c r="G351" s="7">
        <v>249</v>
      </c>
      <c r="H351" s="17">
        <v>6.8273092369480004</v>
      </c>
      <c r="I351" s="2">
        <v>9.2369477911650009</v>
      </c>
      <c r="J351" s="2">
        <v>12.048192771084</v>
      </c>
      <c r="K351" s="2">
        <v>11.646586345382</v>
      </c>
      <c r="L351" s="2">
        <v>5.6224899598390001</v>
      </c>
      <c r="M351" s="2">
        <v>8.0321285140559997</v>
      </c>
      <c r="N351" s="2">
        <v>6.0240963855420002</v>
      </c>
      <c r="O351" s="2">
        <v>5.2208835341370001</v>
      </c>
      <c r="P351" s="2">
        <v>10.040160642569999</v>
      </c>
      <c r="Q351" s="2">
        <v>12.048192771084</v>
      </c>
      <c r="R351" s="2">
        <v>6.4257028112450003</v>
      </c>
      <c r="S351" s="2">
        <v>6.8273092369480004</v>
      </c>
      <c r="T351" s="19" t="s">
        <v>68</v>
      </c>
      <c r="U351" s="19" t="s">
        <v>68</v>
      </c>
      <c r="V351" s="19" t="s">
        <v>68</v>
      </c>
      <c r="W351" s="19" t="s">
        <v>68</v>
      </c>
      <c r="X351" s="19" t="s">
        <v>68</v>
      </c>
      <c r="Y351" s="40" t="s">
        <v>68</v>
      </c>
    </row>
    <row r="352" spans="3:25" x14ac:dyDescent="0.25">
      <c r="C352" s="103"/>
      <c r="D352" s="101"/>
      <c r="E352" s="11" t="s">
        <v>66</v>
      </c>
      <c r="F352" s="8"/>
      <c r="G352" s="7">
        <v>145</v>
      </c>
      <c r="H352" s="17">
        <v>9.6551724137930002</v>
      </c>
      <c r="I352" s="2">
        <v>11.034482758620999</v>
      </c>
      <c r="J352" s="2">
        <v>8.9655172413790005</v>
      </c>
      <c r="K352" s="2">
        <v>11.724137931034001</v>
      </c>
      <c r="L352" s="2">
        <v>2.0689655172410002</v>
      </c>
      <c r="M352" s="2">
        <v>5.5172413793099997</v>
      </c>
      <c r="N352" s="2">
        <v>10.344827586207</v>
      </c>
      <c r="O352" s="2">
        <v>12.413793103448</v>
      </c>
      <c r="P352" s="2">
        <v>6.2068965517240002</v>
      </c>
      <c r="Q352" s="2">
        <v>10.344827586207</v>
      </c>
      <c r="R352" s="2">
        <v>6.8965517241379999</v>
      </c>
      <c r="S352" s="2">
        <v>4.8275862068970001</v>
      </c>
      <c r="T352" s="19" t="s">
        <v>68</v>
      </c>
      <c r="U352" s="19" t="s">
        <v>68</v>
      </c>
      <c r="V352" s="19" t="s">
        <v>68</v>
      </c>
      <c r="W352" s="19" t="s">
        <v>68</v>
      </c>
      <c r="X352" s="19" t="s">
        <v>68</v>
      </c>
      <c r="Y352" s="40" t="s">
        <v>68</v>
      </c>
    </row>
    <row r="353" spans="2:25" x14ac:dyDescent="0.25">
      <c r="C353" s="107"/>
      <c r="D353" s="104"/>
      <c r="E353" s="44" t="s">
        <v>67</v>
      </c>
      <c r="F353" s="45"/>
      <c r="G353" s="56">
        <v>187</v>
      </c>
      <c r="H353" s="66">
        <v>8.5561497326199998</v>
      </c>
      <c r="I353" s="35">
        <v>8.5561497326199998</v>
      </c>
      <c r="J353" s="35">
        <v>11.764705882353001</v>
      </c>
      <c r="K353" s="35">
        <v>12.299465240642</v>
      </c>
      <c r="L353" s="35">
        <v>5.8823529411760003</v>
      </c>
      <c r="M353" s="35">
        <v>5.3475935828879999</v>
      </c>
      <c r="N353" s="35">
        <v>4.8128342245990003</v>
      </c>
      <c r="O353" s="35">
        <v>11.764705882353001</v>
      </c>
      <c r="P353" s="35">
        <v>10.695187165775</v>
      </c>
      <c r="Q353" s="35">
        <v>10.695187165775</v>
      </c>
      <c r="R353" s="35">
        <v>4.2780748663099999</v>
      </c>
      <c r="S353" s="35">
        <v>5.3475935828879999</v>
      </c>
      <c r="T353" s="71" t="s">
        <v>68</v>
      </c>
      <c r="U353" s="71" t="s">
        <v>68</v>
      </c>
      <c r="V353" s="71" t="s">
        <v>68</v>
      </c>
      <c r="W353" s="71" t="s">
        <v>68</v>
      </c>
      <c r="X353" s="71" t="s">
        <v>68</v>
      </c>
      <c r="Y353" s="80" t="s">
        <v>68</v>
      </c>
    </row>
    <row r="355" spans="2:25" x14ac:dyDescent="0.25">
      <c r="B355" s="42" t="str">
        <f xml:space="preserve"> HYPERLINK("#'目次'!B11", "[5]")</f>
        <v>[5]</v>
      </c>
      <c r="C355" s="37" t="s">
        <v>127</v>
      </c>
    </row>
    <row r="358" spans="2:25" x14ac:dyDescent="0.25">
      <c r="C358" s="37" t="s">
        <v>14</v>
      </c>
    </row>
    <row r="359" spans="2:25" ht="50.4" x14ac:dyDescent="0.25">
      <c r="C359" s="96"/>
      <c r="D359" s="97"/>
      <c r="E359" s="97"/>
      <c r="F359" s="97"/>
      <c r="G359" s="52" t="s">
        <v>15</v>
      </c>
      <c r="H359" s="48" t="s">
        <v>34</v>
      </c>
      <c r="I359" s="20" t="s">
        <v>35</v>
      </c>
      <c r="J359" s="20" t="s">
        <v>36</v>
      </c>
      <c r="K359" s="20" t="s">
        <v>37</v>
      </c>
      <c r="L359" s="20" t="s">
        <v>38</v>
      </c>
      <c r="M359" s="51" t="s">
        <v>128</v>
      </c>
    </row>
    <row r="360" spans="2:25" x14ac:dyDescent="0.25">
      <c r="C360" s="98"/>
      <c r="D360" s="99"/>
      <c r="E360" s="99"/>
      <c r="F360" s="99"/>
      <c r="G360" s="47"/>
      <c r="H360" s="55"/>
      <c r="I360" s="21"/>
      <c r="J360" s="21"/>
      <c r="K360" s="21"/>
      <c r="L360" s="21"/>
      <c r="M360" s="54"/>
    </row>
    <row r="361" spans="2:25" x14ac:dyDescent="0.25">
      <c r="C361" s="43"/>
      <c r="D361" s="49"/>
      <c r="E361" s="53" t="s">
        <v>15</v>
      </c>
      <c r="F361" s="46"/>
      <c r="G361" s="50">
        <v>1524</v>
      </c>
      <c r="H361" s="32">
        <v>4.9212598425199996</v>
      </c>
      <c r="I361" s="32">
        <v>68.372703412072994</v>
      </c>
      <c r="J361" s="32">
        <v>8.0052493438320003</v>
      </c>
      <c r="K361" s="32">
        <v>16.469816272966</v>
      </c>
      <c r="L361" s="32">
        <v>2.2309711286090002</v>
      </c>
      <c r="M361" s="65">
        <v>29.396325459318</v>
      </c>
    </row>
    <row r="362" spans="2:25" x14ac:dyDescent="0.25">
      <c r="C362" s="105" t="s">
        <v>20</v>
      </c>
      <c r="D362" s="100" t="s">
        <v>21</v>
      </c>
      <c r="E362" s="10" t="s">
        <v>22</v>
      </c>
      <c r="F362" s="9"/>
      <c r="G362" s="13">
        <v>780</v>
      </c>
      <c r="H362" s="23">
        <v>6.7948717948719999</v>
      </c>
      <c r="I362" s="4">
        <v>76.282051282051</v>
      </c>
      <c r="J362" s="4">
        <v>7.1794871794870003</v>
      </c>
      <c r="K362" s="4">
        <v>6.9230769230769997</v>
      </c>
      <c r="L362" s="4">
        <v>2.8205128205130001</v>
      </c>
      <c r="M362" s="25">
        <v>20.897435897436001</v>
      </c>
    </row>
    <row r="363" spans="2:25" x14ac:dyDescent="0.25">
      <c r="C363" s="106"/>
      <c r="D363" s="101"/>
      <c r="E363" s="11" t="s">
        <v>23</v>
      </c>
      <c r="F363" s="8"/>
      <c r="G363" s="7">
        <v>744</v>
      </c>
      <c r="H363" s="17">
        <v>2.9569892473119999</v>
      </c>
      <c r="I363" s="2">
        <v>60.080645161290001</v>
      </c>
      <c r="J363" s="2">
        <v>8.8709677419350008</v>
      </c>
      <c r="K363" s="2">
        <v>26.478494623656001</v>
      </c>
      <c r="L363" s="2">
        <v>1.6129032258060001</v>
      </c>
      <c r="M363" s="16">
        <v>38.306451612902997</v>
      </c>
    </row>
    <row r="364" spans="2:25" x14ac:dyDescent="0.25">
      <c r="C364" s="102" t="s">
        <v>24</v>
      </c>
      <c r="D364" s="102" t="s">
        <v>25</v>
      </c>
      <c r="E364" s="10" t="s">
        <v>26</v>
      </c>
      <c r="F364" s="9"/>
      <c r="G364" s="13">
        <v>257</v>
      </c>
      <c r="H364" s="23">
        <v>7.782101167315</v>
      </c>
      <c r="I364" s="4">
        <v>72.373540856030999</v>
      </c>
      <c r="J364" s="4">
        <v>14.007782101167001</v>
      </c>
      <c r="K364" s="4">
        <v>4.2801556420229998</v>
      </c>
      <c r="L364" s="4">
        <v>1.556420233463</v>
      </c>
      <c r="M364" s="25">
        <v>26.070038910506</v>
      </c>
    </row>
    <row r="365" spans="2:25" x14ac:dyDescent="0.25">
      <c r="C365" s="106"/>
      <c r="D365" s="103"/>
      <c r="E365" s="11" t="s">
        <v>27</v>
      </c>
      <c r="F365" s="8"/>
      <c r="G365" s="7">
        <v>297</v>
      </c>
      <c r="H365" s="17">
        <v>8.4175084175079995</v>
      </c>
      <c r="I365" s="2">
        <v>71.717171717171993</v>
      </c>
      <c r="J365" s="2">
        <v>9.0909090909089993</v>
      </c>
      <c r="K365" s="2">
        <v>7.7441077441079997</v>
      </c>
      <c r="L365" s="2">
        <v>3.0303030303030001</v>
      </c>
      <c r="M365" s="16">
        <v>25.252525252525</v>
      </c>
    </row>
    <row r="366" spans="2:25" x14ac:dyDescent="0.25">
      <c r="C366" s="106"/>
      <c r="D366" s="103"/>
      <c r="E366" s="11" t="s">
        <v>28</v>
      </c>
      <c r="F366" s="8"/>
      <c r="G366" s="7">
        <v>316</v>
      </c>
      <c r="H366" s="17">
        <v>4.4303797468350004</v>
      </c>
      <c r="I366" s="2">
        <v>72.468354430380003</v>
      </c>
      <c r="J366" s="2">
        <v>9.1772151898729994</v>
      </c>
      <c r="K366" s="2">
        <v>12.341772151899001</v>
      </c>
      <c r="L366" s="2">
        <v>1.5822784810129999</v>
      </c>
      <c r="M366" s="16">
        <v>25.949367088608</v>
      </c>
    </row>
    <row r="367" spans="2:25" x14ac:dyDescent="0.25">
      <c r="C367" s="106"/>
      <c r="D367" s="103"/>
      <c r="E367" s="11" t="s">
        <v>29</v>
      </c>
      <c r="F367" s="8"/>
      <c r="G367" s="7">
        <v>335</v>
      </c>
      <c r="H367" s="17">
        <v>3.5820895522390002</v>
      </c>
      <c r="I367" s="2">
        <v>76.417910447761003</v>
      </c>
      <c r="J367" s="2">
        <v>5.0746268656720002</v>
      </c>
      <c r="K367" s="2">
        <v>14.029850746269</v>
      </c>
      <c r="L367" s="2">
        <v>0.89552238805999995</v>
      </c>
      <c r="M367" s="16">
        <v>22.686567164178999</v>
      </c>
    </row>
    <row r="368" spans="2:25" x14ac:dyDescent="0.25">
      <c r="C368" s="106"/>
      <c r="D368" s="103"/>
      <c r="E368" s="11" t="s">
        <v>30</v>
      </c>
      <c r="F368" s="8"/>
      <c r="G368" s="7">
        <v>319</v>
      </c>
      <c r="H368" s="17">
        <v>1.253918495298</v>
      </c>
      <c r="I368" s="2">
        <v>49.529780564263</v>
      </c>
      <c r="J368" s="2">
        <v>4.0752351097180002</v>
      </c>
      <c r="K368" s="2">
        <v>41.065830721003003</v>
      </c>
      <c r="L368" s="2">
        <v>4.0752351097180002</v>
      </c>
      <c r="M368" s="16">
        <v>46.394984326018999</v>
      </c>
    </row>
    <row r="369" spans="3:13" x14ac:dyDescent="0.25">
      <c r="C369" s="106"/>
      <c r="D369" s="103"/>
      <c r="E369" s="11" t="s">
        <v>31</v>
      </c>
      <c r="F369" s="8"/>
      <c r="G369" s="7">
        <v>1267</v>
      </c>
      <c r="H369" s="17">
        <v>4.3409629044990004</v>
      </c>
      <c r="I369" s="2">
        <v>67.561168113654006</v>
      </c>
      <c r="J369" s="2">
        <v>6.7876874506710001</v>
      </c>
      <c r="K369" s="2">
        <v>18.942383583268001</v>
      </c>
      <c r="L369" s="2">
        <v>2.367797947908</v>
      </c>
      <c r="M369" s="16">
        <v>30.071033938437001</v>
      </c>
    </row>
    <row r="370" spans="3:13" x14ac:dyDescent="0.25">
      <c r="C370" s="106"/>
      <c r="D370" s="103"/>
      <c r="E370" s="11" t="s">
        <v>32</v>
      </c>
      <c r="F370" s="8"/>
      <c r="G370" s="7">
        <v>654</v>
      </c>
      <c r="H370" s="17">
        <v>2.4464831804279998</v>
      </c>
      <c r="I370" s="2">
        <v>63.302752293578003</v>
      </c>
      <c r="J370" s="2">
        <v>4.5871559633030001</v>
      </c>
      <c r="K370" s="2">
        <v>27.217125382262999</v>
      </c>
      <c r="L370" s="2">
        <v>2.4464831804279998</v>
      </c>
      <c r="M370" s="16">
        <v>34.250764525994001</v>
      </c>
    </row>
    <row r="371" spans="3:13" x14ac:dyDescent="0.25">
      <c r="C371" s="106"/>
      <c r="D371" s="102" t="s">
        <v>22</v>
      </c>
      <c r="E371" s="10" t="s">
        <v>26</v>
      </c>
      <c r="F371" s="9"/>
      <c r="G371" s="13">
        <v>137</v>
      </c>
      <c r="H371" s="23">
        <v>10.948905109489001</v>
      </c>
      <c r="I371" s="4">
        <v>72.992700729926995</v>
      </c>
      <c r="J371" s="4">
        <v>11.678832116788</v>
      </c>
      <c r="K371" s="4">
        <v>2.1897810218979998</v>
      </c>
      <c r="L371" s="4">
        <v>2.1897810218979998</v>
      </c>
      <c r="M371" s="25">
        <v>24.817518248174999</v>
      </c>
    </row>
    <row r="372" spans="3:13" x14ac:dyDescent="0.25">
      <c r="C372" s="106"/>
      <c r="D372" s="103"/>
      <c r="E372" s="11" t="s">
        <v>27</v>
      </c>
      <c r="F372" s="8"/>
      <c r="G372" s="7">
        <v>157</v>
      </c>
      <c r="H372" s="17">
        <v>12.101910828025</v>
      </c>
      <c r="I372" s="2">
        <v>70.700636942675004</v>
      </c>
      <c r="J372" s="2">
        <v>8.9171974522290007</v>
      </c>
      <c r="K372" s="2">
        <v>3.8216560509550002</v>
      </c>
      <c r="L372" s="2">
        <v>4.4585987261150004</v>
      </c>
      <c r="M372" s="16">
        <v>24.84076433121</v>
      </c>
    </row>
    <row r="373" spans="3:13" x14ac:dyDescent="0.25">
      <c r="C373" s="106"/>
      <c r="D373" s="103"/>
      <c r="E373" s="11" t="s">
        <v>28</v>
      </c>
      <c r="F373" s="8"/>
      <c r="G373" s="7">
        <v>162</v>
      </c>
      <c r="H373" s="17">
        <v>5.5555555555560003</v>
      </c>
      <c r="I373" s="2">
        <v>76.543209876543003</v>
      </c>
      <c r="J373" s="2">
        <v>8.6419753086419995</v>
      </c>
      <c r="K373" s="2">
        <v>7.4074074074069998</v>
      </c>
      <c r="L373" s="2">
        <v>1.851851851852</v>
      </c>
      <c r="M373" s="16">
        <v>21.604938271605</v>
      </c>
    </row>
    <row r="374" spans="3:13" x14ac:dyDescent="0.25">
      <c r="C374" s="106"/>
      <c r="D374" s="103"/>
      <c r="E374" s="11" t="s">
        <v>29</v>
      </c>
      <c r="F374" s="8"/>
      <c r="G374" s="7">
        <v>175</v>
      </c>
      <c r="H374" s="17">
        <v>4.5714285714290002</v>
      </c>
      <c r="I374" s="2">
        <v>86.285714285713993</v>
      </c>
      <c r="J374" s="2">
        <v>4</v>
      </c>
      <c r="K374" s="2">
        <v>5.1428571428570002</v>
      </c>
      <c r="L374" s="19" t="s">
        <v>68</v>
      </c>
      <c r="M374" s="16">
        <v>13.714285714286</v>
      </c>
    </row>
    <row r="375" spans="3:13" x14ac:dyDescent="0.25">
      <c r="C375" s="106"/>
      <c r="D375" s="103"/>
      <c r="E375" s="11" t="s">
        <v>30</v>
      </c>
      <c r="F375" s="8"/>
      <c r="G375" s="7">
        <v>149</v>
      </c>
      <c r="H375" s="17">
        <v>1.342281879195</v>
      </c>
      <c r="I375" s="2">
        <v>73.154362416107006</v>
      </c>
      <c r="J375" s="2">
        <v>3.355704697987</v>
      </c>
      <c r="K375" s="2">
        <v>16.107382550335998</v>
      </c>
      <c r="L375" s="2">
        <v>6.0402684563760003</v>
      </c>
      <c r="M375" s="16">
        <v>20.805369127517</v>
      </c>
    </row>
    <row r="376" spans="3:13" x14ac:dyDescent="0.25">
      <c r="C376" s="106"/>
      <c r="D376" s="103"/>
      <c r="E376" s="11" t="s">
        <v>31</v>
      </c>
      <c r="F376" s="8"/>
      <c r="G376" s="7">
        <v>643</v>
      </c>
      <c r="H376" s="17">
        <v>5.9097978227060004</v>
      </c>
      <c r="I376" s="2">
        <v>76.982892690512998</v>
      </c>
      <c r="J376" s="2">
        <v>6.220839813375</v>
      </c>
      <c r="K376" s="2">
        <v>7.931570762053</v>
      </c>
      <c r="L376" s="2">
        <v>2.9548989113530002</v>
      </c>
      <c r="M376" s="16">
        <v>20.062208398134</v>
      </c>
    </row>
    <row r="377" spans="3:13" x14ac:dyDescent="0.25">
      <c r="C377" s="106"/>
      <c r="D377" s="103"/>
      <c r="E377" s="11" t="s">
        <v>32</v>
      </c>
      <c r="F377" s="8"/>
      <c r="G377" s="7">
        <v>324</v>
      </c>
      <c r="H377" s="17">
        <v>3.086419753086</v>
      </c>
      <c r="I377" s="2">
        <v>80.246913580246996</v>
      </c>
      <c r="J377" s="2">
        <v>3.7037037037039999</v>
      </c>
      <c r="K377" s="2">
        <v>10.185185185185</v>
      </c>
      <c r="L377" s="2">
        <v>2.7777777777780002</v>
      </c>
      <c r="M377" s="16">
        <v>16.975308641975001</v>
      </c>
    </row>
    <row r="378" spans="3:13" x14ac:dyDescent="0.25">
      <c r="C378" s="106"/>
      <c r="D378" s="102" t="s">
        <v>23</v>
      </c>
      <c r="E378" s="10" t="s">
        <v>26</v>
      </c>
      <c r="F378" s="9"/>
      <c r="G378" s="13">
        <v>120</v>
      </c>
      <c r="H378" s="23">
        <v>4.166666666667</v>
      </c>
      <c r="I378" s="4">
        <v>71.666666666666998</v>
      </c>
      <c r="J378" s="4">
        <v>16.666666666666998</v>
      </c>
      <c r="K378" s="4">
        <v>6.666666666667</v>
      </c>
      <c r="L378" s="4">
        <v>0.83333333333299997</v>
      </c>
      <c r="M378" s="25">
        <v>27.5</v>
      </c>
    </row>
    <row r="379" spans="3:13" x14ac:dyDescent="0.25">
      <c r="C379" s="106"/>
      <c r="D379" s="103"/>
      <c r="E379" s="11" t="s">
        <v>27</v>
      </c>
      <c r="F379" s="8"/>
      <c r="G379" s="7">
        <v>140</v>
      </c>
      <c r="H379" s="17">
        <v>4.2857142857139996</v>
      </c>
      <c r="I379" s="2">
        <v>72.857142857143003</v>
      </c>
      <c r="J379" s="2">
        <v>9.2857142857140005</v>
      </c>
      <c r="K379" s="2">
        <v>12.142857142857</v>
      </c>
      <c r="L379" s="2">
        <v>1.4285714285710001</v>
      </c>
      <c r="M379" s="16">
        <v>25.714285714286</v>
      </c>
    </row>
    <row r="380" spans="3:13" x14ac:dyDescent="0.25">
      <c r="C380" s="106"/>
      <c r="D380" s="103"/>
      <c r="E380" s="11" t="s">
        <v>28</v>
      </c>
      <c r="F380" s="8"/>
      <c r="G380" s="7">
        <v>154</v>
      </c>
      <c r="H380" s="17">
        <v>3.2467532467529998</v>
      </c>
      <c r="I380" s="2">
        <v>68.181818181818002</v>
      </c>
      <c r="J380" s="2">
        <v>9.7402597402600009</v>
      </c>
      <c r="K380" s="2">
        <v>17.532467532468001</v>
      </c>
      <c r="L380" s="2">
        <v>1.298701298701</v>
      </c>
      <c r="M380" s="16">
        <v>30.519480519481</v>
      </c>
    </row>
    <row r="381" spans="3:13" x14ac:dyDescent="0.25">
      <c r="C381" s="106"/>
      <c r="D381" s="103"/>
      <c r="E381" s="11" t="s">
        <v>29</v>
      </c>
      <c r="F381" s="8"/>
      <c r="G381" s="7">
        <v>160</v>
      </c>
      <c r="H381" s="17">
        <v>2.5</v>
      </c>
      <c r="I381" s="2">
        <v>65.625</v>
      </c>
      <c r="J381" s="2">
        <v>6.25</v>
      </c>
      <c r="K381" s="2">
        <v>23.75</v>
      </c>
      <c r="L381" s="2">
        <v>1.875</v>
      </c>
      <c r="M381" s="16">
        <v>32.5</v>
      </c>
    </row>
    <row r="382" spans="3:13" x14ac:dyDescent="0.25">
      <c r="C382" s="106"/>
      <c r="D382" s="103"/>
      <c r="E382" s="11" t="s">
        <v>30</v>
      </c>
      <c r="F382" s="8"/>
      <c r="G382" s="7">
        <v>170</v>
      </c>
      <c r="H382" s="17">
        <v>1.1764705882349999</v>
      </c>
      <c r="I382" s="2">
        <v>28.823529411765001</v>
      </c>
      <c r="J382" s="2">
        <v>4.7058823529409999</v>
      </c>
      <c r="K382" s="2">
        <v>62.941176470587997</v>
      </c>
      <c r="L382" s="2">
        <v>2.352941176471</v>
      </c>
      <c r="M382" s="16">
        <v>68.823529411764994</v>
      </c>
    </row>
    <row r="383" spans="3:13" x14ac:dyDescent="0.25">
      <c r="C383" s="106"/>
      <c r="D383" s="103"/>
      <c r="E383" s="11" t="s">
        <v>31</v>
      </c>
      <c r="F383" s="8"/>
      <c r="G383" s="7">
        <v>624</v>
      </c>
      <c r="H383" s="17">
        <v>2.7243589743590002</v>
      </c>
      <c r="I383" s="2">
        <v>57.852564102564003</v>
      </c>
      <c r="J383" s="2">
        <v>7.3717948717950001</v>
      </c>
      <c r="K383" s="2">
        <v>30.288461538461998</v>
      </c>
      <c r="L383" s="2">
        <v>1.7628205128209999</v>
      </c>
      <c r="M383" s="16">
        <v>40.384615384615003</v>
      </c>
    </row>
    <row r="384" spans="3:13" x14ac:dyDescent="0.25">
      <c r="C384" s="106"/>
      <c r="D384" s="103"/>
      <c r="E384" s="11" t="s">
        <v>32</v>
      </c>
      <c r="F384" s="8"/>
      <c r="G384" s="7">
        <v>330</v>
      </c>
      <c r="H384" s="17">
        <v>1.818181818182</v>
      </c>
      <c r="I384" s="2">
        <v>46.666666666666998</v>
      </c>
      <c r="J384" s="2">
        <v>5.4545454545450003</v>
      </c>
      <c r="K384" s="2">
        <v>43.939393939394002</v>
      </c>
      <c r="L384" s="2">
        <v>2.1212121212119999</v>
      </c>
      <c r="M384" s="16">
        <v>51.212121212120998</v>
      </c>
    </row>
    <row r="385" spans="3:13" ht="25.2" x14ac:dyDescent="0.25">
      <c r="C385" s="102" t="s">
        <v>33</v>
      </c>
      <c r="D385" s="102" t="s">
        <v>25</v>
      </c>
      <c r="E385" s="10" t="s">
        <v>34</v>
      </c>
      <c r="F385" s="9"/>
      <c r="G385" s="13">
        <v>75</v>
      </c>
      <c r="H385" s="23">
        <v>100</v>
      </c>
      <c r="I385" s="36" t="s">
        <v>68</v>
      </c>
      <c r="J385" s="36" t="s">
        <v>68</v>
      </c>
      <c r="K385" s="36" t="s">
        <v>68</v>
      </c>
      <c r="L385" s="36" t="s">
        <v>68</v>
      </c>
      <c r="M385" s="25">
        <v>100</v>
      </c>
    </row>
    <row r="386" spans="3:13" ht="25.2" x14ac:dyDescent="0.25">
      <c r="C386" s="106"/>
      <c r="D386" s="103"/>
      <c r="E386" s="11" t="s">
        <v>35</v>
      </c>
      <c r="F386" s="8"/>
      <c r="G386" s="7">
        <v>1042</v>
      </c>
      <c r="H386" s="62" t="s">
        <v>68</v>
      </c>
      <c r="I386" s="2">
        <v>100</v>
      </c>
      <c r="J386" s="19" t="s">
        <v>68</v>
      </c>
      <c r="K386" s="19" t="s">
        <v>68</v>
      </c>
      <c r="L386" s="19" t="s">
        <v>68</v>
      </c>
      <c r="M386" s="40" t="s">
        <v>68</v>
      </c>
    </row>
    <row r="387" spans="3:13" ht="25.2" x14ac:dyDescent="0.25">
      <c r="C387" s="106"/>
      <c r="D387" s="103"/>
      <c r="E387" s="11" t="s">
        <v>36</v>
      </c>
      <c r="F387" s="8"/>
      <c r="G387" s="7">
        <v>122</v>
      </c>
      <c r="H387" s="62" t="s">
        <v>68</v>
      </c>
      <c r="I387" s="19" t="s">
        <v>68</v>
      </c>
      <c r="J387" s="2">
        <v>100</v>
      </c>
      <c r="K387" s="19" t="s">
        <v>68</v>
      </c>
      <c r="L387" s="19" t="s">
        <v>68</v>
      </c>
      <c r="M387" s="16">
        <v>100</v>
      </c>
    </row>
    <row r="388" spans="3:13" ht="25.2" x14ac:dyDescent="0.25">
      <c r="C388" s="106"/>
      <c r="D388" s="103"/>
      <c r="E388" s="11" t="s">
        <v>37</v>
      </c>
      <c r="F388" s="8"/>
      <c r="G388" s="7">
        <v>251</v>
      </c>
      <c r="H388" s="62" t="s">
        <v>68</v>
      </c>
      <c r="I388" s="19" t="s">
        <v>68</v>
      </c>
      <c r="J388" s="19" t="s">
        <v>68</v>
      </c>
      <c r="K388" s="2">
        <v>100</v>
      </c>
      <c r="L388" s="19" t="s">
        <v>68</v>
      </c>
      <c r="M388" s="16">
        <v>100</v>
      </c>
    </row>
    <row r="389" spans="3:13" x14ac:dyDescent="0.25">
      <c r="C389" s="106"/>
      <c r="D389" s="103"/>
      <c r="E389" s="11" t="s">
        <v>38</v>
      </c>
      <c r="F389" s="8"/>
      <c r="G389" s="14">
        <v>34</v>
      </c>
      <c r="H389" s="57" t="s">
        <v>68</v>
      </c>
      <c r="I389" s="12" t="s">
        <v>68</v>
      </c>
      <c r="J389" s="12" t="s">
        <v>68</v>
      </c>
      <c r="K389" s="12" t="s">
        <v>68</v>
      </c>
      <c r="L389" s="6">
        <v>100</v>
      </c>
      <c r="M389" s="38" t="s">
        <v>68</v>
      </c>
    </row>
    <row r="390" spans="3:13" ht="25.2" x14ac:dyDescent="0.25">
      <c r="C390" s="106"/>
      <c r="D390" s="102" t="s">
        <v>22</v>
      </c>
      <c r="E390" s="10" t="s">
        <v>34</v>
      </c>
      <c r="F390" s="9"/>
      <c r="G390" s="13">
        <v>53</v>
      </c>
      <c r="H390" s="23">
        <v>100</v>
      </c>
      <c r="I390" s="36" t="s">
        <v>68</v>
      </c>
      <c r="J390" s="36" t="s">
        <v>68</v>
      </c>
      <c r="K390" s="36" t="s">
        <v>68</v>
      </c>
      <c r="L390" s="36" t="s">
        <v>68</v>
      </c>
      <c r="M390" s="25">
        <v>100</v>
      </c>
    </row>
    <row r="391" spans="3:13" ht="25.2" x14ac:dyDescent="0.25">
      <c r="C391" s="106"/>
      <c r="D391" s="103"/>
      <c r="E391" s="11" t="s">
        <v>35</v>
      </c>
      <c r="F391" s="8"/>
      <c r="G391" s="7">
        <v>595</v>
      </c>
      <c r="H391" s="62" t="s">
        <v>68</v>
      </c>
      <c r="I391" s="2">
        <v>100</v>
      </c>
      <c r="J391" s="19" t="s">
        <v>68</v>
      </c>
      <c r="K391" s="19" t="s">
        <v>68</v>
      </c>
      <c r="L391" s="19" t="s">
        <v>68</v>
      </c>
      <c r="M391" s="40" t="s">
        <v>68</v>
      </c>
    </row>
    <row r="392" spans="3:13" ht="25.2" x14ac:dyDescent="0.25">
      <c r="C392" s="106"/>
      <c r="D392" s="103"/>
      <c r="E392" s="11" t="s">
        <v>36</v>
      </c>
      <c r="F392" s="8"/>
      <c r="G392" s="7">
        <v>56</v>
      </c>
      <c r="H392" s="62" t="s">
        <v>68</v>
      </c>
      <c r="I392" s="19" t="s">
        <v>68</v>
      </c>
      <c r="J392" s="2">
        <v>100</v>
      </c>
      <c r="K392" s="19" t="s">
        <v>68</v>
      </c>
      <c r="L392" s="19" t="s">
        <v>68</v>
      </c>
      <c r="M392" s="16">
        <v>100</v>
      </c>
    </row>
    <row r="393" spans="3:13" ht="25.2" x14ac:dyDescent="0.25">
      <c r="C393" s="106"/>
      <c r="D393" s="103"/>
      <c r="E393" s="11" t="s">
        <v>37</v>
      </c>
      <c r="F393" s="8"/>
      <c r="G393" s="7">
        <v>54</v>
      </c>
      <c r="H393" s="62" t="s">
        <v>68</v>
      </c>
      <c r="I393" s="19" t="s">
        <v>68</v>
      </c>
      <c r="J393" s="19" t="s">
        <v>68</v>
      </c>
      <c r="K393" s="2">
        <v>100</v>
      </c>
      <c r="L393" s="19" t="s">
        <v>68</v>
      </c>
      <c r="M393" s="16">
        <v>100</v>
      </c>
    </row>
    <row r="394" spans="3:13" x14ac:dyDescent="0.25">
      <c r="C394" s="106"/>
      <c r="D394" s="103"/>
      <c r="E394" s="11" t="s">
        <v>38</v>
      </c>
      <c r="F394" s="8"/>
      <c r="G394" s="14">
        <v>22</v>
      </c>
      <c r="H394" s="57" t="s">
        <v>68</v>
      </c>
      <c r="I394" s="12" t="s">
        <v>68</v>
      </c>
      <c r="J394" s="12" t="s">
        <v>68</v>
      </c>
      <c r="K394" s="12" t="s">
        <v>68</v>
      </c>
      <c r="L394" s="6">
        <v>100</v>
      </c>
      <c r="M394" s="38" t="s">
        <v>68</v>
      </c>
    </row>
    <row r="395" spans="3:13" ht="25.2" x14ac:dyDescent="0.25">
      <c r="C395" s="106"/>
      <c r="D395" s="102" t="s">
        <v>23</v>
      </c>
      <c r="E395" s="10" t="s">
        <v>34</v>
      </c>
      <c r="F395" s="9"/>
      <c r="G395" s="41">
        <v>22</v>
      </c>
      <c r="H395" s="61">
        <v>100</v>
      </c>
      <c r="I395" s="39" t="s">
        <v>68</v>
      </c>
      <c r="J395" s="39" t="s">
        <v>68</v>
      </c>
      <c r="K395" s="39" t="s">
        <v>68</v>
      </c>
      <c r="L395" s="39" t="s">
        <v>68</v>
      </c>
      <c r="M395" s="63">
        <v>100</v>
      </c>
    </row>
    <row r="396" spans="3:13" ht="25.2" x14ac:dyDescent="0.25">
      <c r="C396" s="106"/>
      <c r="D396" s="103"/>
      <c r="E396" s="11" t="s">
        <v>35</v>
      </c>
      <c r="F396" s="8"/>
      <c r="G396" s="7">
        <v>447</v>
      </c>
      <c r="H396" s="62" t="s">
        <v>68</v>
      </c>
      <c r="I396" s="2">
        <v>100</v>
      </c>
      <c r="J396" s="19" t="s">
        <v>68</v>
      </c>
      <c r="K396" s="19" t="s">
        <v>68</v>
      </c>
      <c r="L396" s="19" t="s">
        <v>68</v>
      </c>
      <c r="M396" s="40" t="s">
        <v>68</v>
      </c>
    </row>
    <row r="397" spans="3:13" ht="25.2" x14ac:dyDescent="0.25">
      <c r="C397" s="106"/>
      <c r="D397" s="103"/>
      <c r="E397" s="11" t="s">
        <v>36</v>
      </c>
      <c r="F397" s="8"/>
      <c r="G397" s="7">
        <v>66</v>
      </c>
      <c r="H397" s="62" t="s">
        <v>68</v>
      </c>
      <c r="I397" s="19" t="s">
        <v>68</v>
      </c>
      <c r="J397" s="2">
        <v>100</v>
      </c>
      <c r="K397" s="19" t="s">
        <v>68</v>
      </c>
      <c r="L397" s="19" t="s">
        <v>68</v>
      </c>
      <c r="M397" s="16">
        <v>100</v>
      </c>
    </row>
    <row r="398" spans="3:13" ht="25.2" x14ac:dyDescent="0.25">
      <c r="C398" s="106"/>
      <c r="D398" s="103"/>
      <c r="E398" s="11" t="s">
        <v>37</v>
      </c>
      <c r="F398" s="8"/>
      <c r="G398" s="7">
        <v>197</v>
      </c>
      <c r="H398" s="62" t="s">
        <v>68</v>
      </c>
      <c r="I398" s="19" t="s">
        <v>68</v>
      </c>
      <c r="J398" s="19" t="s">
        <v>68</v>
      </c>
      <c r="K398" s="2">
        <v>100</v>
      </c>
      <c r="L398" s="19" t="s">
        <v>68</v>
      </c>
      <c r="M398" s="16">
        <v>100</v>
      </c>
    </row>
    <row r="399" spans="3:13" x14ac:dyDescent="0.25">
      <c r="C399" s="106"/>
      <c r="D399" s="103"/>
      <c r="E399" s="11" t="s">
        <v>38</v>
      </c>
      <c r="F399" s="8"/>
      <c r="G399" s="14">
        <v>12</v>
      </c>
      <c r="H399" s="57" t="s">
        <v>68</v>
      </c>
      <c r="I399" s="12" t="s">
        <v>68</v>
      </c>
      <c r="J399" s="12" t="s">
        <v>68</v>
      </c>
      <c r="K399" s="12" t="s">
        <v>68</v>
      </c>
      <c r="L399" s="6">
        <v>100</v>
      </c>
      <c r="M399" s="38" t="s">
        <v>68</v>
      </c>
    </row>
    <row r="400" spans="3:13" ht="25.2" x14ac:dyDescent="0.25">
      <c r="C400" s="102" t="s">
        <v>39</v>
      </c>
      <c r="D400" s="102" t="s">
        <v>25</v>
      </c>
      <c r="E400" s="10" t="s">
        <v>40</v>
      </c>
      <c r="F400" s="9"/>
      <c r="G400" s="13">
        <v>263</v>
      </c>
      <c r="H400" s="23">
        <v>17.490494296577999</v>
      </c>
      <c r="I400" s="4">
        <v>7.6045627376429996</v>
      </c>
      <c r="J400" s="4">
        <v>31.178707224335</v>
      </c>
      <c r="K400" s="4">
        <v>42.965779467681003</v>
      </c>
      <c r="L400" s="4">
        <v>0.76045627376400005</v>
      </c>
      <c r="M400" s="25">
        <v>91.634980988593</v>
      </c>
    </row>
    <row r="401" spans="3:13" ht="25.2" x14ac:dyDescent="0.25">
      <c r="C401" s="106"/>
      <c r="D401" s="103"/>
      <c r="E401" s="11" t="s">
        <v>41</v>
      </c>
      <c r="F401" s="8"/>
      <c r="G401" s="7">
        <v>906</v>
      </c>
      <c r="H401" s="62" t="s">
        <v>68</v>
      </c>
      <c r="I401" s="2">
        <v>100</v>
      </c>
      <c r="J401" s="19" t="s">
        <v>68</v>
      </c>
      <c r="K401" s="19" t="s">
        <v>68</v>
      </c>
      <c r="L401" s="19" t="s">
        <v>68</v>
      </c>
      <c r="M401" s="40" t="s">
        <v>68</v>
      </c>
    </row>
    <row r="402" spans="3:13" x14ac:dyDescent="0.25">
      <c r="C402" s="106"/>
      <c r="D402" s="103"/>
      <c r="E402" s="11" t="s">
        <v>42</v>
      </c>
      <c r="F402" s="8"/>
      <c r="G402" s="7">
        <v>61</v>
      </c>
      <c r="H402" s="17">
        <v>18.032786885246001</v>
      </c>
      <c r="I402" s="2">
        <v>63.934426229507999</v>
      </c>
      <c r="J402" s="2">
        <v>11.475409836066</v>
      </c>
      <c r="K402" s="2">
        <v>6.5573770491800003</v>
      </c>
      <c r="L402" s="19" t="s">
        <v>68</v>
      </c>
      <c r="M402" s="16">
        <v>36.065573770492001</v>
      </c>
    </row>
    <row r="403" spans="3:13" x14ac:dyDescent="0.25">
      <c r="C403" s="106"/>
      <c r="D403" s="103"/>
      <c r="E403" s="11" t="s">
        <v>43</v>
      </c>
      <c r="F403" s="8"/>
      <c r="G403" s="7">
        <v>450</v>
      </c>
      <c r="H403" s="17">
        <v>0.444444444444</v>
      </c>
      <c r="I403" s="2">
        <v>69.555555555555998</v>
      </c>
      <c r="J403" s="2">
        <v>4.666666666667</v>
      </c>
      <c r="K403" s="2">
        <v>25.333333333333002</v>
      </c>
      <c r="L403" s="19" t="s">
        <v>68</v>
      </c>
      <c r="M403" s="16">
        <v>30.444444444443999</v>
      </c>
    </row>
    <row r="404" spans="3:13" x14ac:dyDescent="0.25">
      <c r="C404" s="106"/>
      <c r="D404" s="103"/>
      <c r="E404" s="11" t="s">
        <v>44</v>
      </c>
      <c r="F404" s="8"/>
      <c r="G404" s="7">
        <v>93</v>
      </c>
      <c r="H404" s="62" t="s">
        <v>68</v>
      </c>
      <c r="I404" s="2">
        <v>69.892473118279995</v>
      </c>
      <c r="J404" s="2">
        <v>2.1505376344089999</v>
      </c>
      <c r="K404" s="2">
        <v>27.956989247311999</v>
      </c>
      <c r="L404" s="19" t="s">
        <v>68</v>
      </c>
      <c r="M404" s="16">
        <v>30.107526881719998</v>
      </c>
    </row>
    <row r="405" spans="3:13" ht="25.2" x14ac:dyDescent="0.25">
      <c r="C405" s="106"/>
      <c r="D405" s="103"/>
      <c r="E405" s="11" t="s">
        <v>45</v>
      </c>
      <c r="F405" s="8"/>
      <c r="G405" s="14">
        <v>41</v>
      </c>
      <c r="H405" s="29">
        <v>39.024390243901998</v>
      </c>
      <c r="I405" s="6">
        <v>24.390243902439</v>
      </c>
      <c r="J405" s="6">
        <v>17.073170731706998</v>
      </c>
      <c r="K405" s="6">
        <v>19.512195121950999</v>
      </c>
      <c r="L405" s="12" t="s">
        <v>68</v>
      </c>
      <c r="M405" s="31">
        <v>75.609756097561004</v>
      </c>
    </row>
    <row r="406" spans="3:13" x14ac:dyDescent="0.25">
      <c r="C406" s="106"/>
      <c r="D406" s="103"/>
      <c r="E406" s="11" t="s">
        <v>38</v>
      </c>
      <c r="F406" s="8"/>
      <c r="G406" s="7">
        <v>141</v>
      </c>
      <c r="H406" s="17">
        <v>2.1276595744679998</v>
      </c>
      <c r="I406" s="2">
        <v>60.992907801417999</v>
      </c>
      <c r="J406" s="2">
        <v>3.54609929078</v>
      </c>
      <c r="K406" s="2">
        <v>10.638297872340001</v>
      </c>
      <c r="L406" s="2">
        <v>22.695035460993001</v>
      </c>
      <c r="M406" s="16">
        <v>16.312056737589</v>
      </c>
    </row>
    <row r="407" spans="3:13" ht="25.2" x14ac:dyDescent="0.25">
      <c r="C407" s="106"/>
      <c r="D407" s="102" t="s">
        <v>22</v>
      </c>
      <c r="E407" s="10" t="s">
        <v>40</v>
      </c>
      <c r="F407" s="9"/>
      <c r="G407" s="13">
        <v>123</v>
      </c>
      <c r="H407" s="23">
        <v>30.081300813007999</v>
      </c>
      <c r="I407" s="4">
        <v>9.7560975609760003</v>
      </c>
      <c r="J407" s="4">
        <v>37.398373983740001</v>
      </c>
      <c r="K407" s="4">
        <v>21.951219512194999</v>
      </c>
      <c r="L407" s="4">
        <v>0.81300813008100004</v>
      </c>
      <c r="M407" s="25">
        <v>89.430894308942996</v>
      </c>
    </row>
    <row r="408" spans="3:13" ht="25.2" x14ac:dyDescent="0.25">
      <c r="C408" s="106"/>
      <c r="D408" s="103"/>
      <c r="E408" s="11" t="s">
        <v>41</v>
      </c>
      <c r="F408" s="8"/>
      <c r="G408" s="7">
        <v>511</v>
      </c>
      <c r="H408" s="62" t="s">
        <v>68</v>
      </c>
      <c r="I408" s="2">
        <v>100</v>
      </c>
      <c r="J408" s="19" t="s">
        <v>68</v>
      </c>
      <c r="K408" s="19" t="s">
        <v>68</v>
      </c>
      <c r="L408" s="19" t="s">
        <v>68</v>
      </c>
      <c r="M408" s="40" t="s">
        <v>68</v>
      </c>
    </row>
    <row r="409" spans="3:13" x14ac:dyDescent="0.25">
      <c r="C409" s="106"/>
      <c r="D409" s="103"/>
      <c r="E409" s="11" t="s">
        <v>42</v>
      </c>
      <c r="F409" s="8"/>
      <c r="G409" s="14">
        <v>36</v>
      </c>
      <c r="H409" s="29">
        <v>19.444444444443999</v>
      </c>
      <c r="I409" s="6">
        <v>69.444444444444002</v>
      </c>
      <c r="J409" s="6">
        <v>5.5555555555560003</v>
      </c>
      <c r="K409" s="6">
        <v>5.5555555555560003</v>
      </c>
      <c r="L409" s="12" t="s">
        <v>68</v>
      </c>
      <c r="M409" s="31">
        <v>30.555555555556001</v>
      </c>
    </row>
    <row r="410" spans="3:13" x14ac:dyDescent="0.25">
      <c r="C410" s="106"/>
      <c r="D410" s="103"/>
      <c r="E410" s="11" t="s">
        <v>43</v>
      </c>
      <c r="F410" s="8"/>
      <c r="G410" s="7">
        <v>224</v>
      </c>
      <c r="H410" s="17">
        <v>0.446428571429</v>
      </c>
      <c r="I410" s="2">
        <v>88.392857142856997</v>
      </c>
      <c r="J410" s="2">
        <v>1.785714285714</v>
      </c>
      <c r="K410" s="2">
        <v>9.375</v>
      </c>
      <c r="L410" s="19" t="s">
        <v>68</v>
      </c>
      <c r="M410" s="16">
        <v>11.607142857143</v>
      </c>
    </row>
    <row r="411" spans="3:13" x14ac:dyDescent="0.25">
      <c r="C411" s="106"/>
      <c r="D411" s="103"/>
      <c r="E411" s="11" t="s">
        <v>44</v>
      </c>
      <c r="F411" s="8"/>
      <c r="G411" s="14">
        <v>46</v>
      </c>
      <c r="H411" s="57" t="s">
        <v>68</v>
      </c>
      <c r="I411" s="6">
        <v>84.782608695652002</v>
      </c>
      <c r="J411" s="6">
        <v>4.3478260869570002</v>
      </c>
      <c r="K411" s="6">
        <v>10.869565217390999</v>
      </c>
      <c r="L411" s="12" t="s">
        <v>68</v>
      </c>
      <c r="M411" s="31">
        <v>15.217391304348</v>
      </c>
    </row>
    <row r="412" spans="3:13" ht="25.2" x14ac:dyDescent="0.25">
      <c r="C412" s="106"/>
      <c r="D412" s="103"/>
      <c r="E412" s="11" t="s">
        <v>45</v>
      </c>
      <c r="F412" s="8"/>
      <c r="G412" s="14">
        <v>18</v>
      </c>
      <c r="H412" s="29">
        <v>44.444444444444002</v>
      </c>
      <c r="I412" s="6">
        <v>33.333333333333002</v>
      </c>
      <c r="J412" s="6">
        <v>5.5555555555560003</v>
      </c>
      <c r="K412" s="6">
        <v>16.666666666666998</v>
      </c>
      <c r="L412" s="12" t="s">
        <v>68</v>
      </c>
      <c r="M412" s="31">
        <v>66.666666666666998</v>
      </c>
    </row>
    <row r="413" spans="3:13" x14ac:dyDescent="0.25">
      <c r="C413" s="106"/>
      <c r="D413" s="103"/>
      <c r="E413" s="11" t="s">
        <v>38</v>
      </c>
      <c r="F413" s="8"/>
      <c r="G413" s="7">
        <v>80</v>
      </c>
      <c r="H413" s="17">
        <v>1.25</v>
      </c>
      <c r="I413" s="2">
        <v>65</v>
      </c>
      <c r="J413" s="2">
        <v>2.5</v>
      </c>
      <c r="K413" s="2">
        <v>5</v>
      </c>
      <c r="L413" s="2">
        <v>26.25</v>
      </c>
      <c r="M413" s="16">
        <v>8.75</v>
      </c>
    </row>
    <row r="414" spans="3:13" ht="25.2" x14ac:dyDescent="0.25">
      <c r="C414" s="106"/>
      <c r="D414" s="102" t="s">
        <v>23</v>
      </c>
      <c r="E414" s="10" t="s">
        <v>40</v>
      </c>
      <c r="F414" s="9"/>
      <c r="G414" s="13">
        <v>140</v>
      </c>
      <c r="H414" s="23">
        <v>6.4285714285709998</v>
      </c>
      <c r="I414" s="4">
        <v>5.7142857142860004</v>
      </c>
      <c r="J414" s="4">
        <v>25.714285714286</v>
      </c>
      <c r="K414" s="4">
        <v>61.428571428570997</v>
      </c>
      <c r="L414" s="4">
        <v>0.71428571428599996</v>
      </c>
      <c r="M414" s="25">
        <v>93.571428571428996</v>
      </c>
    </row>
    <row r="415" spans="3:13" ht="25.2" x14ac:dyDescent="0.25">
      <c r="C415" s="106"/>
      <c r="D415" s="103"/>
      <c r="E415" s="11" t="s">
        <v>41</v>
      </c>
      <c r="F415" s="8"/>
      <c r="G415" s="7">
        <v>395</v>
      </c>
      <c r="H415" s="62" t="s">
        <v>68</v>
      </c>
      <c r="I415" s="2">
        <v>100</v>
      </c>
      <c r="J415" s="19" t="s">
        <v>68</v>
      </c>
      <c r="K415" s="19" t="s">
        <v>68</v>
      </c>
      <c r="L415" s="19" t="s">
        <v>68</v>
      </c>
      <c r="M415" s="40" t="s">
        <v>68</v>
      </c>
    </row>
    <row r="416" spans="3:13" x14ac:dyDescent="0.25">
      <c r="C416" s="106"/>
      <c r="D416" s="103"/>
      <c r="E416" s="11" t="s">
        <v>42</v>
      </c>
      <c r="F416" s="8"/>
      <c r="G416" s="14">
        <v>25</v>
      </c>
      <c r="H416" s="29">
        <v>16</v>
      </c>
      <c r="I416" s="6">
        <v>56</v>
      </c>
      <c r="J416" s="6">
        <v>20</v>
      </c>
      <c r="K416" s="6">
        <v>8</v>
      </c>
      <c r="L416" s="12" t="s">
        <v>68</v>
      </c>
      <c r="M416" s="31">
        <v>44</v>
      </c>
    </row>
    <row r="417" spans="3:13" x14ac:dyDescent="0.25">
      <c r="C417" s="106"/>
      <c r="D417" s="103"/>
      <c r="E417" s="11" t="s">
        <v>43</v>
      </c>
      <c r="F417" s="8"/>
      <c r="G417" s="7">
        <v>226</v>
      </c>
      <c r="H417" s="17">
        <v>0.44247787610599998</v>
      </c>
      <c r="I417" s="2">
        <v>50.884955752212001</v>
      </c>
      <c r="J417" s="2">
        <v>7.5221238938050003</v>
      </c>
      <c r="K417" s="2">
        <v>41.150442477875998</v>
      </c>
      <c r="L417" s="19" t="s">
        <v>68</v>
      </c>
      <c r="M417" s="16">
        <v>49.115044247787999</v>
      </c>
    </row>
    <row r="418" spans="3:13" x14ac:dyDescent="0.25">
      <c r="C418" s="106"/>
      <c r="D418" s="103"/>
      <c r="E418" s="11" t="s">
        <v>44</v>
      </c>
      <c r="F418" s="8"/>
      <c r="G418" s="14">
        <v>47</v>
      </c>
      <c r="H418" s="57" t="s">
        <v>68</v>
      </c>
      <c r="I418" s="6">
        <v>55.319148936170002</v>
      </c>
      <c r="J418" s="12" t="s">
        <v>68</v>
      </c>
      <c r="K418" s="6">
        <v>44.680851063829998</v>
      </c>
      <c r="L418" s="12" t="s">
        <v>68</v>
      </c>
      <c r="M418" s="31">
        <v>44.680851063829998</v>
      </c>
    </row>
    <row r="419" spans="3:13" ht="25.2" x14ac:dyDescent="0.25">
      <c r="C419" s="106"/>
      <c r="D419" s="103"/>
      <c r="E419" s="11" t="s">
        <v>45</v>
      </c>
      <c r="F419" s="8"/>
      <c r="G419" s="14">
        <v>23</v>
      </c>
      <c r="H419" s="29">
        <v>34.782608695652002</v>
      </c>
      <c r="I419" s="6">
        <v>17.391304347826001</v>
      </c>
      <c r="J419" s="6">
        <v>26.086956521739001</v>
      </c>
      <c r="K419" s="6">
        <v>21.739130434783</v>
      </c>
      <c r="L419" s="12" t="s">
        <v>68</v>
      </c>
      <c r="M419" s="31">
        <v>82.608695652174006</v>
      </c>
    </row>
    <row r="420" spans="3:13" x14ac:dyDescent="0.25">
      <c r="C420" s="106"/>
      <c r="D420" s="103"/>
      <c r="E420" s="11" t="s">
        <v>38</v>
      </c>
      <c r="F420" s="8"/>
      <c r="G420" s="7">
        <v>61</v>
      </c>
      <c r="H420" s="17">
        <v>3.2786885245900002</v>
      </c>
      <c r="I420" s="2">
        <v>55.737704918033003</v>
      </c>
      <c r="J420" s="2">
        <v>4.918032786885</v>
      </c>
      <c r="K420" s="2">
        <v>18.032786885246001</v>
      </c>
      <c r="L420" s="2">
        <v>18.032786885246001</v>
      </c>
      <c r="M420" s="16">
        <v>26.229508196721</v>
      </c>
    </row>
    <row r="421" spans="3:13" x14ac:dyDescent="0.25">
      <c r="C421" s="102" t="s">
        <v>46</v>
      </c>
      <c r="D421" s="100" t="s">
        <v>21</v>
      </c>
      <c r="E421" s="10" t="s">
        <v>47</v>
      </c>
      <c r="F421" s="9"/>
      <c r="G421" s="13">
        <v>1103</v>
      </c>
      <c r="H421" s="23">
        <v>4.8050770625570003</v>
      </c>
      <c r="I421" s="4">
        <v>73.980054397098996</v>
      </c>
      <c r="J421" s="4">
        <v>4.7144152311880001</v>
      </c>
      <c r="K421" s="4">
        <v>16.137805983681002</v>
      </c>
      <c r="L421" s="4">
        <v>0.36264732547599998</v>
      </c>
      <c r="M421" s="25">
        <v>25.657298277424999</v>
      </c>
    </row>
    <row r="422" spans="3:13" ht="25.2" x14ac:dyDescent="0.25">
      <c r="C422" s="106"/>
      <c r="D422" s="101"/>
      <c r="E422" s="11" t="s">
        <v>48</v>
      </c>
      <c r="F422" s="8"/>
      <c r="G422" s="7">
        <v>173</v>
      </c>
      <c r="H422" s="17">
        <v>2.3121387283239998</v>
      </c>
      <c r="I422" s="2">
        <v>74.566473988439</v>
      </c>
      <c r="J422" s="2">
        <v>8.0924855491330003</v>
      </c>
      <c r="K422" s="2">
        <v>13.294797687860999</v>
      </c>
      <c r="L422" s="2">
        <v>1.734104046243</v>
      </c>
      <c r="M422" s="16">
        <v>23.699421965317999</v>
      </c>
    </row>
    <row r="423" spans="3:13" x14ac:dyDescent="0.25">
      <c r="C423" s="106"/>
      <c r="D423" s="101"/>
      <c r="E423" s="11" t="s">
        <v>49</v>
      </c>
      <c r="F423" s="8"/>
      <c r="G423" s="14">
        <v>29</v>
      </c>
      <c r="H423" s="29">
        <v>6.8965517241379999</v>
      </c>
      <c r="I423" s="6">
        <v>58.620689655172001</v>
      </c>
      <c r="J423" s="6">
        <v>10.344827586207</v>
      </c>
      <c r="K423" s="6">
        <v>24.137931034483</v>
      </c>
      <c r="L423" s="12" t="s">
        <v>68</v>
      </c>
      <c r="M423" s="31">
        <v>41.379310344827999</v>
      </c>
    </row>
    <row r="424" spans="3:13" ht="25.2" x14ac:dyDescent="0.25">
      <c r="C424" s="106"/>
      <c r="D424" s="101"/>
      <c r="E424" s="11" t="s">
        <v>50</v>
      </c>
      <c r="F424" s="8"/>
      <c r="G424" s="7">
        <v>102</v>
      </c>
      <c r="H424" s="17">
        <v>7.8431372549020004</v>
      </c>
      <c r="I424" s="2">
        <v>49.019607843137003</v>
      </c>
      <c r="J424" s="2">
        <v>29.411764705882</v>
      </c>
      <c r="K424" s="2">
        <v>13.725490196078001</v>
      </c>
      <c r="L424" s="19" t="s">
        <v>68</v>
      </c>
      <c r="M424" s="16">
        <v>50.980392156862997</v>
      </c>
    </row>
    <row r="425" spans="3:13" ht="25.2" x14ac:dyDescent="0.25">
      <c r="C425" s="106"/>
      <c r="D425" s="101"/>
      <c r="E425" s="11" t="s">
        <v>51</v>
      </c>
      <c r="F425" s="8"/>
      <c r="G425" s="14">
        <v>46</v>
      </c>
      <c r="H425" s="29">
        <v>10.869565217390999</v>
      </c>
      <c r="I425" s="6">
        <v>41.304347826087003</v>
      </c>
      <c r="J425" s="6">
        <v>28.260869565217</v>
      </c>
      <c r="K425" s="6">
        <v>19.565217391304</v>
      </c>
      <c r="L425" s="12" t="s">
        <v>68</v>
      </c>
      <c r="M425" s="31">
        <v>58.695652173912997</v>
      </c>
    </row>
    <row r="426" spans="3:13" x14ac:dyDescent="0.25">
      <c r="C426" s="106"/>
      <c r="D426" s="101"/>
      <c r="E426" s="11" t="s">
        <v>52</v>
      </c>
      <c r="F426" s="8"/>
      <c r="G426" s="14">
        <v>20</v>
      </c>
      <c r="H426" s="29">
        <v>10</v>
      </c>
      <c r="I426" s="6">
        <v>15</v>
      </c>
      <c r="J426" s="6">
        <v>20</v>
      </c>
      <c r="K426" s="6">
        <v>55</v>
      </c>
      <c r="L426" s="12" t="s">
        <v>68</v>
      </c>
      <c r="M426" s="31">
        <v>85</v>
      </c>
    </row>
    <row r="427" spans="3:13" x14ac:dyDescent="0.25">
      <c r="C427" s="106"/>
      <c r="D427" s="101"/>
      <c r="E427" s="11" t="s">
        <v>53</v>
      </c>
      <c r="F427" s="8"/>
      <c r="G427" s="14">
        <v>19</v>
      </c>
      <c r="H427" s="29">
        <v>5.2631578947369997</v>
      </c>
      <c r="I427" s="6">
        <v>42.105263157895003</v>
      </c>
      <c r="J427" s="6">
        <v>21.052631578947</v>
      </c>
      <c r="K427" s="6">
        <v>31.578947368421002</v>
      </c>
      <c r="L427" s="12" t="s">
        <v>68</v>
      </c>
      <c r="M427" s="31">
        <v>57.894736842104997</v>
      </c>
    </row>
    <row r="428" spans="3:13" x14ac:dyDescent="0.25">
      <c r="C428" s="106"/>
      <c r="D428" s="101"/>
      <c r="E428" s="11" t="s">
        <v>38</v>
      </c>
      <c r="F428" s="8"/>
      <c r="G428" s="14">
        <v>32</v>
      </c>
      <c r="H428" s="57" t="s">
        <v>68</v>
      </c>
      <c r="I428" s="12" t="s">
        <v>68</v>
      </c>
      <c r="J428" s="6">
        <v>6.25</v>
      </c>
      <c r="K428" s="6">
        <v>9.375</v>
      </c>
      <c r="L428" s="6">
        <v>84.375</v>
      </c>
      <c r="M428" s="31">
        <v>15.625</v>
      </c>
    </row>
    <row r="429" spans="3:13" x14ac:dyDescent="0.25">
      <c r="C429" s="106"/>
      <c r="D429" s="101"/>
      <c r="E429" s="11" t="s">
        <v>54</v>
      </c>
      <c r="F429" s="8"/>
      <c r="G429" s="7">
        <v>1276</v>
      </c>
      <c r="H429" s="17">
        <v>4.4670846394980002</v>
      </c>
      <c r="I429" s="2">
        <v>74.059561128526994</v>
      </c>
      <c r="J429" s="2">
        <v>5.1724137931029999</v>
      </c>
      <c r="K429" s="2">
        <v>15.752351097179</v>
      </c>
      <c r="L429" s="2">
        <v>0.548589341693</v>
      </c>
      <c r="M429" s="16">
        <v>25.391849529780998</v>
      </c>
    </row>
    <row r="430" spans="3:13" x14ac:dyDescent="0.25">
      <c r="C430" s="106"/>
      <c r="D430" s="101"/>
      <c r="E430" s="11" t="s">
        <v>55</v>
      </c>
      <c r="F430" s="8"/>
      <c r="G430" s="7">
        <v>177</v>
      </c>
      <c r="H430" s="17">
        <v>8.4745762711860007</v>
      </c>
      <c r="I430" s="2">
        <v>48.587570621468998</v>
      </c>
      <c r="J430" s="2">
        <v>25.988700564972</v>
      </c>
      <c r="K430" s="2">
        <v>16.949152542373</v>
      </c>
      <c r="L430" s="19" t="s">
        <v>68</v>
      </c>
      <c r="M430" s="16">
        <v>51.412429378531002</v>
      </c>
    </row>
    <row r="431" spans="3:13" ht="25.2" x14ac:dyDescent="0.25">
      <c r="C431" s="102" t="s">
        <v>56</v>
      </c>
      <c r="D431" s="100" t="s">
        <v>21</v>
      </c>
      <c r="E431" s="10" t="s">
        <v>57</v>
      </c>
      <c r="F431" s="9"/>
      <c r="G431" s="13">
        <v>393</v>
      </c>
      <c r="H431" s="23">
        <v>4.5801526717560002</v>
      </c>
      <c r="I431" s="4">
        <v>63.613231552163001</v>
      </c>
      <c r="J431" s="4">
        <v>11.450381679389</v>
      </c>
      <c r="K431" s="4">
        <v>17.811704834606001</v>
      </c>
      <c r="L431" s="4">
        <v>2.5445292620869999</v>
      </c>
      <c r="M431" s="25">
        <v>33.842239185750998</v>
      </c>
    </row>
    <row r="432" spans="3:13" ht="25.2" x14ac:dyDescent="0.25">
      <c r="C432" s="106"/>
      <c r="D432" s="101"/>
      <c r="E432" s="11" t="s">
        <v>58</v>
      </c>
      <c r="F432" s="8"/>
      <c r="G432" s="7">
        <v>615</v>
      </c>
      <c r="H432" s="17">
        <v>4.5528455284550002</v>
      </c>
      <c r="I432" s="2">
        <v>69.268292682926997</v>
      </c>
      <c r="J432" s="2">
        <v>7.1544715447150002</v>
      </c>
      <c r="K432" s="2">
        <v>17.235772357723999</v>
      </c>
      <c r="L432" s="2">
        <v>1.7886178861790001</v>
      </c>
      <c r="M432" s="16">
        <v>28.943089430893998</v>
      </c>
    </row>
    <row r="433" spans="2:15" ht="25.2" x14ac:dyDescent="0.25">
      <c r="C433" s="106"/>
      <c r="D433" s="101"/>
      <c r="E433" s="11" t="s">
        <v>59</v>
      </c>
      <c r="F433" s="8"/>
      <c r="G433" s="7">
        <v>364</v>
      </c>
      <c r="H433" s="17">
        <v>5.4945054945049998</v>
      </c>
      <c r="I433" s="2">
        <v>70.054945054944994</v>
      </c>
      <c r="J433" s="2">
        <v>6.3186813186809996</v>
      </c>
      <c r="K433" s="2">
        <v>15.384615384615</v>
      </c>
      <c r="L433" s="2">
        <v>2.7472527472529999</v>
      </c>
      <c r="M433" s="16">
        <v>27.197802197802002</v>
      </c>
    </row>
    <row r="434" spans="2:15" x14ac:dyDescent="0.25">
      <c r="C434" s="106"/>
      <c r="D434" s="101"/>
      <c r="E434" s="11" t="s">
        <v>60</v>
      </c>
      <c r="F434" s="8"/>
      <c r="G434" s="7">
        <v>152</v>
      </c>
      <c r="H434" s="17">
        <v>5.9210526315790002</v>
      </c>
      <c r="I434" s="2">
        <v>73.026315789473998</v>
      </c>
      <c r="J434" s="2">
        <v>6.5789473684209998</v>
      </c>
      <c r="K434" s="2">
        <v>12.5</v>
      </c>
      <c r="L434" s="2">
        <v>1.973684210526</v>
      </c>
      <c r="M434" s="16">
        <v>25</v>
      </c>
    </row>
    <row r="435" spans="2:15" x14ac:dyDescent="0.25">
      <c r="C435" s="102" t="s">
        <v>61</v>
      </c>
      <c r="D435" s="100" t="s">
        <v>21</v>
      </c>
      <c r="E435" s="10" t="s">
        <v>62</v>
      </c>
      <c r="F435" s="9"/>
      <c r="G435" s="13">
        <v>197</v>
      </c>
      <c r="H435" s="23">
        <v>4.5685279187820003</v>
      </c>
      <c r="I435" s="4">
        <v>71.573604060913993</v>
      </c>
      <c r="J435" s="4">
        <v>8.6294416243650005</v>
      </c>
      <c r="K435" s="4">
        <v>13.705583756345</v>
      </c>
      <c r="L435" s="4">
        <v>1.522842639594</v>
      </c>
      <c r="M435" s="25">
        <v>26.903553299492</v>
      </c>
    </row>
    <row r="436" spans="2:15" x14ac:dyDescent="0.25">
      <c r="C436" s="103"/>
      <c r="D436" s="101"/>
      <c r="E436" s="11" t="s">
        <v>63</v>
      </c>
      <c r="F436" s="8"/>
      <c r="G436" s="7">
        <v>460</v>
      </c>
      <c r="H436" s="17">
        <v>5.2173913043480002</v>
      </c>
      <c r="I436" s="2">
        <v>69.130434782609001</v>
      </c>
      <c r="J436" s="2">
        <v>7.6086956521740001</v>
      </c>
      <c r="K436" s="2">
        <v>16.304347826087</v>
      </c>
      <c r="L436" s="2">
        <v>1.7391304347829999</v>
      </c>
      <c r="M436" s="16">
        <v>29.130434782609001</v>
      </c>
    </row>
    <row r="437" spans="2:15" ht="25.2" x14ac:dyDescent="0.25">
      <c r="C437" s="103"/>
      <c r="D437" s="101"/>
      <c r="E437" s="11" t="s">
        <v>64</v>
      </c>
      <c r="F437" s="8"/>
      <c r="G437" s="7">
        <v>286</v>
      </c>
      <c r="H437" s="17">
        <v>5.2447552447549999</v>
      </c>
      <c r="I437" s="2">
        <v>68.531468531469002</v>
      </c>
      <c r="J437" s="2">
        <v>5.2447552447549999</v>
      </c>
      <c r="K437" s="2">
        <v>18.181818181817999</v>
      </c>
      <c r="L437" s="2">
        <v>2.797202797203</v>
      </c>
      <c r="M437" s="16">
        <v>28.671328671329</v>
      </c>
    </row>
    <row r="438" spans="2:15" x14ac:dyDescent="0.25">
      <c r="C438" s="103"/>
      <c r="D438" s="101"/>
      <c r="E438" s="11" t="s">
        <v>65</v>
      </c>
      <c r="F438" s="8"/>
      <c r="G438" s="7">
        <v>249</v>
      </c>
      <c r="H438" s="17">
        <v>2.8112449799200001</v>
      </c>
      <c r="I438" s="2">
        <v>67.068273092368997</v>
      </c>
      <c r="J438" s="2">
        <v>10.843373493975999</v>
      </c>
      <c r="K438" s="2">
        <v>14.859437751004</v>
      </c>
      <c r="L438" s="2">
        <v>4.4176706827309999</v>
      </c>
      <c r="M438" s="16">
        <v>28.514056224899999</v>
      </c>
    </row>
    <row r="439" spans="2:15" x14ac:dyDescent="0.25">
      <c r="C439" s="103"/>
      <c r="D439" s="101"/>
      <c r="E439" s="11" t="s">
        <v>66</v>
      </c>
      <c r="F439" s="8"/>
      <c r="G439" s="7">
        <v>145</v>
      </c>
      <c r="H439" s="17">
        <v>3.4482758620689999</v>
      </c>
      <c r="I439" s="2">
        <v>66.896551724138007</v>
      </c>
      <c r="J439" s="2">
        <v>7.5862068965520004</v>
      </c>
      <c r="K439" s="2">
        <v>21.379310344827999</v>
      </c>
      <c r="L439" s="2">
        <v>0.68965517241399998</v>
      </c>
      <c r="M439" s="16">
        <v>32.413793103448</v>
      </c>
    </row>
    <row r="440" spans="2:15" x14ac:dyDescent="0.25">
      <c r="C440" s="107"/>
      <c r="D440" s="104"/>
      <c r="E440" s="44" t="s">
        <v>67</v>
      </c>
      <c r="F440" s="45"/>
      <c r="G440" s="56">
        <v>187</v>
      </c>
      <c r="H440" s="66">
        <v>8.0213903743320003</v>
      </c>
      <c r="I440" s="35">
        <v>65.775401069519006</v>
      </c>
      <c r="J440" s="35">
        <v>9.0909090909089993</v>
      </c>
      <c r="K440" s="35">
        <v>15.508021390373999</v>
      </c>
      <c r="L440" s="35">
        <v>1.6042780748659999</v>
      </c>
      <c r="M440" s="67">
        <v>32.620320855614999</v>
      </c>
    </row>
    <row r="442" spans="2:15" ht="18" x14ac:dyDescent="0.45">
      <c r="B442" s="91" t="str">
        <f xml:space="preserve"> HYPERLINK("#'目次'!B12", "[6]")</f>
        <v>[6]</v>
      </c>
      <c r="C442" s="37" t="s">
        <v>131</v>
      </c>
    </row>
    <row r="445" spans="2:15" x14ac:dyDescent="0.25">
      <c r="C445" s="37" t="s">
        <v>14</v>
      </c>
    </row>
    <row r="446" spans="2:15" ht="50.4" x14ac:dyDescent="0.25">
      <c r="C446" s="96"/>
      <c r="D446" s="97"/>
      <c r="E446" s="97"/>
      <c r="F446" s="97"/>
      <c r="G446" s="52" t="s">
        <v>15</v>
      </c>
      <c r="H446" s="48" t="s">
        <v>40</v>
      </c>
      <c r="I446" s="20" t="s">
        <v>41</v>
      </c>
      <c r="J446" s="20" t="s">
        <v>42</v>
      </c>
      <c r="K446" s="20" t="s">
        <v>43</v>
      </c>
      <c r="L446" s="20" t="s">
        <v>44</v>
      </c>
      <c r="M446" s="20" t="s">
        <v>45</v>
      </c>
      <c r="N446" s="20" t="s">
        <v>38</v>
      </c>
      <c r="O446" s="51" t="s">
        <v>132</v>
      </c>
    </row>
    <row r="447" spans="2:15" x14ac:dyDescent="0.25">
      <c r="C447" s="98"/>
      <c r="D447" s="99"/>
      <c r="E447" s="99"/>
      <c r="F447" s="99"/>
      <c r="G447" s="47"/>
      <c r="H447" s="55"/>
      <c r="I447" s="21"/>
      <c r="J447" s="21"/>
      <c r="K447" s="21"/>
      <c r="L447" s="21"/>
      <c r="M447" s="21"/>
      <c r="N447" s="21"/>
      <c r="O447" s="54"/>
    </row>
    <row r="448" spans="2:15" x14ac:dyDescent="0.25">
      <c r="C448" s="43"/>
      <c r="D448" s="49"/>
      <c r="E448" s="53" t="s">
        <v>15</v>
      </c>
      <c r="F448" s="46"/>
      <c r="G448" s="50">
        <v>1524</v>
      </c>
      <c r="H448" s="32">
        <v>17.257217847768999</v>
      </c>
      <c r="I448" s="32">
        <v>59.448818897637999</v>
      </c>
      <c r="J448" s="32">
        <v>4.0026246719160001</v>
      </c>
      <c r="K448" s="32">
        <v>29.527559055118001</v>
      </c>
      <c r="L448" s="32">
        <v>6.1023622047239998</v>
      </c>
      <c r="M448" s="32">
        <v>2.6902887139109999</v>
      </c>
      <c r="N448" s="32">
        <v>9.2519685039370003</v>
      </c>
      <c r="O448" s="65">
        <v>73.490813648293994</v>
      </c>
    </row>
    <row r="449" spans="3:15" x14ac:dyDescent="0.25">
      <c r="C449" s="105" t="s">
        <v>20</v>
      </c>
      <c r="D449" s="100" t="s">
        <v>21</v>
      </c>
      <c r="E449" s="10" t="s">
        <v>22</v>
      </c>
      <c r="F449" s="9"/>
      <c r="G449" s="13">
        <v>780</v>
      </c>
      <c r="H449" s="23">
        <v>15.769230769230999</v>
      </c>
      <c r="I449" s="4">
        <v>65.512820512820994</v>
      </c>
      <c r="J449" s="4">
        <v>4.6153846153850004</v>
      </c>
      <c r="K449" s="4">
        <v>28.717948717949</v>
      </c>
      <c r="L449" s="4">
        <v>5.8974358974359999</v>
      </c>
      <c r="M449" s="4">
        <v>2.3076923076920002</v>
      </c>
      <c r="N449" s="4">
        <v>10.25641025641</v>
      </c>
      <c r="O449" s="25">
        <v>73.974358974359006</v>
      </c>
    </row>
    <row r="450" spans="3:15" x14ac:dyDescent="0.25">
      <c r="C450" s="106"/>
      <c r="D450" s="101"/>
      <c r="E450" s="11" t="s">
        <v>23</v>
      </c>
      <c r="F450" s="8"/>
      <c r="G450" s="7">
        <v>744</v>
      </c>
      <c r="H450" s="17">
        <v>18.817204301075002</v>
      </c>
      <c r="I450" s="2">
        <v>53.091397849461998</v>
      </c>
      <c r="J450" s="2">
        <v>3.360215053763</v>
      </c>
      <c r="K450" s="2">
        <v>30.376344086022002</v>
      </c>
      <c r="L450" s="2">
        <v>6.3172043010749999</v>
      </c>
      <c r="M450" s="2">
        <v>3.091397849462</v>
      </c>
      <c r="N450" s="2">
        <v>8.1989247311830002</v>
      </c>
      <c r="O450" s="16">
        <v>72.983870967742007</v>
      </c>
    </row>
    <row r="451" spans="3:15" x14ac:dyDescent="0.25">
      <c r="C451" s="102" t="s">
        <v>24</v>
      </c>
      <c r="D451" s="102" t="s">
        <v>25</v>
      </c>
      <c r="E451" s="10" t="s">
        <v>26</v>
      </c>
      <c r="F451" s="9"/>
      <c r="G451" s="13">
        <v>257</v>
      </c>
      <c r="H451" s="23">
        <v>18.677042801555999</v>
      </c>
      <c r="I451" s="4">
        <v>64.591439688715994</v>
      </c>
      <c r="J451" s="4">
        <v>14.007782101167001</v>
      </c>
      <c r="K451" s="4">
        <v>32.295719844357997</v>
      </c>
      <c r="L451" s="4">
        <v>2.3346303501949999</v>
      </c>
      <c r="M451" s="4">
        <v>2.7237354085600001</v>
      </c>
      <c r="N451" s="4">
        <v>3.8910505836580001</v>
      </c>
      <c r="O451" s="25">
        <v>77.431906614786001</v>
      </c>
    </row>
    <row r="452" spans="3:15" x14ac:dyDescent="0.25">
      <c r="C452" s="106"/>
      <c r="D452" s="103"/>
      <c r="E452" s="11" t="s">
        <v>27</v>
      </c>
      <c r="F452" s="8"/>
      <c r="G452" s="7">
        <v>297</v>
      </c>
      <c r="H452" s="17">
        <v>14.814814814815</v>
      </c>
      <c r="I452" s="2">
        <v>67.340067340066994</v>
      </c>
      <c r="J452" s="2">
        <v>4.0404040404039998</v>
      </c>
      <c r="K452" s="2">
        <v>31.649831649831999</v>
      </c>
      <c r="L452" s="2">
        <v>4.3771043771039997</v>
      </c>
      <c r="M452" s="2">
        <v>5.0505050505050004</v>
      </c>
      <c r="N452" s="2">
        <v>6.0606060606060002</v>
      </c>
      <c r="O452" s="16">
        <v>79.124579124579</v>
      </c>
    </row>
    <row r="453" spans="3:15" x14ac:dyDescent="0.25">
      <c r="C453" s="106"/>
      <c r="D453" s="103"/>
      <c r="E453" s="11" t="s">
        <v>28</v>
      </c>
      <c r="F453" s="8"/>
      <c r="G453" s="7">
        <v>316</v>
      </c>
      <c r="H453" s="17">
        <v>13.607594936709001</v>
      </c>
      <c r="I453" s="2">
        <v>65.506329113923996</v>
      </c>
      <c r="J453" s="2">
        <v>2.8481012658229998</v>
      </c>
      <c r="K453" s="2">
        <v>24.683544303796999</v>
      </c>
      <c r="L453" s="2">
        <v>6.0126582278480001</v>
      </c>
      <c r="M453" s="2">
        <v>1.8987341772149999</v>
      </c>
      <c r="N453" s="2">
        <v>9.1772151898729994</v>
      </c>
      <c r="O453" s="16">
        <v>77.215189873417998</v>
      </c>
    </row>
    <row r="454" spans="3:15" x14ac:dyDescent="0.25">
      <c r="C454" s="106"/>
      <c r="D454" s="103"/>
      <c r="E454" s="11" t="s">
        <v>29</v>
      </c>
      <c r="F454" s="8"/>
      <c r="G454" s="7">
        <v>335</v>
      </c>
      <c r="H454" s="17">
        <v>14.029850746269</v>
      </c>
      <c r="I454" s="2">
        <v>65.074626865672002</v>
      </c>
      <c r="J454" s="2">
        <v>1.1940298507460001</v>
      </c>
      <c r="K454" s="2">
        <v>29.552238805969999</v>
      </c>
      <c r="L454" s="2">
        <v>9.5522388059699992</v>
      </c>
      <c r="M454" s="2">
        <v>2.6865671641789999</v>
      </c>
      <c r="N454" s="2">
        <v>9.2537313432840005</v>
      </c>
      <c r="O454" s="16">
        <v>76.716417910448001</v>
      </c>
    </row>
    <row r="455" spans="3:15" x14ac:dyDescent="0.25">
      <c r="C455" s="106"/>
      <c r="D455" s="103"/>
      <c r="E455" s="11" t="s">
        <v>30</v>
      </c>
      <c r="F455" s="8"/>
      <c r="G455" s="7">
        <v>319</v>
      </c>
      <c r="H455" s="17">
        <v>25.391849529780998</v>
      </c>
      <c r="I455" s="2">
        <v>36.050156739812003</v>
      </c>
      <c r="J455" s="19" t="s">
        <v>68</v>
      </c>
      <c r="K455" s="2">
        <v>30.094043887146999</v>
      </c>
      <c r="L455" s="2">
        <v>7.2100313479620004</v>
      </c>
      <c r="M455" s="2">
        <v>1.253918495298</v>
      </c>
      <c r="N455" s="2">
        <v>16.614420062695999</v>
      </c>
      <c r="O455" s="16">
        <v>57.993730407523998</v>
      </c>
    </row>
    <row r="456" spans="3:15" x14ac:dyDescent="0.25">
      <c r="C456" s="106"/>
      <c r="D456" s="103"/>
      <c r="E456" s="11" t="s">
        <v>31</v>
      </c>
      <c r="F456" s="8"/>
      <c r="G456" s="7">
        <v>1267</v>
      </c>
      <c r="H456" s="17">
        <v>16.969218626677002</v>
      </c>
      <c r="I456" s="2">
        <v>58.405682715075002</v>
      </c>
      <c r="J456" s="2">
        <v>1.97316495659</v>
      </c>
      <c r="K456" s="2">
        <v>28.966061562747001</v>
      </c>
      <c r="L456" s="2">
        <v>6.8666140489340002</v>
      </c>
      <c r="M456" s="2">
        <v>2.6835043409630002</v>
      </c>
      <c r="N456" s="2">
        <v>10.339384372533999</v>
      </c>
      <c r="O456" s="16">
        <v>72.691397000788996</v>
      </c>
    </row>
    <row r="457" spans="3:15" x14ac:dyDescent="0.25">
      <c r="C457" s="106"/>
      <c r="D457" s="103"/>
      <c r="E457" s="11" t="s">
        <v>32</v>
      </c>
      <c r="F457" s="8"/>
      <c r="G457" s="7">
        <v>654</v>
      </c>
      <c r="H457" s="17">
        <v>19.571865443425001</v>
      </c>
      <c r="I457" s="2">
        <v>50.917431192660999</v>
      </c>
      <c r="J457" s="2">
        <v>0.61162079510699996</v>
      </c>
      <c r="K457" s="2">
        <v>29.816513761467998</v>
      </c>
      <c r="L457" s="2">
        <v>8.4097859327220004</v>
      </c>
      <c r="M457" s="2">
        <v>1.987767584098</v>
      </c>
      <c r="N457" s="2">
        <v>12.844036697248001</v>
      </c>
      <c r="O457" s="16">
        <v>67.584097859327002</v>
      </c>
    </row>
    <row r="458" spans="3:15" x14ac:dyDescent="0.25">
      <c r="C458" s="106"/>
      <c r="D458" s="102" t="s">
        <v>22</v>
      </c>
      <c r="E458" s="10" t="s">
        <v>26</v>
      </c>
      <c r="F458" s="9"/>
      <c r="G458" s="13">
        <v>137</v>
      </c>
      <c r="H458" s="23">
        <v>20.437956204380001</v>
      </c>
      <c r="I458" s="4">
        <v>66.423357664234004</v>
      </c>
      <c r="J458" s="4">
        <v>11.678832116788</v>
      </c>
      <c r="K458" s="4">
        <v>34.306569343066002</v>
      </c>
      <c r="L458" s="4">
        <v>1.459854014599</v>
      </c>
      <c r="M458" s="4">
        <v>2.1897810218979998</v>
      </c>
      <c r="N458" s="4">
        <v>4.3795620437959997</v>
      </c>
      <c r="O458" s="25">
        <v>75.182481751824994</v>
      </c>
    </row>
    <row r="459" spans="3:15" x14ac:dyDescent="0.25">
      <c r="C459" s="106"/>
      <c r="D459" s="103"/>
      <c r="E459" s="11" t="s">
        <v>27</v>
      </c>
      <c r="F459" s="8"/>
      <c r="G459" s="7">
        <v>157</v>
      </c>
      <c r="H459" s="17">
        <v>17.197452229299</v>
      </c>
      <c r="I459" s="2">
        <v>66.242038216560999</v>
      </c>
      <c r="J459" s="2">
        <v>5.0955414012739997</v>
      </c>
      <c r="K459" s="2">
        <v>26.114649681528999</v>
      </c>
      <c r="L459" s="2">
        <v>3.184713375796</v>
      </c>
      <c r="M459" s="2">
        <v>5.7324840764329998</v>
      </c>
      <c r="N459" s="2">
        <v>7.6433121019110004</v>
      </c>
      <c r="O459" s="16">
        <v>75.159235668790004</v>
      </c>
    </row>
    <row r="460" spans="3:15" x14ac:dyDescent="0.25">
      <c r="C460" s="106"/>
      <c r="D460" s="103"/>
      <c r="E460" s="11" t="s">
        <v>28</v>
      </c>
      <c r="F460" s="8"/>
      <c r="G460" s="7">
        <v>162</v>
      </c>
      <c r="H460" s="17">
        <v>15.432098765432</v>
      </c>
      <c r="I460" s="2">
        <v>68.518518518519002</v>
      </c>
      <c r="J460" s="2">
        <v>4.9382716049380004</v>
      </c>
      <c r="K460" s="2">
        <v>24.074074074074002</v>
      </c>
      <c r="L460" s="2">
        <v>7.4074074074069998</v>
      </c>
      <c r="M460" s="2">
        <v>0.61728395061700003</v>
      </c>
      <c r="N460" s="2">
        <v>8.6419753086419995</v>
      </c>
      <c r="O460" s="16">
        <v>75.925925925925995</v>
      </c>
    </row>
    <row r="461" spans="3:15" x14ac:dyDescent="0.25">
      <c r="C461" s="106"/>
      <c r="D461" s="103"/>
      <c r="E461" s="11" t="s">
        <v>29</v>
      </c>
      <c r="F461" s="8"/>
      <c r="G461" s="7">
        <v>175</v>
      </c>
      <c r="H461" s="17">
        <v>12.571428571428999</v>
      </c>
      <c r="I461" s="2">
        <v>72</v>
      </c>
      <c r="J461" s="2">
        <v>2.285714285714</v>
      </c>
      <c r="K461" s="2">
        <v>32</v>
      </c>
      <c r="L461" s="2">
        <v>9.7142857142859995</v>
      </c>
      <c r="M461" s="2">
        <v>2.8571428571430002</v>
      </c>
      <c r="N461" s="2">
        <v>7.4285714285709998</v>
      </c>
      <c r="O461" s="16">
        <v>80</v>
      </c>
    </row>
    <row r="462" spans="3:15" x14ac:dyDescent="0.25">
      <c r="C462" s="106"/>
      <c r="D462" s="103"/>
      <c r="E462" s="11" t="s">
        <v>30</v>
      </c>
      <c r="F462" s="8"/>
      <c r="G462" s="7">
        <v>149</v>
      </c>
      <c r="H462" s="17">
        <v>14.093959731544</v>
      </c>
      <c r="I462" s="2">
        <v>53.020134228187999</v>
      </c>
      <c r="J462" s="19" t="s">
        <v>68</v>
      </c>
      <c r="K462" s="2">
        <v>27.51677852349</v>
      </c>
      <c r="L462" s="2">
        <v>6.7114093959729999</v>
      </c>
      <c r="M462" s="19" t="s">
        <v>68</v>
      </c>
      <c r="N462" s="2">
        <v>23.489932885906001</v>
      </c>
      <c r="O462" s="16">
        <v>62.416107382550003</v>
      </c>
    </row>
    <row r="463" spans="3:15" x14ac:dyDescent="0.25">
      <c r="C463" s="106"/>
      <c r="D463" s="103"/>
      <c r="E463" s="11" t="s">
        <v>31</v>
      </c>
      <c r="F463" s="8"/>
      <c r="G463" s="7">
        <v>643</v>
      </c>
      <c r="H463" s="17">
        <v>14.774494556764999</v>
      </c>
      <c r="I463" s="2">
        <v>65.318818040435005</v>
      </c>
      <c r="J463" s="2">
        <v>3.110419906687</v>
      </c>
      <c r="K463" s="2">
        <v>27.527216174184002</v>
      </c>
      <c r="L463" s="2">
        <v>6.8429237947120001</v>
      </c>
      <c r="M463" s="2">
        <v>2.3328149300160002</v>
      </c>
      <c r="N463" s="2">
        <v>11.508553654743</v>
      </c>
      <c r="O463" s="16">
        <v>73.716951788491002</v>
      </c>
    </row>
    <row r="464" spans="3:15" x14ac:dyDescent="0.25">
      <c r="C464" s="106"/>
      <c r="D464" s="103"/>
      <c r="E464" s="11" t="s">
        <v>32</v>
      </c>
      <c r="F464" s="8"/>
      <c r="G464" s="7">
        <v>324</v>
      </c>
      <c r="H464" s="17">
        <v>13.271604938272</v>
      </c>
      <c r="I464" s="2">
        <v>63.271604938271999</v>
      </c>
      <c r="J464" s="2">
        <v>1.2345679012349999</v>
      </c>
      <c r="K464" s="2">
        <v>29.938271604937999</v>
      </c>
      <c r="L464" s="2">
        <v>8.333333333333</v>
      </c>
      <c r="M464" s="2">
        <v>1.543209876543</v>
      </c>
      <c r="N464" s="2">
        <v>14.814814814815</v>
      </c>
      <c r="O464" s="16">
        <v>71.913580246913995</v>
      </c>
    </row>
    <row r="465" spans="3:15" x14ac:dyDescent="0.25">
      <c r="C465" s="106"/>
      <c r="D465" s="102" t="s">
        <v>23</v>
      </c>
      <c r="E465" s="10" t="s">
        <v>26</v>
      </c>
      <c r="F465" s="9"/>
      <c r="G465" s="13">
        <v>120</v>
      </c>
      <c r="H465" s="23">
        <v>16.666666666666998</v>
      </c>
      <c r="I465" s="4">
        <v>62.5</v>
      </c>
      <c r="J465" s="4">
        <v>16.666666666666998</v>
      </c>
      <c r="K465" s="4">
        <v>30</v>
      </c>
      <c r="L465" s="4">
        <v>3.333333333333</v>
      </c>
      <c r="M465" s="4">
        <v>3.333333333333</v>
      </c>
      <c r="N465" s="4">
        <v>3.333333333333</v>
      </c>
      <c r="O465" s="25">
        <v>80</v>
      </c>
    </row>
    <row r="466" spans="3:15" x14ac:dyDescent="0.25">
      <c r="C466" s="106"/>
      <c r="D466" s="103"/>
      <c r="E466" s="11" t="s">
        <v>27</v>
      </c>
      <c r="F466" s="8"/>
      <c r="G466" s="7">
        <v>140</v>
      </c>
      <c r="H466" s="17">
        <v>12.142857142857</v>
      </c>
      <c r="I466" s="2">
        <v>68.571428571428996</v>
      </c>
      <c r="J466" s="2">
        <v>2.8571428571430002</v>
      </c>
      <c r="K466" s="2">
        <v>37.857142857143003</v>
      </c>
      <c r="L466" s="2">
        <v>5.7142857142860004</v>
      </c>
      <c r="M466" s="2">
        <v>4.2857142857139996</v>
      </c>
      <c r="N466" s="2">
        <v>4.2857142857139996</v>
      </c>
      <c r="O466" s="16">
        <v>83.571428571428996</v>
      </c>
    </row>
    <row r="467" spans="3:15" x14ac:dyDescent="0.25">
      <c r="C467" s="106"/>
      <c r="D467" s="103"/>
      <c r="E467" s="11" t="s">
        <v>28</v>
      </c>
      <c r="F467" s="8"/>
      <c r="G467" s="7">
        <v>154</v>
      </c>
      <c r="H467" s="17">
        <v>11.688311688312</v>
      </c>
      <c r="I467" s="2">
        <v>62.337662337662003</v>
      </c>
      <c r="J467" s="2">
        <v>0.64935064935099995</v>
      </c>
      <c r="K467" s="2">
        <v>25.324675324674999</v>
      </c>
      <c r="L467" s="2">
        <v>4.5454545454549997</v>
      </c>
      <c r="M467" s="2">
        <v>3.2467532467529998</v>
      </c>
      <c r="N467" s="2">
        <v>9.7402597402600009</v>
      </c>
      <c r="O467" s="16">
        <v>78.571428571428996</v>
      </c>
    </row>
    <row r="468" spans="3:15" x14ac:dyDescent="0.25">
      <c r="C468" s="106"/>
      <c r="D468" s="103"/>
      <c r="E468" s="11" t="s">
        <v>29</v>
      </c>
      <c r="F468" s="8"/>
      <c r="G468" s="7">
        <v>160</v>
      </c>
      <c r="H468" s="17">
        <v>15.625</v>
      </c>
      <c r="I468" s="2">
        <v>57.5</v>
      </c>
      <c r="J468" s="19" t="s">
        <v>68</v>
      </c>
      <c r="K468" s="2">
        <v>26.875</v>
      </c>
      <c r="L468" s="2">
        <v>9.375</v>
      </c>
      <c r="M468" s="2">
        <v>2.5</v>
      </c>
      <c r="N468" s="2">
        <v>11.25</v>
      </c>
      <c r="O468" s="16">
        <v>73.125</v>
      </c>
    </row>
    <row r="469" spans="3:15" x14ac:dyDescent="0.25">
      <c r="C469" s="106"/>
      <c r="D469" s="103"/>
      <c r="E469" s="11" t="s">
        <v>30</v>
      </c>
      <c r="F469" s="8"/>
      <c r="G469" s="7">
        <v>170</v>
      </c>
      <c r="H469" s="17">
        <v>35.294117647058997</v>
      </c>
      <c r="I469" s="2">
        <v>21.176470588234999</v>
      </c>
      <c r="J469" s="19" t="s">
        <v>68</v>
      </c>
      <c r="K469" s="2">
        <v>32.352941176470999</v>
      </c>
      <c r="L469" s="2">
        <v>7.647058823529</v>
      </c>
      <c r="M469" s="2">
        <v>2.352941176471</v>
      </c>
      <c r="N469" s="2">
        <v>10.588235294118</v>
      </c>
      <c r="O469" s="16">
        <v>54.117647058823998</v>
      </c>
    </row>
    <row r="470" spans="3:15" x14ac:dyDescent="0.25">
      <c r="C470" s="106"/>
      <c r="D470" s="103"/>
      <c r="E470" s="11" t="s">
        <v>31</v>
      </c>
      <c r="F470" s="8"/>
      <c r="G470" s="7">
        <v>624</v>
      </c>
      <c r="H470" s="17">
        <v>19.230769230768999</v>
      </c>
      <c r="I470" s="2">
        <v>51.282051282051</v>
      </c>
      <c r="J470" s="2">
        <v>0.80128205128200003</v>
      </c>
      <c r="K470" s="2">
        <v>30.448717948717999</v>
      </c>
      <c r="L470" s="2">
        <v>6.8910256410260002</v>
      </c>
      <c r="M470" s="2">
        <v>3.0448717948719999</v>
      </c>
      <c r="N470" s="2">
        <v>9.1346153846149996</v>
      </c>
      <c r="O470" s="16">
        <v>71.634615384615003</v>
      </c>
    </row>
    <row r="471" spans="3:15" x14ac:dyDescent="0.25">
      <c r="C471" s="106"/>
      <c r="D471" s="103"/>
      <c r="E471" s="11" t="s">
        <v>32</v>
      </c>
      <c r="F471" s="8"/>
      <c r="G471" s="7">
        <v>330</v>
      </c>
      <c r="H471" s="17">
        <v>25.757575757575999</v>
      </c>
      <c r="I471" s="2">
        <v>38.787878787879002</v>
      </c>
      <c r="J471" s="19" t="s">
        <v>68</v>
      </c>
      <c r="K471" s="2">
        <v>29.696969696970001</v>
      </c>
      <c r="L471" s="2">
        <v>8.4848484848479995</v>
      </c>
      <c r="M471" s="2">
        <v>2.4242424242420002</v>
      </c>
      <c r="N471" s="2">
        <v>10.909090909091001</v>
      </c>
      <c r="O471" s="16">
        <v>63.333333333333002</v>
      </c>
    </row>
    <row r="472" spans="3:15" ht="25.2" x14ac:dyDescent="0.25">
      <c r="C472" s="102" t="s">
        <v>33</v>
      </c>
      <c r="D472" s="102" t="s">
        <v>25</v>
      </c>
      <c r="E472" s="10" t="s">
        <v>34</v>
      </c>
      <c r="F472" s="9"/>
      <c r="G472" s="13">
        <v>75</v>
      </c>
      <c r="H472" s="23">
        <v>61.333333333333002</v>
      </c>
      <c r="I472" s="36" t="s">
        <v>68</v>
      </c>
      <c r="J472" s="4">
        <v>14.666666666667</v>
      </c>
      <c r="K472" s="4">
        <v>2.666666666667</v>
      </c>
      <c r="L472" s="36" t="s">
        <v>68</v>
      </c>
      <c r="M472" s="4">
        <v>21.333333333333002</v>
      </c>
      <c r="N472" s="4">
        <v>4</v>
      </c>
      <c r="O472" s="25">
        <v>34.666666666666998</v>
      </c>
    </row>
    <row r="473" spans="3:15" ht="25.2" x14ac:dyDescent="0.25">
      <c r="C473" s="106"/>
      <c r="D473" s="103"/>
      <c r="E473" s="11" t="s">
        <v>35</v>
      </c>
      <c r="F473" s="8"/>
      <c r="G473" s="7">
        <v>1042</v>
      </c>
      <c r="H473" s="17">
        <v>1.9193857965450001</v>
      </c>
      <c r="I473" s="2">
        <v>86.948176583492994</v>
      </c>
      <c r="J473" s="2">
        <v>3.7428023032629998</v>
      </c>
      <c r="K473" s="2">
        <v>30.038387715931002</v>
      </c>
      <c r="L473" s="2">
        <v>6.2380038387720003</v>
      </c>
      <c r="M473" s="2">
        <v>0.95969289827299997</v>
      </c>
      <c r="N473" s="2">
        <v>8.2533589251439992</v>
      </c>
      <c r="O473" s="16">
        <v>89.827255278311</v>
      </c>
    </row>
    <row r="474" spans="3:15" ht="25.2" x14ac:dyDescent="0.25">
      <c r="C474" s="106"/>
      <c r="D474" s="103"/>
      <c r="E474" s="11" t="s">
        <v>36</v>
      </c>
      <c r="F474" s="8"/>
      <c r="G474" s="7">
        <v>122</v>
      </c>
      <c r="H474" s="17">
        <v>67.213114754098001</v>
      </c>
      <c r="I474" s="19" t="s">
        <v>68</v>
      </c>
      <c r="J474" s="2">
        <v>5.7377049180329998</v>
      </c>
      <c r="K474" s="2">
        <v>17.213114754098001</v>
      </c>
      <c r="L474" s="2">
        <v>1.6393442622950001</v>
      </c>
      <c r="M474" s="2">
        <v>5.7377049180329998</v>
      </c>
      <c r="N474" s="2">
        <v>4.0983606557380003</v>
      </c>
      <c r="O474" s="16">
        <v>28.688524590164</v>
      </c>
    </row>
    <row r="475" spans="3:15" ht="25.2" x14ac:dyDescent="0.25">
      <c r="C475" s="106"/>
      <c r="D475" s="103"/>
      <c r="E475" s="11" t="s">
        <v>37</v>
      </c>
      <c r="F475" s="8"/>
      <c r="G475" s="7">
        <v>251</v>
      </c>
      <c r="H475" s="17">
        <v>45.019920318724999</v>
      </c>
      <c r="I475" s="19" t="s">
        <v>68</v>
      </c>
      <c r="J475" s="2">
        <v>1.593625498008</v>
      </c>
      <c r="K475" s="2">
        <v>45.418326693227002</v>
      </c>
      <c r="L475" s="2">
        <v>10.358565737052</v>
      </c>
      <c r="M475" s="2">
        <v>3.187250996016</v>
      </c>
      <c r="N475" s="2">
        <v>5.9760956175300004</v>
      </c>
      <c r="O475" s="16">
        <v>49.003984063745001</v>
      </c>
    </row>
    <row r="476" spans="3:15" x14ac:dyDescent="0.25">
      <c r="C476" s="106"/>
      <c r="D476" s="103"/>
      <c r="E476" s="11" t="s">
        <v>38</v>
      </c>
      <c r="F476" s="8"/>
      <c r="G476" s="14">
        <v>34</v>
      </c>
      <c r="H476" s="29">
        <v>5.8823529411760003</v>
      </c>
      <c r="I476" s="12" t="s">
        <v>68</v>
      </c>
      <c r="J476" s="12" t="s">
        <v>68</v>
      </c>
      <c r="K476" s="12" t="s">
        <v>68</v>
      </c>
      <c r="L476" s="12" t="s">
        <v>68</v>
      </c>
      <c r="M476" s="12" t="s">
        <v>68</v>
      </c>
      <c r="N476" s="6">
        <v>94.117647058824005</v>
      </c>
      <c r="O476" s="38" t="s">
        <v>68</v>
      </c>
    </row>
    <row r="477" spans="3:15" ht="25.2" x14ac:dyDescent="0.25">
      <c r="C477" s="106"/>
      <c r="D477" s="102" t="s">
        <v>22</v>
      </c>
      <c r="E477" s="10" t="s">
        <v>34</v>
      </c>
      <c r="F477" s="9"/>
      <c r="G477" s="13">
        <v>53</v>
      </c>
      <c r="H477" s="23">
        <v>69.811320754717002</v>
      </c>
      <c r="I477" s="36" t="s">
        <v>68</v>
      </c>
      <c r="J477" s="4">
        <v>13.207547169811001</v>
      </c>
      <c r="K477" s="4">
        <v>1.88679245283</v>
      </c>
      <c r="L477" s="36" t="s">
        <v>68</v>
      </c>
      <c r="M477" s="4">
        <v>15.094339622642</v>
      </c>
      <c r="N477" s="4">
        <v>1.88679245283</v>
      </c>
      <c r="O477" s="25">
        <v>28.301886792453001</v>
      </c>
    </row>
    <row r="478" spans="3:15" ht="25.2" x14ac:dyDescent="0.25">
      <c r="C478" s="106"/>
      <c r="D478" s="103"/>
      <c r="E478" s="11" t="s">
        <v>35</v>
      </c>
      <c r="F478" s="8"/>
      <c r="G478" s="7">
        <v>595</v>
      </c>
      <c r="H478" s="17">
        <v>2.0168067226890001</v>
      </c>
      <c r="I478" s="2">
        <v>85.882352941175995</v>
      </c>
      <c r="J478" s="2">
        <v>4.2016806722690001</v>
      </c>
      <c r="K478" s="2">
        <v>33.277310924369999</v>
      </c>
      <c r="L478" s="2">
        <v>6.554621848739</v>
      </c>
      <c r="M478" s="2">
        <v>1.0084033613450001</v>
      </c>
      <c r="N478" s="2">
        <v>8.739495798319</v>
      </c>
      <c r="O478" s="16">
        <v>89.243697478992004</v>
      </c>
    </row>
    <row r="479" spans="3:15" ht="25.2" x14ac:dyDescent="0.25">
      <c r="C479" s="106"/>
      <c r="D479" s="103"/>
      <c r="E479" s="11" t="s">
        <v>36</v>
      </c>
      <c r="F479" s="8"/>
      <c r="G479" s="7">
        <v>56</v>
      </c>
      <c r="H479" s="17">
        <v>82.142857142856997</v>
      </c>
      <c r="I479" s="19" t="s">
        <v>68</v>
      </c>
      <c r="J479" s="2">
        <v>3.5714285714290002</v>
      </c>
      <c r="K479" s="2">
        <v>7.1428571428570002</v>
      </c>
      <c r="L479" s="2">
        <v>3.5714285714290002</v>
      </c>
      <c r="M479" s="2">
        <v>1.785714285714</v>
      </c>
      <c r="N479" s="2">
        <v>3.5714285714290002</v>
      </c>
      <c r="O479" s="16">
        <v>14.285714285714</v>
      </c>
    </row>
    <row r="480" spans="3:15" ht="25.2" x14ac:dyDescent="0.25">
      <c r="C480" s="106"/>
      <c r="D480" s="103"/>
      <c r="E480" s="11" t="s">
        <v>37</v>
      </c>
      <c r="F480" s="8"/>
      <c r="G480" s="7">
        <v>54</v>
      </c>
      <c r="H480" s="17">
        <v>50</v>
      </c>
      <c r="I480" s="19" t="s">
        <v>68</v>
      </c>
      <c r="J480" s="2">
        <v>3.7037037037039999</v>
      </c>
      <c r="K480" s="2">
        <v>38.888888888888999</v>
      </c>
      <c r="L480" s="2">
        <v>9.2592592592590002</v>
      </c>
      <c r="M480" s="2">
        <v>5.5555555555560003</v>
      </c>
      <c r="N480" s="2">
        <v>7.4074074074069998</v>
      </c>
      <c r="O480" s="16">
        <v>42.592592592593</v>
      </c>
    </row>
    <row r="481" spans="3:15" x14ac:dyDescent="0.25">
      <c r="C481" s="106"/>
      <c r="D481" s="103"/>
      <c r="E481" s="11" t="s">
        <v>38</v>
      </c>
      <c r="F481" s="8"/>
      <c r="G481" s="14">
        <v>22</v>
      </c>
      <c r="H481" s="29">
        <v>4.5454545454549997</v>
      </c>
      <c r="I481" s="12" t="s">
        <v>68</v>
      </c>
      <c r="J481" s="12" t="s">
        <v>68</v>
      </c>
      <c r="K481" s="12" t="s">
        <v>68</v>
      </c>
      <c r="L481" s="12" t="s">
        <v>68</v>
      </c>
      <c r="M481" s="12" t="s">
        <v>68</v>
      </c>
      <c r="N481" s="6">
        <v>95.454545454544999</v>
      </c>
      <c r="O481" s="38" t="s">
        <v>68</v>
      </c>
    </row>
    <row r="482" spans="3:15" ht="25.2" x14ac:dyDescent="0.25">
      <c r="C482" s="106"/>
      <c r="D482" s="102" t="s">
        <v>23</v>
      </c>
      <c r="E482" s="10" t="s">
        <v>34</v>
      </c>
      <c r="F482" s="9"/>
      <c r="G482" s="41">
        <v>22</v>
      </c>
      <c r="H482" s="61">
        <v>40.909090909090999</v>
      </c>
      <c r="I482" s="39" t="s">
        <v>68</v>
      </c>
      <c r="J482" s="33">
        <v>18.181818181817999</v>
      </c>
      <c r="K482" s="33">
        <v>4.5454545454549997</v>
      </c>
      <c r="L482" s="39" t="s">
        <v>68</v>
      </c>
      <c r="M482" s="33">
        <v>36.363636363635997</v>
      </c>
      <c r="N482" s="33">
        <v>9.0909090909089993</v>
      </c>
      <c r="O482" s="63">
        <v>50</v>
      </c>
    </row>
    <row r="483" spans="3:15" ht="25.2" x14ac:dyDescent="0.25">
      <c r="C483" s="106"/>
      <c r="D483" s="103"/>
      <c r="E483" s="11" t="s">
        <v>35</v>
      </c>
      <c r="F483" s="8"/>
      <c r="G483" s="7">
        <v>447</v>
      </c>
      <c r="H483" s="17">
        <v>1.78970917226</v>
      </c>
      <c r="I483" s="2">
        <v>88.366890380312995</v>
      </c>
      <c r="J483" s="2">
        <v>3.1319910514539999</v>
      </c>
      <c r="K483" s="2">
        <v>25.72706935123</v>
      </c>
      <c r="L483" s="2">
        <v>5.8165548098429998</v>
      </c>
      <c r="M483" s="2">
        <v>0.89485458613000002</v>
      </c>
      <c r="N483" s="2">
        <v>7.606263982103</v>
      </c>
      <c r="O483" s="16">
        <v>90.604026845638003</v>
      </c>
    </row>
    <row r="484" spans="3:15" ht="25.2" x14ac:dyDescent="0.25">
      <c r="C484" s="106"/>
      <c r="D484" s="103"/>
      <c r="E484" s="11" t="s">
        <v>36</v>
      </c>
      <c r="F484" s="8"/>
      <c r="G484" s="7">
        <v>66</v>
      </c>
      <c r="H484" s="17">
        <v>54.545454545455001</v>
      </c>
      <c r="I484" s="19" t="s">
        <v>68</v>
      </c>
      <c r="J484" s="2">
        <v>7.5757575757579998</v>
      </c>
      <c r="K484" s="2">
        <v>25.757575757575999</v>
      </c>
      <c r="L484" s="19" t="s">
        <v>68</v>
      </c>
      <c r="M484" s="2">
        <v>9.0909090909089993</v>
      </c>
      <c r="N484" s="2">
        <v>4.5454545454549997</v>
      </c>
      <c r="O484" s="16">
        <v>40.909090909090999</v>
      </c>
    </row>
    <row r="485" spans="3:15" ht="25.2" x14ac:dyDescent="0.25">
      <c r="C485" s="106"/>
      <c r="D485" s="103"/>
      <c r="E485" s="11" t="s">
        <v>37</v>
      </c>
      <c r="F485" s="8"/>
      <c r="G485" s="7">
        <v>197</v>
      </c>
      <c r="H485" s="17">
        <v>43.654822335025003</v>
      </c>
      <c r="I485" s="19" t="s">
        <v>68</v>
      </c>
      <c r="J485" s="2">
        <v>1.0152284263960001</v>
      </c>
      <c r="K485" s="2">
        <v>47.208121827410999</v>
      </c>
      <c r="L485" s="2">
        <v>10.659898477157</v>
      </c>
      <c r="M485" s="2">
        <v>2.5380710659900001</v>
      </c>
      <c r="N485" s="2">
        <v>5.5837563451780001</v>
      </c>
      <c r="O485" s="16">
        <v>50.761421319797002</v>
      </c>
    </row>
    <row r="486" spans="3:15" x14ac:dyDescent="0.25">
      <c r="C486" s="106"/>
      <c r="D486" s="103"/>
      <c r="E486" s="11" t="s">
        <v>38</v>
      </c>
      <c r="F486" s="8"/>
      <c r="G486" s="14">
        <v>12</v>
      </c>
      <c r="H486" s="29">
        <v>8.333333333333</v>
      </c>
      <c r="I486" s="12" t="s">
        <v>68</v>
      </c>
      <c r="J486" s="12" t="s">
        <v>68</v>
      </c>
      <c r="K486" s="12" t="s">
        <v>68</v>
      </c>
      <c r="L486" s="12" t="s">
        <v>68</v>
      </c>
      <c r="M486" s="12" t="s">
        <v>68</v>
      </c>
      <c r="N486" s="6">
        <v>91.666666666666998</v>
      </c>
      <c r="O486" s="38" t="s">
        <v>68</v>
      </c>
    </row>
    <row r="487" spans="3:15" ht="25.2" x14ac:dyDescent="0.25">
      <c r="C487" s="102" t="s">
        <v>39</v>
      </c>
      <c r="D487" s="102" t="s">
        <v>25</v>
      </c>
      <c r="E487" s="10" t="s">
        <v>40</v>
      </c>
      <c r="F487" s="9"/>
      <c r="G487" s="13">
        <v>263</v>
      </c>
      <c r="H487" s="23">
        <v>100</v>
      </c>
      <c r="I487" s="36" t="s">
        <v>68</v>
      </c>
      <c r="J487" s="36" t="s">
        <v>68</v>
      </c>
      <c r="K487" s="36" t="s">
        <v>68</v>
      </c>
      <c r="L487" s="36" t="s">
        <v>68</v>
      </c>
      <c r="M487" s="36" t="s">
        <v>68</v>
      </c>
      <c r="N487" s="36" t="s">
        <v>68</v>
      </c>
      <c r="O487" s="59" t="s">
        <v>68</v>
      </c>
    </row>
    <row r="488" spans="3:15" ht="25.2" x14ac:dyDescent="0.25">
      <c r="C488" s="106"/>
      <c r="D488" s="103"/>
      <c r="E488" s="11" t="s">
        <v>41</v>
      </c>
      <c r="F488" s="8"/>
      <c r="G488" s="7">
        <v>906</v>
      </c>
      <c r="H488" s="62" t="s">
        <v>68</v>
      </c>
      <c r="I488" s="2">
        <v>100</v>
      </c>
      <c r="J488" s="2">
        <v>3.6423841059600002</v>
      </c>
      <c r="K488" s="2">
        <v>32.119205298013</v>
      </c>
      <c r="L488" s="2">
        <v>6.622516556291</v>
      </c>
      <c r="M488" s="2">
        <v>0.55187637969100001</v>
      </c>
      <c r="N488" s="19" t="s">
        <v>68</v>
      </c>
      <c r="O488" s="16">
        <v>100</v>
      </c>
    </row>
    <row r="489" spans="3:15" x14ac:dyDescent="0.25">
      <c r="C489" s="106"/>
      <c r="D489" s="103"/>
      <c r="E489" s="11" t="s">
        <v>42</v>
      </c>
      <c r="F489" s="8"/>
      <c r="G489" s="7">
        <v>61</v>
      </c>
      <c r="H489" s="62" t="s">
        <v>68</v>
      </c>
      <c r="I489" s="2">
        <v>54.098360655737999</v>
      </c>
      <c r="J489" s="2">
        <v>100</v>
      </c>
      <c r="K489" s="2">
        <v>26.229508196721</v>
      </c>
      <c r="L489" s="2">
        <v>1.6393442622950001</v>
      </c>
      <c r="M489" s="2">
        <v>8.1967213114750006</v>
      </c>
      <c r="N489" s="19" t="s">
        <v>68</v>
      </c>
      <c r="O489" s="16">
        <v>100</v>
      </c>
    </row>
    <row r="490" spans="3:15" x14ac:dyDescent="0.25">
      <c r="C490" s="106"/>
      <c r="D490" s="103"/>
      <c r="E490" s="11" t="s">
        <v>43</v>
      </c>
      <c r="F490" s="8"/>
      <c r="G490" s="7">
        <v>450</v>
      </c>
      <c r="H490" s="62" t="s">
        <v>68</v>
      </c>
      <c r="I490" s="2">
        <v>64.666666666666998</v>
      </c>
      <c r="J490" s="2">
        <v>3.5555555555559999</v>
      </c>
      <c r="K490" s="2">
        <v>100</v>
      </c>
      <c r="L490" s="2">
        <v>19.333333333333002</v>
      </c>
      <c r="M490" s="2">
        <v>1.333333333333</v>
      </c>
      <c r="N490" s="19" t="s">
        <v>68</v>
      </c>
      <c r="O490" s="16">
        <v>100</v>
      </c>
    </row>
    <row r="491" spans="3:15" x14ac:dyDescent="0.25">
      <c r="C491" s="106"/>
      <c r="D491" s="103"/>
      <c r="E491" s="11" t="s">
        <v>44</v>
      </c>
      <c r="F491" s="8"/>
      <c r="G491" s="7">
        <v>93</v>
      </c>
      <c r="H491" s="62" t="s">
        <v>68</v>
      </c>
      <c r="I491" s="2">
        <v>64.516129032257993</v>
      </c>
      <c r="J491" s="2">
        <v>1.0752688172039999</v>
      </c>
      <c r="K491" s="2">
        <v>93.548387096773993</v>
      </c>
      <c r="L491" s="2">
        <v>100</v>
      </c>
      <c r="M491" s="2">
        <v>3.2258064516129998</v>
      </c>
      <c r="N491" s="19" t="s">
        <v>68</v>
      </c>
      <c r="O491" s="16">
        <v>100</v>
      </c>
    </row>
    <row r="492" spans="3:15" ht="25.2" x14ac:dyDescent="0.25">
      <c r="C492" s="106"/>
      <c r="D492" s="103"/>
      <c r="E492" s="11" t="s">
        <v>45</v>
      </c>
      <c r="F492" s="8"/>
      <c r="G492" s="14">
        <v>41</v>
      </c>
      <c r="H492" s="57" t="s">
        <v>68</v>
      </c>
      <c r="I492" s="6">
        <v>12.195121951220001</v>
      </c>
      <c r="J492" s="6">
        <v>12.195121951220001</v>
      </c>
      <c r="K492" s="6">
        <v>14.634146341463</v>
      </c>
      <c r="L492" s="6">
        <v>7.3170731707319998</v>
      </c>
      <c r="M492" s="6">
        <v>100</v>
      </c>
      <c r="N492" s="12" t="s">
        <v>68</v>
      </c>
      <c r="O492" s="31">
        <v>100</v>
      </c>
    </row>
    <row r="493" spans="3:15" x14ac:dyDescent="0.25">
      <c r="C493" s="106"/>
      <c r="D493" s="103"/>
      <c r="E493" s="11" t="s">
        <v>38</v>
      </c>
      <c r="F493" s="8"/>
      <c r="G493" s="7">
        <v>141</v>
      </c>
      <c r="H493" s="62" t="s">
        <v>68</v>
      </c>
      <c r="I493" s="19" t="s">
        <v>68</v>
      </c>
      <c r="J493" s="19" t="s">
        <v>68</v>
      </c>
      <c r="K493" s="19" t="s">
        <v>68</v>
      </c>
      <c r="L493" s="19" t="s">
        <v>68</v>
      </c>
      <c r="M493" s="19" t="s">
        <v>68</v>
      </c>
      <c r="N493" s="2">
        <v>100</v>
      </c>
      <c r="O493" s="40" t="s">
        <v>68</v>
      </c>
    </row>
    <row r="494" spans="3:15" ht="25.2" x14ac:dyDescent="0.25">
      <c r="C494" s="106"/>
      <c r="D494" s="102" t="s">
        <v>22</v>
      </c>
      <c r="E494" s="10" t="s">
        <v>40</v>
      </c>
      <c r="F494" s="9"/>
      <c r="G494" s="13">
        <v>123</v>
      </c>
      <c r="H494" s="23">
        <v>100</v>
      </c>
      <c r="I494" s="36" t="s">
        <v>68</v>
      </c>
      <c r="J494" s="36" t="s">
        <v>68</v>
      </c>
      <c r="K494" s="36" t="s">
        <v>68</v>
      </c>
      <c r="L494" s="36" t="s">
        <v>68</v>
      </c>
      <c r="M494" s="36" t="s">
        <v>68</v>
      </c>
      <c r="N494" s="36" t="s">
        <v>68</v>
      </c>
      <c r="O494" s="59" t="s">
        <v>68</v>
      </c>
    </row>
    <row r="495" spans="3:15" ht="25.2" x14ac:dyDescent="0.25">
      <c r="C495" s="106"/>
      <c r="D495" s="103"/>
      <c r="E495" s="11" t="s">
        <v>41</v>
      </c>
      <c r="F495" s="8"/>
      <c r="G495" s="7">
        <v>511</v>
      </c>
      <c r="H495" s="62" t="s">
        <v>68</v>
      </c>
      <c r="I495" s="2">
        <v>100</v>
      </c>
      <c r="J495" s="2">
        <v>4.5009784735810001</v>
      </c>
      <c r="K495" s="2">
        <v>35.616438356163997</v>
      </c>
      <c r="L495" s="2">
        <v>6.6536203522499999</v>
      </c>
      <c r="M495" s="2">
        <v>0.58708414872799997</v>
      </c>
      <c r="N495" s="19" t="s">
        <v>68</v>
      </c>
      <c r="O495" s="16">
        <v>100</v>
      </c>
    </row>
    <row r="496" spans="3:15" x14ac:dyDescent="0.25">
      <c r="C496" s="106"/>
      <c r="D496" s="103"/>
      <c r="E496" s="11" t="s">
        <v>42</v>
      </c>
      <c r="F496" s="8"/>
      <c r="G496" s="14">
        <v>36</v>
      </c>
      <c r="H496" s="57" t="s">
        <v>68</v>
      </c>
      <c r="I496" s="6">
        <v>63.888888888888999</v>
      </c>
      <c r="J496" s="6">
        <v>100</v>
      </c>
      <c r="K496" s="6">
        <v>30.555555555556001</v>
      </c>
      <c r="L496" s="6">
        <v>2.7777777777780002</v>
      </c>
      <c r="M496" s="6">
        <v>5.5555555555560003</v>
      </c>
      <c r="N496" s="12" t="s">
        <v>68</v>
      </c>
      <c r="O496" s="31">
        <v>100</v>
      </c>
    </row>
    <row r="497" spans="3:15" x14ac:dyDescent="0.25">
      <c r="C497" s="106"/>
      <c r="D497" s="103"/>
      <c r="E497" s="11" t="s">
        <v>43</v>
      </c>
      <c r="F497" s="8"/>
      <c r="G497" s="7">
        <v>224</v>
      </c>
      <c r="H497" s="62" t="s">
        <v>68</v>
      </c>
      <c r="I497" s="2">
        <v>81.25</v>
      </c>
      <c r="J497" s="2">
        <v>4.9107142857139996</v>
      </c>
      <c r="K497" s="2">
        <v>100</v>
      </c>
      <c r="L497" s="2">
        <v>19.642857142857</v>
      </c>
      <c r="M497" s="2">
        <v>0.89285714285700002</v>
      </c>
      <c r="N497" s="19" t="s">
        <v>68</v>
      </c>
      <c r="O497" s="16">
        <v>100</v>
      </c>
    </row>
    <row r="498" spans="3:15" x14ac:dyDescent="0.25">
      <c r="C498" s="106"/>
      <c r="D498" s="103"/>
      <c r="E498" s="11" t="s">
        <v>44</v>
      </c>
      <c r="F498" s="8"/>
      <c r="G498" s="14">
        <v>46</v>
      </c>
      <c r="H498" s="57" t="s">
        <v>68</v>
      </c>
      <c r="I498" s="6">
        <v>73.913043478261002</v>
      </c>
      <c r="J498" s="6">
        <v>2.1739130434780001</v>
      </c>
      <c r="K498" s="6">
        <v>95.652173913043001</v>
      </c>
      <c r="L498" s="6">
        <v>100</v>
      </c>
      <c r="M498" s="6">
        <v>2.1739130434780001</v>
      </c>
      <c r="N498" s="12" t="s">
        <v>68</v>
      </c>
      <c r="O498" s="31">
        <v>100</v>
      </c>
    </row>
    <row r="499" spans="3:15" ht="25.2" x14ac:dyDescent="0.25">
      <c r="C499" s="106"/>
      <c r="D499" s="103"/>
      <c r="E499" s="11" t="s">
        <v>45</v>
      </c>
      <c r="F499" s="8"/>
      <c r="G499" s="14">
        <v>18</v>
      </c>
      <c r="H499" s="57" t="s">
        <v>68</v>
      </c>
      <c r="I499" s="6">
        <v>16.666666666666998</v>
      </c>
      <c r="J499" s="6">
        <v>11.111111111111001</v>
      </c>
      <c r="K499" s="6">
        <v>11.111111111111001</v>
      </c>
      <c r="L499" s="6">
        <v>5.5555555555560003</v>
      </c>
      <c r="M499" s="6">
        <v>100</v>
      </c>
      <c r="N499" s="12" t="s">
        <v>68</v>
      </c>
      <c r="O499" s="31">
        <v>100</v>
      </c>
    </row>
    <row r="500" spans="3:15" x14ac:dyDescent="0.25">
      <c r="C500" s="106"/>
      <c r="D500" s="103"/>
      <c r="E500" s="11" t="s">
        <v>38</v>
      </c>
      <c r="F500" s="8"/>
      <c r="G500" s="7">
        <v>80</v>
      </c>
      <c r="H500" s="62" t="s">
        <v>68</v>
      </c>
      <c r="I500" s="19" t="s">
        <v>68</v>
      </c>
      <c r="J500" s="19" t="s">
        <v>68</v>
      </c>
      <c r="K500" s="19" t="s">
        <v>68</v>
      </c>
      <c r="L500" s="19" t="s">
        <v>68</v>
      </c>
      <c r="M500" s="19" t="s">
        <v>68</v>
      </c>
      <c r="N500" s="2">
        <v>100</v>
      </c>
      <c r="O500" s="40" t="s">
        <v>68</v>
      </c>
    </row>
    <row r="501" spans="3:15" ht="25.2" x14ac:dyDescent="0.25">
      <c r="C501" s="106"/>
      <c r="D501" s="102" t="s">
        <v>23</v>
      </c>
      <c r="E501" s="10" t="s">
        <v>40</v>
      </c>
      <c r="F501" s="9"/>
      <c r="G501" s="13">
        <v>140</v>
      </c>
      <c r="H501" s="23">
        <v>100</v>
      </c>
      <c r="I501" s="36" t="s">
        <v>68</v>
      </c>
      <c r="J501" s="36" t="s">
        <v>68</v>
      </c>
      <c r="K501" s="36" t="s">
        <v>68</v>
      </c>
      <c r="L501" s="36" t="s">
        <v>68</v>
      </c>
      <c r="M501" s="36" t="s">
        <v>68</v>
      </c>
      <c r="N501" s="36" t="s">
        <v>68</v>
      </c>
      <c r="O501" s="59" t="s">
        <v>68</v>
      </c>
    </row>
    <row r="502" spans="3:15" ht="25.2" x14ac:dyDescent="0.25">
      <c r="C502" s="106"/>
      <c r="D502" s="103"/>
      <c r="E502" s="11" t="s">
        <v>41</v>
      </c>
      <c r="F502" s="8"/>
      <c r="G502" s="7">
        <v>395</v>
      </c>
      <c r="H502" s="62" t="s">
        <v>68</v>
      </c>
      <c r="I502" s="2">
        <v>100</v>
      </c>
      <c r="J502" s="2">
        <v>2.5316455696200002</v>
      </c>
      <c r="K502" s="2">
        <v>27.594936708860999</v>
      </c>
      <c r="L502" s="2">
        <v>6.5822784810129997</v>
      </c>
      <c r="M502" s="2">
        <v>0.50632911392400004</v>
      </c>
      <c r="N502" s="19" t="s">
        <v>68</v>
      </c>
      <c r="O502" s="16">
        <v>100</v>
      </c>
    </row>
    <row r="503" spans="3:15" x14ac:dyDescent="0.25">
      <c r="C503" s="106"/>
      <c r="D503" s="103"/>
      <c r="E503" s="11" t="s">
        <v>42</v>
      </c>
      <c r="F503" s="8"/>
      <c r="G503" s="14">
        <v>25</v>
      </c>
      <c r="H503" s="57" t="s">
        <v>68</v>
      </c>
      <c r="I503" s="6">
        <v>40</v>
      </c>
      <c r="J503" s="6">
        <v>100</v>
      </c>
      <c r="K503" s="6">
        <v>20</v>
      </c>
      <c r="L503" s="12" t="s">
        <v>68</v>
      </c>
      <c r="M503" s="6">
        <v>12</v>
      </c>
      <c r="N503" s="12" t="s">
        <v>68</v>
      </c>
      <c r="O503" s="31">
        <v>100</v>
      </c>
    </row>
    <row r="504" spans="3:15" x14ac:dyDescent="0.25">
      <c r="C504" s="106"/>
      <c r="D504" s="103"/>
      <c r="E504" s="11" t="s">
        <v>43</v>
      </c>
      <c r="F504" s="8"/>
      <c r="G504" s="7">
        <v>226</v>
      </c>
      <c r="H504" s="62" t="s">
        <v>68</v>
      </c>
      <c r="I504" s="2">
        <v>48.230088495575004</v>
      </c>
      <c r="J504" s="2">
        <v>2.212389380531</v>
      </c>
      <c r="K504" s="2">
        <v>100</v>
      </c>
      <c r="L504" s="2">
        <v>19.026548672566001</v>
      </c>
      <c r="M504" s="2">
        <v>1.769911504425</v>
      </c>
      <c r="N504" s="19" t="s">
        <v>68</v>
      </c>
      <c r="O504" s="16">
        <v>100</v>
      </c>
    </row>
    <row r="505" spans="3:15" x14ac:dyDescent="0.25">
      <c r="C505" s="106"/>
      <c r="D505" s="103"/>
      <c r="E505" s="11" t="s">
        <v>44</v>
      </c>
      <c r="F505" s="8"/>
      <c r="G505" s="14">
        <v>47</v>
      </c>
      <c r="H505" s="57" t="s">
        <v>68</v>
      </c>
      <c r="I505" s="6">
        <v>55.319148936170002</v>
      </c>
      <c r="J505" s="12" t="s">
        <v>68</v>
      </c>
      <c r="K505" s="6">
        <v>91.489361702127994</v>
      </c>
      <c r="L505" s="6">
        <v>100</v>
      </c>
      <c r="M505" s="6">
        <v>4.2553191489359996</v>
      </c>
      <c r="N505" s="12" t="s">
        <v>68</v>
      </c>
      <c r="O505" s="31">
        <v>100</v>
      </c>
    </row>
    <row r="506" spans="3:15" ht="25.2" x14ac:dyDescent="0.25">
      <c r="C506" s="106"/>
      <c r="D506" s="103"/>
      <c r="E506" s="11" t="s">
        <v>45</v>
      </c>
      <c r="F506" s="8"/>
      <c r="G506" s="14">
        <v>23</v>
      </c>
      <c r="H506" s="57" t="s">
        <v>68</v>
      </c>
      <c r="I506" s="6">
        <v>8.6956521739130004</v>
      </c>
      <c r="J506" s="6">
        <v>13.04347826087</v>
      </c>
      <c r="K506" s="6">
        <v>17.391304347826001</v>
      </c>
      <c r="L506" s="6">
        <v>8.6956521739130004</v>
      </c>
      <c r="M506" s="6">
        <v>100</v>
      </c>
      <c r="N506" s="12" t="s">
        <v>68</v>
      </c>
      <c r="O506" s="31">
        <v>100</v>
      </c>
    </row>
    <row r="507" spans="3:15" x14ac:dyDescent="0.25">
      <c r="C507" s="106"/>
      <c r="D507" s="103"/>
      <c r="E507" s="11" t="s">
        <v>38</v>
      </c>
      <c r="F507" s="8"/>
      <c r="G507" s="7">
        <v>61</v>
      </c>
      <c r="H507" s="62" t="s">
        <v>68</v>
      </c>
      <c r="I507" s="19" t="s">
        <v>68</v>
      </c>
      <c r="J507" s="19" t="s">
        <v>68</v>
      </c>
      <c r="K507" s="19" t="s">
        <v>68</v>
      </c>
      <c r="L507" s="19" t="s">
        <v>68</v>
      </c>
      <c r="M507" s="19" t="s">
        <v>68</v>
      </c>
      <c r="N507" s="2">
        <v>100</v>
      </c>
      <c r="O507" s="40" t="s">
        <v>68</v>
      </c>
    </row>
    <row r="508" spans="3:15" x14ac:dyDescent="0.25">
      <c r="C508" s="102" t="s">
        <v>46</v>
      </c>
      <c r="D508" s="100" t="s">
        <v>21</v>
      </c>
      <c r="E508" s="10" t="s">
        <v>47</v>
      </c>
      <c r="F508" s="9"/>
      <c r="G508" s="13">
        <v>1103</v>
      </c>
      <c r="H508" s="23">
        <v>11.876699909338001</v>
      </c>
      <c r="I508" s="4">
        <v>65.276518585675007</v>
      </c>
      <c r="J508" s="4">
        <v>4.8957388939259996</v>
      </c>
      <c r="K508" s="4">
        <v>31.912964641885999</v>
      </c>
      <c r="L508" s="4">
        <v>7.7969174977330002</v>
      </c>
      <c r="M508" s="4">
        <v>2.4478694469629998</v>
      </c>
      <c r="N508" s="4">
        <v>8.2502266545780003</v>
      </c>
      <c r="O508" s="25">
        <v>79.873073436083004</v>
      </c>
    </row>
    <row r="509" spans="3:15" ht="25.2" x14ac:dyDescent="0.25">
      <c r="C509" s="106"/>
      <c r="D509" s="101"/>
      <c r="E509" s="11" t="s">
        <v>48</v>
      </c>
      <c r="F509" s="8"/>
      <c r="G509" s="7">
        <v>173</v>
      </c>
      <c r="H509" s="17">
        <v>17.919075144509002</v>
      </c>
      <c r="I509" s="2">
        <v>64.739884393064003</v>
      </c>
      <c r="J509" s="2">
        <v>1.1560693641619999</v>
      </c>
      <c r="K509" s="2">
        <v>29.479768786127</v>
      </c>
      <c r="L509" s="2">
        <v>1.734104046243</v>
      </c>
      <c r="M509" s="2">
        <v>1.1560693641619999</v>
      </c>
      <c r="N509" s="2">
        <v>6.3583815028900004</v>
      </c>
      <c r="O509" s="16">
        <v>75.722543352600994</v>
      </c>
    </row>
    <row r="510" spans="3:15" x14ac:dyDescent="0.25">
      <c r="C510" s="106"/>
      <c r="D510" s="101"/>
      <c r="E510" s="11" t="s">
        <v>49</v>
      </c>
      <c r="F510" s="8"/>
      <c r="G510" s="14">
        <v>29</v>
      </c>
      <c r="H510" s="29">
        <v>34.482758620689999</v>
      </c>
      <c r="I510" s="6">
        <v>41.379310344827999</v>
      </c>
      <c r="J510" s="12" t="s">
        <v>68</v>
      </c>
      <c r="K510" s="6">
        <v>34.482758620689999</v>
      </c>
      <c r="L510" s="12" t="s">
        <v>68</v>
      </c>
      <c r="M510" s="6">
        <v>3.4482758620689999</v>
      </c>
      <c r="N510" s="6">
        <v>6.8965517241379999</v>
      </c>
      <c r="O510" s="31">
        <v>58.620689655172001</v>
      </c>
    </row>
    <row r="511" spans="3:15" ht="25.2" x14ac:dyDescent="0.25">
      <c r="C511" s="106"/>
      <c r="D511" s="101"/>
      <c r="E511" s="11" t="s">
        <v>50</v>
      </c>
      <c r="F511" s="8"/>
      <c r="G511" s="7">
        <v>102</v>
      </c>
      <c r="H511" s="17">
        <v>46.078431372548998</v>
      </c>
      <c r="I511" s="2">
        <v>38.235294117647001</v>
      </c>
      <c r="J511" s="19" t="s">
        <v>68</v>
      </c>
      <c r="K511" s="2">
        <v>26.470588235293999</v>
      </c>
      <c r="L511" s="2">
        <v>1.9607843137250001</v>
      </c>
      <c r="M511" s="2">
        <v>1.9607843137250001</v>
      </c>
      <c r="N511" s="2">
        <v>4.9019607843140003</v>
      </c>
      <c r="O511" s="16">
        <v>49.019607843137003</v>
      </c>
    </row>
    <row r="512" spans="3:15" ht="25.2" x14ac:dyDescent="0.25">
      <c r="C512" s="106"/>
      <c r="D512" s="101"/>
      <c r="E512" s="11" t="s">
        <v>51</v>
      </c>
      <c r="F512" s="8"/>
      <c r="G512" s="14">
        <v>46</v>
      </c>
      <c r="H512" s="29">
        <v>43.478260869564998</v>
      </c>
      <c r="I512" s="6">
        <v>39.130434782609001</v>
      </c>
      <c r="J512" s="6">
        <v>2.1739130434780001</v>
      </c>
      <c r="K512" s="6">
        <v>15.217391304348</v>
      </c>
      <c r="L512" s="6">
        <v>2.1739130434780001</v>
      </c>
      <c r="M512" s="6">
        <v>6.5217391304349999</v>
      </c>
      <c r="N512" s="12" t="s">
        <v>68</v>
      </c>
      <c r="O512" s="31">
        <v>56.521739130435002</v>
      </c>
    </row>
    <row r="513" spans="3:15" x14ac:dyDescent="0.25">
      <c r="C513" s="106"/>
      <c r="D513" s="101"/>
      <c r="E513" s="11" t="s">
        <v>52</v>
      </c>
      <c r="F513" s="8"/>
      <c r="G513" s="14">
        <v>20</v>
      </c>
      <c r="H513" s="29">
        <v>60</v>
      </c>
      <c r="I513" s="12" t="s">
        <v>68</v>
      </c>
      <c r="J513" s="12" t="s">
        <v>68</v>
      </c>
      <c r="K513" s="12" t="s">
        <v>68</v>
      </c>
      <c r="L513" s="12" t="s">
        <v>68</v>
      </c>
      <c r="M513" s="6">
        <v>20</v>
      </c>
      <c r="N513" s="6">
        <v>20</v>
      </c>
      <c r="O513" s="31">
        <v>20</v>
      </c>
    </row>
    <row r="514" spans="3:15" x14ac:dyDescent="0.25">
      <c r="C514" s="106"/>
      <c r="D514" s="101"/>
      <c r="E514" s="11" t="s">
        <v>53</v>
      </c>
      <c r="F514" s="8"/>
      <c r="G514" s="14">
        <v>19</v>
      </c>
      <c r="H514" s="29">
        <v>42.105263157895003</v>
      </c>
      <c r="I514" s="6">
        <v>26.315789473683999</v>
      </c>
      <c r="J514" s="6">
        <v>21.052631578947</v>
      </c>
      <c r="K514" s="6">
        <v>15.789473684211</v>
      </c>
      <c r="L514" s="6">
        <v>5.2631578947369997</v>
      </c>
      <c r="M514" s="6">
        <v>10.526315789473999</v>
      </c>
      <c r="N514" s="12" t="s">
        <v>68</v>
      </c>
      <c r="O514" s="31">
        <v>57.894736842104997</v>
      </c>
    </row>
    <row r="515" spans="3:15" x14ac:dyDescent="0.25">
      <c r="C515" s="106"/>
      <c r="D515" s="101"/>
      <c r="E515" s="11" t="s">
        <v>38</v>
      </c>
      <c r="F515" s="8"/>
      <c r="G515" s="14">
        <v>32</v>
      </c>
      <c r="H515" s="29">
        <v>12.5</v>
      </c>
      <c r="I515" s="12" t="s">
        <v>68</v>
      </c>
      <c r="J515" s="12" t="s">
        <v>68</v>
      </c>
      <c r="K515" s="12" t="s">
        <v>68</v>
      </c>
      <c r="L515" s="12" t="s">
        <v>68</v>
      </c>
      <c r="M515" s="12" t="s">
        <v>68</v>
      </c>
      <c r="N515" s="6">
        <v>87.5</v>
      </c>
      <c r="O515" s="38" t="s">
        <v>68</v>
      </c>
    </row>
    <row r="516" spans="3:15" x14ac:dyDescent="0.25">
      <c r="C516" s="106"/>
      <c r="D516" s="101"/>
      <c r="E516" s="11" t="s">
        <v>54</v>
      </c>
      <c r="F516" s="8"/>
      <c r="G516" s="7">
        <v>1276</v>
      </c>
      <c r="H516" s="17">
        <v>12.69592476489</v>
      </c>
      <c r="I516" s="2">
        <v>65.203761755485999</v>
      </c>
      <c r="J516" s="2">
        <v>4.3887147335419998</v>
      </c>
      <c r="K516" s="2">
        <v>31.583072100313</v>
      </c>
      <c r="L516" s="2">
        <v>6.9749216300940002</v>
      </c>
      <c r="M516" s="2">
        <v>2.2727272727269998</v>
      </c>
      <c r="N516" s="2">
        <v>7.9937304075239997</v>
      </c>
      <c r="O516" s="16">
        <v>79.310344827585993</v>
      </c>
    </row>
    <row r="517" spans="3:15" x14ac:dyDescent="0.25">
      <c r="C517" s="106"/>
      <c r="D517" s="101"/>
      <c r="E517" s="11" t="s">
        <v>55</v>
      </c>
      <c r="F517" s="8"/>
      <c r="G517" s="7">
        <v>177</v>
      </c>
      <c r="H517" s="17">
        <v>43.502824858757002</v>
      </c>
      <c r="I517" s="2">
        <v>38.983050847458003</v>
      </c>
      <c r="J517" s="2">
        <v>0.56497175141199996</v>
      </c>
      <c r="K517" s="2">
        <v>24.858757062146999</v>
      </c>
      <c r="L517" s="2">
        <v>1.6949152542370001</v>
      </c>
      <c r="M517" s="2">
        <v>3.3898305084749998</v>
      </c>
      <c r="N517" s="2">
        <v>3.9548022598869998</v>
      </c>
      <c r="O517" s="16">
        <v>52.542372881356002</v>
      </c>
    </row>
    <row r="518" spans="3:15" ht="25.2" x14ac:dyDescent="0.25">
      <c r="C518" s="102" t="s">
        <v>56</v>
      </c>
      <c r="D518" s="100" t="s">
        <v>21</v>
      </c>
      <c r="E518" s="10" t="s">
        <v>57</v>
      </c>
      <c r="F518" s="9"/>
      <c r="G518" s="13">
        <v>393</v>
      </c>
      <c r="H518" s="23">
        <v>22.900763358778999</v>
      </c>
      <c r="I518" s="4">
        <v>52.926208651399001</v>
      </c>
      <c r="J518" s="4">
        <v>2.7989821882950001</v>
      </c>
      <c r="K518" s="4">
        <v>27.989821882952</v>
      </c>
      <c r="L518" s="4">
        <v>6.1068702290079999</v>
      </c>
      <c r="M518" s="4">
        <v>2.2900763358780001</v>
      </c>
      <c r="N518" s="4">
        <v>11.195928753181001</v>
      </c>
      <c r="O518" s="25">
        <v>65.903307888040999</v>
      </c>
    </row>
    <row r="519" spans="3:15" ht="25.2" x14ac:dyDescent="0.25">
      <c r="C519" s="106"/>
      <c r="D519" s="101"/>
      <c r="E519" s="11" t="s">
        <v>58</v>
      </c>
      <c r="F519" s="8"/>
      <c r="G519" s="7">
        <v>615</v>
      </c>
      <c r="H519" s="17">
        <v>15.934959349593001</v>
      </c>
      <c r="I519" s="2">
        <v>61.626016260162999</v>
      </c>
      <c r="J519" s="2">
        <v>3.5772357723580002</v>
      </c>
      <c r="K519" s="2">
        <v>30.406504065040998</v>
      </c>
      <c r="L519" s="2">
        <v>5.6910569105690003</v>
      </c>
      <c r="M519" s="2">
        <v>2.60162601626</v>
      </c>
      <c r="N519" s="2">
        <v>7.4796747967480002</v>
      </c>
      <c r="O519" s="16">
        <v>76.585365853658999</v>
      </c>
    </row>
    <row r="520" spans="3:15" ht="25.2" x14ac:dyDescent="0.25">
      <c r="C520" s="106"/>
      <c r="D520" s="101"/>
      <c r="E520" s="11" t="s">
        <v>59</v>
      </c>
      <c r="F520" s="8"/>
      <c r="G520" s="7">
        <v>364</v>
      </c>
      <c r="H520" s="17">
        <v>14.835164835164999</v>
      </c>
      <c r="I520" s="2">
        <v>59.615384615384997</v>
      </c>
      <c r="J520" s="2">
        <v>5.7692307692310001</v>
      </c>
      <c r="K520" s="2">
        <v>30.769230769231001</v>
      </c>
      <c r="L520" s="2">
        <v>7.6923076923079998</v>
      </c>
      <c r="M520" s="2">
        <v>1.923076923077</v>
      </c>
      <c r="N520" s="2">
        <v>10.989010989011</v>
      </c>
      <c r="O520" s="16">
        <v>74.175824175824005</v>
      </c>
    </row>
    <row r="521" spans="3:15" x14ac:dyDescent="0.25">
      <c r="C521" s="106"/>
      <c r="D521" s="101"/>
      <c r="E521" s="11" t="s">
        <v>60</v>
      </c>
      <c r="F521" s="8"/>
      <c r="G521" s="7">
        <v>152</v>
      </c>
      <c r="H521" s="17">
        <v>13.815789473683999</v>
      </c>
      <c r="I521" s="2">
        <v>67.105263157894996</v>
      </c>
      <c r="J521" s="2">
        <v>4.6052631578950001</v>
      </c>
      <c r="K521" s="2">
        <v>26.973684210525999</v>
      </c>
      <c r="L521" s="2">
        <v>3.947368421053</v>
      </c>
      <c r="M521" s="2">
        <v>5.9210526315790002</v>
      </c>
      <c r="N521" s="2">
        <v>7.2368421052630003</v>
      </c>
      <c r="O521" s="16">
        <v>78.947368421053</v>
      </c>
    </row>
    <row r="522" spans="3:15" x14ac:dyDescent="0.25">
      <c r="C522" s="102" t="s">
        <v>61</v>
      </c>
      <c r="D522" s="100" t="s">
        <v>21</v>
      </c>
      <c r="E522" s="10" t="s">
        <v>62</v>
      </c>
      <c r="F522" s="9"/>
      <c r="G522" s="13">
        <v>197</v>
      </c>
      <c r="H522" s="23">
        <v>15.228426395939</v>
      </c>
      <c r="I522" s="4">
        <v>62.436548223350002</v>
      </c>
      <c r="J522" s="4">
        <v>4.0609137055840003</v>
      </c>
      <c r="K522" s="4">
        <v>26.903553299492</v>
      </c>
      <c r="L522" s="4">
        <v>7.6142131979699998</v>
      </c>
      <c r="M522" s="4">
        <v>2.0304568527920002</v>
      </c>
      <c r="N522" s="4">
        <v>8.6294416243650005</v>
      </c>
      <c r="O522" s="25">
        <v>76.142131979694994</v>
      </c>
    </row>
    <row r="523" spans="3:15" x14ac:dyDescent="0.25">
      <c r="C523" s="103"/>
      <c r="D523" s="101"/>
      <c r="E523" s="11" t="s">
        <v>63</v>
      </c>
      <c r="F523" s="8"/>
      <c r="G523" s="7">
        <v>460</v>
      </c>
      <c r="H523" s="17">
        <v>15.217391304348</v>
      </c>
      <c r="I523" s="2">
        <v>60</v>
      </c>
      <c r="J523" s="2">
        <v>4.7826086956519998</v>
      </c>
      <c r="K523" s="2">
        <v>34.130434782609001</v>
      </c>
      <c r="L523" s="2">
        <v>5.6521739130429998</v>
      </c>
      <c r="M523" s="2">
        <v>3.0434782608700002</v>
      </c>
      <c r="N523" s="2">
        <v>8.6956521739130004</v>
      </c>
      <c r="O523" s="16">
        <v>76.086956521738998</v>
      </c>
    </row>
    <row r="524" spans="3:15" ht="25.2" x14ac:dyDescent="0.25">
      <c r="C524" s="103"/>
      <c r="D524" s="101"/>
      <c r="E524" s="11" t="s">
        <v>64</v>
      </c>
      <c r="F524" s="8"/>
      <c r="G524" s="7">
        <v>286</v>
      </c>
      <c r="H524" s="17">
        <v>15.034965034964999</v>
      </c>
      <c r="I524" s="2">
        <v>59.090909090909001</v>
      </c>
      <c r="J524" s="2">
        <v>4.8951048951049998</v>
      </c>
      <c r="K524" s="2">
        <v>28.671328671329</v>
      </c>
      <c r="L524" s="2">
        <v>8.3916083916080009</v>
      </c>
      <c r="M524" s="2">
        <v>2.4475524475519999</v>
      </c>
      <c r="N524" s="2">
        <v>12.237762237762</v>
      </c>
      <c r="O524" s="16">
        <v>72.727272727273004</v>
      </c>
    </row>
    <row r="525" spans="3:15" x14ac:dyDescent="0.25">
      <c r="C525" s="103"/>
      <c r="D525" s="101"/>
      <c r="E525" s="11" t="s">
        <v>65</v>
      </c>
      <c r="F525" s="8"/>
      <c r="G525" s="7">
        <v>249</v>
      </c>
      <c r="H525" s="17">
        <v>20.481927710842999</v>
      </c>
      <c r="I525" s="2">
        <v>59.036144578312999</v>
      </c>
      <c r="J525" s="2">
        <v>2.0080321285139999</v>
      </c>
      <c r="K525" s="2">
        <v>23.694779116466002</v>
      </c>
      <c r="L525" s="2">
        <v>2.8112449799200001</v>
      </c>
      <c r="M525" s="2">
        <v>2.409638554217</v>
      </c>
      <c r="N525" s="2">
        <v>9.638554216867</v>
      </c>
      <c r="O525" s="16">
        <v>69.879518072289002</v>
      </c>
    </row>
    <row r="526" spans="3:15" x14ac:dyDescent="0.25">
      <c r="C526" s="103"/>
      <c r="D526" s="101"/>
      <c r="E526" s="11" t="s">
        <v>66</v>
      </c>
      <c r="F526" s="8"/>
      <c r="G526" s="7">
        <v>145</v>
      </c>
      <c r="H526" s="17">
        <v>22.758620689655</v>
      </c>
      <c r="I526" s="2">
        <v>59.310344827586</v>
      </c>
      <c r="J526" s="2">
        <v>3.4482758620689999</v>
      </c>
      <c r="K526" s="2">
        <v>37.931034482759003</v>
      </c>
      <c r="L526" s="2">
        <v>9.6551724137930002</v>
      </c>
      <c r="M526" s="2">
        <v>2.7586206896549998</v>
      </c>
      <c r="N526" s="2">
        <v>5.5172413793099997</v>
      </c>
      <c r="O526" s="16">
        <v>71.724137931033994</v>
      </c>
    </row>
    <row r="527" spans="3:15" x14ac:dyDescent="0.25">
      <c r="C527" s="107"/>
      <c r="D527" s="104"/>
      <c r="E527" s="44" t="s">
        <v>67</v>
      </c>
      <c r="F527" s="45"/>
      <c r="G527" s="56">
        <v>187</v>
      </c>
      <c r="H527" s="66">
        <v>19.251336898396001</v>
      </c>
      <c r="I527" s="35">
        <v>56.149732620320997</v>
      </c>
      <c r="J527" s="35">
        <v>3.7433155080209999</v>
      </c>
      <c r="K527" s="35">
        <v>23.529411764706001</v>
      </c>
      <c r="L527" s="35">
        <v>3.7433155080209999</v>
      </c>
      <c r="M527" s="35">
        <v>3.208556149733</v>
      </c>
      <c r="N527" s="35">
        <v>9.0909090909089993</v>
      </c>
      <c r="O527" s="67">
        <v>71.657754010695001</v>
      </c>
    </row>
    <row r="529" spans="2:16" x14ac:dyDescent="0.25">
      <c r="B529" s="42" t="str">
        <f xml:space="preserve"> HYPERLINK("#'目次'!B13", "[7]")</f>
        <v>[7]</v>
      </c>
      <c r="C529" s="37" t="s">
        <v>135</v>
      </c>
    </row>
    <row r="530" spans="2:16" x14ac:dyDescent="0.25">
      <c r="C530" s="37" t="s">
        <v>136</v>
      </c>
    </row>
    <row r="532" spans="2:16" x14ac:dyDescent="0.25">
      <c r="C532" s="37" t="s">
        <v>14</v>
      </c>
    </row>
    <row r="533" spans="2:16" ht="25.2" x14ac:dyDescent="0.25">
      <c r="C533" s="96"/>
      <c r="D533" s="97"/>
      <c r="E533" s="97"/>
      <c r="F533" s="97"/>
      <c r="G533" s="52" t="s">
        <v>15</v>
      </c>
      <c r="H533" s="48" t="s">
        <v>137</v>
      </c>
      <c r="I533" s="20" t="s">
        <v>138</v>
      </c>
      <c r="J533" s="20" t="s">
        <v>139</v>
      </c>
      <c r="K533" s="20" t="s">
        <v>140</v>
      </c>
      <c r="L533" s="20" t="s">
        <v>141</v>
      </c>
      <c r="M533" s="20" t="s">
        <v>142</v>
      </c>
      <c r="N533" s="20" t="s">
        <v>38</v>
      </c>
      <c r="O533" s="20" t="s">
        <v>143</v>
      </c>
      <c r="P533" s="51" t="s">
        <v>144</v>
      </c>
    </row>
    <row r="534" spans="2:16" x14ac:dyDescent="0.25">
      <c r="C534" s="98"/>
      <c r="D534" s="99"/>
      <c r="E534" s="99"/>
      <c r="F534" s="99"/>
      <c r="G534" s="47"/>
      <c r="H534" s="55"/>
      <c r="I534" s="21"/>
      <c r="J534" s="21"/>
      <c r="K534" s="21"/>
      <c r="L534" s="21"/>
      <c r="M534" s="21"/>
      <c r="N534" s="21"/>
      <c r="O534" s="21"/>
      <c r="P534" s="54"/>
    </row>
    <row r="535" spans="2:16" x14ac:dyDescent="0.25">
      <c r="C535" s="43"/>
      <c r="D535" s="49"/>
      <c r="E535" s="53" t="s">
        <v>15</v>
      </c>
      <c r="F535" s="46"/>
      <c r="G535" s="50">
        <v>1120</v>
      </c>
      <c r="H535" s="32">
        <v>60.178571428570997</v>
      </c>
      <c r="I535" s="32">
        <v>21.071428571428999</v>
      </c>
      <c r="J535" s="32">
        <v>7.5892857142860004</v>
      </c>
      <c r="K535" s="32">
        <v>4.0178571428570002</v>
      </c>
      <c r="L535" s="32">
        <v>2.410714285714</v>
      </c>
      <c r="M535" s="32">
        <v>1.964285714286</v>
      </c>
      <c r="N535" s="32">
        <v>2.7678571428569998</v>
      </c>
      <c r="O535" s="32">
        <v>1.703397612489</v>
      </c>
      <c r="P535" s="65">
        <v>1</v>
      </c>
    </row>
    <row r="536" spans="2:16" x14ac:dyDescent="0.25">
      <c r="C536" s="105" t="s">
        <v>20</v>
      </c>
      <c r="D536" s="100" t="s">
        <v>21</v>
      </c>
      <c r="E536" s="10" t="s">
        <v>22</v>
      </c>
      <c r="F536" s="9"/>
      <c r="G536" s="13">
        <v>577</v>
      </c>
      <c r="H536" s="23">
        <v>57.885615251300003</v>
      </c>
      <c r="I536" s="4">
        <v>21.663778162911999</v>
      </c>
      <c r="J536" s="4">
        <v>8.8388214904679998</v>
      </c>
      <c r="K536" s="4">
        <v>5.1993067590989996</v>
      </c>
      <c r="L536" s="4">
        <v>2.4263431542460001</v>
      </c>
      <c r="M536" s="4">
        <v>1.733102253033</v>
      </c>
      <c r="N536" s="4">
        <v>2.253032928943</v>
      </c>
      <c r="O536" s="4">
        <v>1.758865248227</v>
      </c>
      <c r="P536" s="25">
        <v>1</v>
      </c>
    </row>
    <row r="537" spans="2:16" x14ac:dyDescent="0.25">
      <c r="C537" s="106"/>
      <c r="D537" s="101"/>
      <c r="E537" s="11" t="s">
        <v>23</v>
      </c>
      <c r="F537" s="8"/>
      <c r="G537" s="7">
        <v>543</v>
      </c>
      <c r="H537" s="17">
        <v>62.615101289134003</v>
      </c>
      <c r="I537" s="2">
        <v>20.441988950275999</v>
      </c>
      <c r="J537" s="2">
        <v>6.2615101289129997</v>
      </c>
      <c r="K537" s="2">
        <v>2.7624309392269999</v>
      </c>
      <c r="L537" s="2">
        <v>2.3941068139959998</v>
      </c>
      <c r="M537" s="2">
        <v>2.2099447513810002</v>
      </c>
      <c r="N537" s="2">
        <v>3.3149171270719999</v>
      </c>
      <c r="O537" s="2">
        <v>1.6438095238099999</v>
      </c>
      <c r="P537" s="16">
        <v>1</v>
      </c>
    </row>
    <row r="538" spans="2:16" x14ac:dyDescent="0.25">
      <c r="C538" s="102" t="s">
        <v>24</v>
      </c>
      <c r="D538" s="102" t="s">
        <v>25</v>
      </c>
      <c r="E538" s="10" t="s">
        <v>26</v>
      </c>
      <c r="F538" s="9"/>
      <c r="G538" s="13">
        <v>199</v>
      </c>
      <c r="H538" s="23">
        <v>50.251256281407002</v>
      </c>
      <c r="I538" s="4">
        <v>31.155778894472</v>
      </c>
      <c r="J538" s="4">
        <v>8.5427135678389998</v>
      </c>
      <c r="K538" s="4">
        <v>4.5226130653269996</v>
      </c>
      <c r="L538" s="4">
        <v>1.0050251256280001</v>
      </c>
      <c r="M538" s="4">
        <v>1.507537688442</v>
      </c>
      <c r="N538" s="4">
        <v>3.015075376884</v>
      </c>
      <c r="O538" s="4">
        <v>1.7616580310879999</v>
      </c>
      <c r="P538" s="25">
        <v>1</v>
      </c>
    </row>
    <row r="539" spans="2:16" x14ac:dyDescent="0.25">
      <c r="C539" s="106"/>
      <c r="D539" s="103"/>
      <c r="E539" s="11" t="s">
        <v>27</v>
      </c>
      <c r="F539" s="8"/>
      <c r="G539" s="7">
        <v>235</v>
      </c>
      <c r="H539" s="17">
        <v>59.148936170212998</v>
      </c>
      <c r="I539" s="2">
        <v>22.553191489362</v>
      </c>
      <c r="J539" s="2">
        <v>8.0851063829789993</v>
      </c>
      <c r="K539" s="2">
        <v>5.5319148936170004</v>
      </c>
      <c r="L539" s="2">
        <v>0.85106382978700001</v>
      </c>
      <c r="M539" s="2">
        <v>2.1276595744679998</v>
      </c>
      <c r="N539" s="2">
        <v>1.702127659574</v>
      </c>
      <c r="O539" s="2">
        <v>1.7099567099570001</v>
      </c>
      <c r="P539" s="16">
        <v>1</v>
      </c>
    </row>
    <row r="540" spans="2:16" x14ac:dyDescent="0.25">
      <c r="C540" s="106"/>
      <c r="D540" s="103"/>
      <c r="E540" s="11" t="s">
        <v>28</v>
      </c>
      <c r="F540" s="8"/>
      <c r="G540" s="7">
        <v>244</v>
      </c>
      <c r="H540" s="17">
        <v>70.901639344261994</v>
      </c>
      <c r="I540" s="2">
        <v>15.573770491803</v>
      </c>
      <c r="J540" s="2">
        <v>3.2786885245900002</v>
      </c>
      <c r="K540" s="2">
        <v>2.459016393443</v>
      </c>
      <c r="L540" s="2">
        <v>3.688524590164</v>
      </c>
      <c r="M540" s="2">
        <v>1.6393442622950001</v>
      </c>
      <c r="N540" s="2">
        <v>2.459016393443</v>
      </c>
      <c r="O540" s="2">
        <v>1.542016806723</v>
      </c>
      <c r="P540" s="16">
        <v>1</v>
      </c>
    </row>
    <row r="541" spans="2:16" x14ac:dyDescent="0.25">
      <c r="C541" s="106"/>
      <c r="D541" s="103"/>
      <c r="E541" s="11" t="s">
        <v>29</v>
      </c>
      <c r="F541" s="8"/>
      <c r="G541" s="7">
        <v>257</v>
      </c>
      <c r="H541" s="17">
        <v>58.754863813230003</v>
      </c>
      <c r="I541" s="2">
        <v>18.677042801555999</v>
      </c>
      <c r="J541" s="2">
        <v>8.5603112840469997</v>
      </c>
      <c r="K541" s="2">
        <v>3.1128404669259999</v>
      </c>
      <c r="L541" s="2">
        <v>3.5019455252920002</v>
      </c>
      <c r="M541" s="2">
        <v>3.5019455252920002</v>
      </c>
      <c r="N541" s="2">
        <v>3.8910505836580001</v>
      </c>
      <c r="O541" s="2">
        <v>1.8137651821859999</v>
      </c>
      <c r="P541" s="16">
        <v>1</v>
      </c>
    </row>
    <row r="542" spans="2:16" x14ac:dyDescent="0.25">
      <c r="C542" s="106"/>
      <c r="D542" s="103"/>
      <c r="E542" s="11" t="s">
        <v>30</v>
      </c>
      <c r="F542" s="8"/>
      <c r="G542" s="7">
        <v>185</v>
      </c>
      <c r="H542" s="17">
        <v>60</v>
      </c>
      <c r="I542" s="2">
        <v>18.918918918919001</v>
      </c>
      <c r="J542" s="2">
        <v>10.27027027027</v>
      </c>
      <c r="K542" s="2">
        <v>4.8648648648649999</v>
      </c>
      <c r="L542" s="2">
        <v>2.7027027027030002</v>
      </c>
      <c r="M542" s="2">
        <v>0.54054054054099998</v>
      </c>
      <c r="N542" s="2">
        <v>2.7027027027030002</v>
      </c>
      <c r="O542" s="2">
        <v>1.6944444444440001</v>
      </c>
      <c r="P542" s="16">
        <v>1</v>
      </c>
    </row>
    <row r="543" spans="2:16" x14ac:dyDescent="0.25">
      <c r="C543" s="106"/>
      <c r="D543" s="103"/>
      <c r="E543" s="11" t="s">
        <v>31</v>
      </c>
      <c r="F543" s="8"/>
      <c r="G543" s="7">
        <v>921</v>
      </c>
      <c r="H543" s="17">
        <v>62.323561346363</v>
      </c>
      <c r="I543" s="2">
        <v>18.892508143322001</v>
      </c>
      <c r="J543" s="2">
        <v>7.3832790445169998</v>
      </c>
      <c r="K543" s="2">
        <v>3.9087947882740002</v>
      </c>
      <c r="L543" s="2">
        <v>2.7144408251900001</v>
      </c>
      <c r="M543" s="2">
        <v>2.0629750271440002</v>
      </c>
      <c r="N543" s="2">
        <v>2.7144408251900001</v>
      </c>
      <c r="O543" s="2">
        <v>1.690848214286</v>
      </c>
      <c r="P543" s="16">
        <v>1</v>
      </c>
    </row>
    <row r="544" spans="2:16" x14ac:dyDescent="0.25">
      <c r="C544" s="106"/>
      <c r="D544" s="103"/>
      <c r="E544" s="11" t="s">
        <v>32</v>
      </c>
      <c r="F544" s="8"/>
      <c r="G544" s="7">
        <v>442</v>
      </c>
      <c r="H544" s="17">
        <v>59.276018099547997</v>
      </c>
      <c r="I544" s="2">
        <v>18.778280542986</v>
      </c>
      <c r="J544" s="2">
        <v>9.2760180995480006</v>
      </c>
      <c r="K544" s="2">
        <v>3.8461538461539999</v>
      </c>
      <c r="L544" s="2">
        <v>3.1674208144799998</v>
      </c>
      <c r="M544" s="2">
        <v>2.262443438914</v>
      </c>
      <c r="N544" s="2">
        <v>3.3936651583709998</v>
      </c>
      <c r="O544" s="2">
        <v>1.7634660421549999</v>
      </c>
      <c r="P544" s="16">
        <v>1</v>
      </c>
    </row>
    <row r="545" spans="3:16" x14ac:dyDescent="0.25">
      <c r="C545" s="106"/>
      <c r="D545" s="102" t="s">
        <v>22</v>
      </c>
      <c r="E545" s="10" t="s">
        <v>26</v>
      </c>
      <c r="F545" s="9"/>
      <c r="G545" s="13">
        <v>103</v>
      </c>
      <c r="H545" s="23">
        <v>49.514563106795997</v>
      </c>
      <c r="I545" s="4">
        <v>29.126213592233</v>
      </c>
      <c r="J545" s="4">
        <v>9.7087378640779995</v>
      </c>
      <c r="K545" s="4">
        <v>5.8252427184469999</v>
      </c>
      <c r="L545" s="4">
        <v>0.97087378640800004</v>
      </c>
      <c r="M545" s="4">
        <v>1.9417475728160001</v>
      </c>
      <c r="N545" s="4">
        <v>2.9126213592229999</v>
      </c>
      <c r="O545" s="4">
        <v>1.83</v>
      </c>
      <c r="P545" s="25">
        <v>1</v>
      </c>
    </row>
    <row r="546" spans="3:16" x14ac:dyDescent="0.25">
      <c r="C546" s="106"/>
      <c r="D546" s="103"/>
      <c r="E546" s="11" t="s">
        <v>27</v>
      </c>
      <c r="F546" s="8"/>
      <c r="G546" s="7">
        <v>118</v>
      </c>
      <c r="H546" s="17">
        <v>57.627118644067998</v>
      </c>
      <c r="I546" s="2">
        <v>23.728813559321999</v>
      </c>
      <c r="J546" s="2">
        <v>8.4745762711860007</v>
      </c>
      <c r="K546" s="2">
        <v>8.4745762711860007</v>
      </c>
      <c r="L546" s="19" t="s">
        <v>68</v>
      </c>
      <c r="M546" s="2">
        <v>0.84745762711899997</v>
      </c>
      <c r="N546" s="2">
        <v>0.84745762711899997</v>
      </c>
      <c r="O546" s="2">
        <v>1.709401709402</v>
      </c>
      <c r="P546" s="16">
        <v>1</v>
      </c>
    </row>
    <row r="547" spans="3:16" x14ac:dyDescent="0.25">
      <c r="C547" s="106"/>
      <c r="D547" s="103"/>
      <c r="E547" s="11" t="s">
        <v>28</v>
      </c>
      <c r="F547" s="8"/>
      <c r="G547" s="7">
        <v>123</v>
      </c>
      <c r="H547" s="17">
        <v>65.853658536585002</v>
      </c>
      <c r="I547" s="2">
        <v>16.260162601626</v>
      </c>
      <c r="J547" s="2">
        <v>5.6910569105690003</v>
      </c>
      <c r="K547" s="2">
        <v>4.065040650407</v>
      </c>
      <c r="L547" s="2">
        <v>4.8780487804880002</v>
      </c>
      <c r="M547" s="2">
        <v>1.6260162601629999</v>
      </c>
      <c r="N547" s="2">
        <v>1.6260162601629999</v>
      </c>
      <c r="O547" s="2">
        <v>1.694214876033</v>
      </c>
      <c r="P547" s="16">
        <v>1</v>
      </c>
    </row>
    <row r="548" spans="3:16" x14ac:dyDescent="0.25">
      <c r="C548" s="106"/>
      <c r="D548" s="103"/>
      <c r="E548" s="11" t="s">
        <v>29</v>
      </c>
      <c r="F548" s="8"/>
      <c r="G548" s="7">
        <v>140</v>
      </c>
      <c r="H548" s="17">
        <v>56.428571428570997</v>
      </c>
      <c r="I548" s="2">
        <v>22.857142857143</v>
      </c>
      <c r="J548" s="2">
        <v>9.2857142857140005</v>
      </c>
      <c r="K548" s="2">
        <v>2.1428571428569998</v>
      </c>
      <c r="L548" s="2">
        <v>2.1428571428569998</v>
      </c>
      <c r="M548" s="2">
        <v>3.5714285714290002</v>
      </c>
      <c r="N548" s="2">
        <v>3.5714285714290002</v>
      </c>
      <c r="O548" s="2">
        <v>1.792592592593</v>
      </c>
      <c r="P548" s="16">
        <v>1</v>
      </c>
    </row>
    <row r="549" spans="3:16" x14ac:dyDescent="0.25">
      <c r="C549" s="106"/>
      <c r="D549" s="103"/>
      <c r="E549" s="11" t="s">
        <v>30</v>
      </c>
      <c r="F549" s="8"/>
      <c r="G549" s="7">
        <v>93</v>
      </c>
      <c r="H549" s="17">
        <v>59.139784946237</v>
      </c>
      <c r="I549" s="2">
        <v>16.129032258064999</v>
      </c>
      <c r="J549" s="2">
        <v>11.827956989246999</v>
      </c>
      <c r="K549" s="2">
        <v>6.4516129032259997</v>
      </c>
      <c r="L549" s="2">
        <v>4.3010752688169998</v>
      </c>
      <c r="M549" s="19" t="s">
        <v>68</v>
      </c>
      <c r="N549" s="2">
        <v>2.1505376344089999</v>
      </c>
      <c r="O549" s="2">
        <v>1.7802197802199999</v>
      </c>
      <c r="P549" s="16">
        <v>1</v>
      </c>
    </row>
    <row r="550" spans="3:16" x14ac:dyDescent="0.25">
      <c r="C550" s="106"/>
      <c r="D550" s="103"/>
      <c r="E550" s="11" t="s">
        <v>31</v>
      </c>
      <c r="F550" s="8"/>
      <c r="G550" s="7">
        <v>474</v>
      </c>
      <c r="H550" s="17">
        <v>59.704641350210998</v>
      </c>
      <c r="I550" s="2">
        <v>20.042194092827</v>
      </c>
      <c r="J550" s="2">
        <v>8.6497890295360005</v>
      </c>
      <c r="K550" s="2">
        <v>5.0632911392409996</v>
      </c>
      <c r="L550" s="2">
        <v>2.7426160337550001</v>
      </c>
      <c r="M550" s="2">
        <v>1.6877637130800001</v>
      </c>
      <c r="N550" s="2">
        <v>2.10970464135</v>
      </c>
      <c r="O550" s="2">
        <v>1.743534482759</v>
      </c>
      <c r="P550" s="16">
        <v>1</v>
      </c>
    </row>
    <row r="551" spans="3:16" x14ac:dyDescent="0.25">
      <c r="C551" s="106"/>
      <c r="D551" s="103"/>
      <c r="E551" s="11" t="s">
        <v>32</v>
      </c>
      <c r="F551" s="8"/>
      <c r="G551" s="7">
        <v>233</v>
      </c>
      <c r="H551" s="17">
        <v>57.510729613734</v>
      </c>
      <c r="I551" s="2">
        <v>20.171673819742001</v>
      </c>
      <c r="J551" s="2">
        <v>10.300429184548999</v>
      </c>
      <c r="K551" s="2">
        <v>3.862660944206</v>
      </c>
      <c r="L551" s="2">
        <v>3.004291845494</v>
      </c>
      <c r="M551" s="2">
        <v>2.1459227467809998</v>
      </c>
      <c r="N551" s="2">
        <v>3.004291845494</v>
      </c>
      <c r="O551" s="2">
        <v>1.787610619469</v>
      </c>
      <c r="P551" s="16">
        <v>1</v>
      </c>
    </row>
    <row r="552" spans="3:16" x14ac:dyDescent="0.25">
      <c r="C552" s="106"/>
      <c r="D552" s="102" t="s">
        <v>23</v>
      </c>
      <c r="E552" s="10" t="s">
        <v>26</v>
      </c>
      <c r="F552" s="9"/>
      <c r="G552" s="13">
        <v>96</v>
      </c>
      <c r="H552" s="23">
        <v>51.041666666666998</v>
      </c>
      <c r="I552" s="4">
        <v>33.333333333333002</v>
      </c>
      <c r="J552" s="4">
        <v>7.291666666667</v>
      </c>
      <c r="K552" s="4">
        <v>3.125</v>
      </c>
      <c r="L552" s="4">
        <v>1.041666666667</v>
      </c>
      <c r="M552" s="4">
        <v>1.041666666667</v>
      </c>
      <c r="N552" s="4">
        <v>3.125</v>
      </c>
      <c r="O552" s="4">
        <v>1.6881720430110001</v>
      </c>
      <c r="P552" s="25">
        <v>1</v>
      </c>
    </row>
    <row r="553" spans="3:16" x14ac:dyDescent="0.25">
      <c r="C553" s="106"/>
      <c r="D553" s="103"/>
      <c r="E553" s="11" t="s">
        <v>27</v>
      </c>
      <c r="F553" s="8"/>
      <c r="G553" s="7">
        <v>117</v>
      </c>
      <c r="H553" s="17">
        <v>60.683760683761001</v>
      </c>
      <c r="I553" s="2">
        <v>21.367521367521</v>
      </c>
      <c r="J553" s="2">
        <v>7.6923076923079998</v>
      </c>
      <c r="K553" s="2">
        <v>2.564102564103</v>
      </c>
      <c r="L553" s="2">
        <v>1.709401709402</v>
      </c>
      <c r="M553" s="2">
        <v>3.4188034188029999</v>
      </c>
      <c r="N553" s="2">
        <v>2.564102564103</v>
      </c>
      <c r="O553" s="2">
        <v>1.7105263157890001</v>
      </c>
      <c r="P553" s="16">
        <v>1</v>
      </c>
    </row>
    <row r="554" spans="3:16" x14ac:dyDescent="0.25">
      <c r="C554" s="106"/>
      <c r="D554" s="103"/>
      <c r="E554" s="11" t="s">
        <v>28</v>
      </c>
      <c r="F554" s="8"/>
      <c r="G554" s="7">
        <v>121</v>
      </c>
      <c r="H554" s="17">
        <v>76.033057851240002</v>
      </c>
      <c r="I554" s="2">
        <v>14.876033057851</v>
      </c>
      <c r="J554" s="2">
        <v>0.82644628099200002</v>
      </c>
      <c r="K554" s="2">
        <v>0.82644628099200002</v>
      </c>
      <c r="L554" s="2">
        <v>2.4793388429749998</v>
      </c>
      <c r="M554" s="2">
        <v>1.6528925619829999</v>
      </c>
      <c r="N554" s="2">
        <v>3.305785123967</v>
      </c>
      <c r="O554" s="2">
        <v>1.384615384615</v>
      </c>
      <c r="P554" s="16">
        <v>1</v>
      </c>
    </row>
    <row r="555" spans="3:16" x14ac:dyDescent="0.25">
      <c r="C555" s="106"/>
      <c r="D555" s="103"/>
      <c r="E555" s="11" t="s">
        <v>29</v>
      </c>
      <c r="F555" s="8"/>
      <c r="G555" s="7">
        <v>117</v>
      </c>
      <c r="H555" s="17">
        <v>61.538461538462002</v>
      </c>
      <c r="I555" s="2">
        <v>13.675213675214</v>
      </c>
      <c r="J555" s="2">
        <v>7.6923076923079998</v>
      </c>
      <c r="K555" s="2">
        <v>4.2735042735039999</v>
      </c>
      <c r="L555" s="2">
        <v>5.1282051282049999</v>
      </c>
      <c r="M555" s="2">
        <v>3.4188034188029999</v>
      </c>
      <c r="N555" s="2">
        <v>4.2735042735039999</v>
      </c>
      <c r="O555" s="2">
        <v>1.839285714286</v>
      </c>
      <c r="P555" s="16">
        <v>1</v>
      </c>
    </row>
    <row r="556" spans="3:16" x14ac:dyDescent="0.25">
      <c r="C556" s="106"/>
      <c r="D556" s="103"/>
      <c r="E556" s="11" t="s">
        <v>30</v>
      </c>
      <c r="F556" s="8"/>
      <c r="G556" s="7">
        <v>92</v>
      </c>
      <c r="H556" s="17">
        <v>60.869565217390999</v>
      </c>
      <c r="I556" s="2">
        <v>21.739130434783</v>
      </c>
      <c r="J556" s="2">
        <v>8.6956521739130004</v>
      </c>
      <c r="K556" s="2">
        <v>3.2608695652169999</v>
      </c>
      <c r="L556" s="2">
        <v>1.086956521739</v>
      </c>
      <c r="M556" s="2">
        <v>1.086956521739</v>
      </c>
      <c r="N556" s="2">
        <v>3.2608695652169999</v>
      </c>
      <c r="O556" s="2">
        <v>1.606741573034</v>
      </c>
      <c r="P556" s="16">
        <v>1</v>
      </c>
    </row>
    <row r="557" spans="3:16" x14ac:dyDescent="0.25">
      <c r="C557" s="106"/>
      <c r="D557" s="103"/>
      <c r="E557" s="11" t="s">
        <v>31</v>
      </c>
      <c r="F557" s="8"/>
      <c r="G557" s="7">
        <v>447</v>
      </c>
      <c r="H557" s="17">
        <v>65.100671140939994</v>
      </c>
      <c r="I557" s="2">
        <v>17.673378076062999</v>
      </c>
      <c r="J557" s="2">
        <v>6.0402684563760003</v>
      </c>
      <c r="K557" s="2">
        <v>2.6845637583889999</v>
      </c>
      <c r="L557" s="2">
        <v>2.6845637583889999</v>
      </c>
      <c r="M557" s="2">
        <v>2.4608501118569999</v>
      </c>
      <c r="N557" s="2">
        <v>3.355704697987</v>
      </c>
      <c r="O557" s="2">
        <v>1.634259259259</v>
      </c>
      <c r="P557" s="16">
        <v>1</v>
      </c>
    </row>
    <row r="558" spans="3:16" x14ac:dyDescent="0.25">
      <c r="C558" s="106"/>
      <c r="D558" s="103"/>
      <c r="E558" s="11" t="s">
        <v>32</v>
      </c>
      <c r="F558" s="8"/>
      <c r="G558" s="7">
        <v>209</v>
      </c>
      <c r="H558" s="17">
        <v>61.244019138756002</v>
      </c>
      <c r="I558" s="2">
        <v>17.224880382775002</v>
      </c>
      <c r="J558" s="2">
        <v>8.1339712918660005</v>
      </c>
      <c r="K558" s="2">
        <v>3.8277511961720001</v>
      </c>
      <c r="L558" s="2">
        <v>3.3492822966509999</v>
      </c>
      <c r="M558" s="2">
        <v>2.3923444976080002</v>
      </c>
      <c r="N558" s="2">
        <v>3.8277511961720001</v>
      </c>
      <c r="O558" s="2">
        <v>1.73631840796</v>
      </c>
      <c r="P558" s="16">
        <v>1</v>
      </c>
    </row>
    <row r="559" spans="3:16" ht="25.2" x14ac:dyDescent="0.25">
      <c r="C559" s="102" t="s">
        <v>33</v>
      </c>
      <c r="D559" s="102" t="s">
        <v>25</v>
      </c>
      <c r="E559" s="10" t="s">
        <v>34</v>
      </c>
      <c r="F559" s="9"/>
      <c r="G559" s="41">
        <v>26</v>
      </c>
      <c r="H559" s="61">
        <v>61.538461538462002</v>
      </c>
      <c r="I559" s="33">
        <v>30.769230769231001</v>
      </c>
      <c r="J559" s="33">
        <v>3.8461538461539999</v>
      </c>
      <c r="K559" s="33">
        <v>3.8461538461539999</v>
      </c>
      <c r="L559" s="39" t="s">
        <v>68</v>
      </c>
      <c r="M559" s="39" t="s">
        <v>68</v>
      </c>
      <c r="N559" s="39" t="s">
        <v>68</v>
      </c>
      <c r="O559" s="33">
        <v>1.5</v>
      </c>
      <c r="P559" s="63">
        <v>1</v>
      </c>
    </row>
    <row r="560" spans="3:16" ht="25.2" x14ac:dyDescent="0.25">
      <c r="C560" s="106"/>
      <c r="D560" s="103"/>
      <c r="E560" s="11" t="s">
        <v>35</v>
      </c>
      <c r="F560" s="8"/>
      <c r="G560" s="7">
        <v>936</v>
      </c>
      <c r="H560" s="17">
        <v>61.645299145298999</v>
      </c>
      <c r="I560" s="2">
        <v>20.299145299145</v>
      </c>
      <c r="J560" s="2">
        <v>7.5854700854699999</v>
      </c>
      <c r="K560" s="2">
        <v>3.739316239316</v>
      </c>
      <c r="L560" s="2">
        <v>2.2435897435899999</v>
      </c>
      <c r="M560" s="2">
        <v>1.923076923077</v>
      </c>
      <c r="N560" s="2">
        <v>2.564102564103</v>
      </c>
      <c r="O560" s="2">
        <v>1.677631578947</v>
      </c>
      <c r="P560" s="16">
        <v>1</v>
      </c>
    </row>
    <row r="561" spans="3:16" ht="25.2" x14ac:dyDescent="0.25">
      <c r="C561" s="106"/>
      <c r="D561" s="103"/>
      <c r="E561" s="11" t="s">
        <v>36</v>
      </c>
      <c r="F561" s="8"/>
      <c r="G561" s="14">
        <v>35</v>
      </c>
      <c r="H561" s="29">
        <v>68.571428571428996</v>
      </c>
      <c r="I561" s="6">
        <v>20</v>
      </c>
      <c r="J561" s="6">
        <v>2.8571428571430002</v>
      </c>
      <c r="K561" s="6">
        <v>2.8571428571430002</v>
      </c>
      <c r="L561" s="12" t="s">
        <v>68</v>
      </c>
      <c r="M561" s="12" t="s">
        <v>68</v>
      </c>
      <c r="N561" s="6">
        <v>5.7142857142860004</v>
      </c>
      <c r="O561" s="6">
        <v>1.363636363636</v>
      </c>
      <c r="P561" s="31">
        <v>1</v>
      </c>
    </row>
    <row r="562" spans="3:16" ht="25.2" x14ac:dyDescent="0.25">
      <c r="C562" s="106"/>
      <c r="D562" s="103"/>
      <c r="E562" s="11" t="s">
        <v>37</v>
      </c>
      <c r="F562" s="8"/>
      <c r="G562" s="7">
        <v>123</v>
      </c>
      <c r="H562" s="17">
        <v>46.341463414633999</v>
      </c>
      <c r="I562" s="2">
        <v>25.203252032519998</v>
      </c>
      <c r="J562" s="2">
        <v>9.7560975609760003</v>
      </c>
      <c r="K562" s="2">
        <v>6.5040650406499996</v>
      </c>
      <c r="L562" s="2">
        <v>4.8780487804880002</v>
      </c>
      <c r="M562" s="2">
        <v>3.2520325203249998</v>
      </c>
      <c r="N562" s="2">
        <v>4.065040650407</v>
      </c>
      <c r="O562" s="2">
        <v>2.042372881356</v>
      </c>
      <c r="P562" s="16">
        <v>2</v>
      </c>
    </row>
    <row r="563" spans="3:16" x14ac:dyDescent="0.25">
      <c r="C563" s="106"/>
      <c r="D563" s="103"/>
      <c r="E563" s="11" t="s">
        <v>38</v>
      </c>
      <c r="F563" s="8"/>
      <c r="G563" s="14">
        <v>0</v>
      </c>
      <c r="H563" s="57" t="s">
        <v>68</v>
      </c>
      <c r="I563" s="12" t="s">
        <v>68</v>
      </c>
      <c r="J563" s="12" t="s">
        <v>68</v>
      </c>
      <c r="K563" s="12" t="s">
        <v>68</v>
      </c>
      <c r="L563" s="12" t="s">
        <v>68</v>
      </c>
      <c r="M563" s="12" t="s">
        <v>68</v>
      </c>
      <c r="N563" s="12" t="s">
        <v>68</v>
      </c>
      <c r="O563" s="12" t="s">
        <v>68</v>
      </c>
      <c r="P563" s="38" t="s">
        <v>68</v>
      </c>
    </row>
    <row r="564" spans="3:16" ht="25.2" x14ac:dyDescent="0.25">
      <c r="C564" s="106"/>
      <c r="D564" s="102" t="s">
        <v>22</v>
      </c>
      <c r="E564" s="10" t="s">
        <v>34</v>
      </c>
      <c r="F564" s="9"/>
      <c r="G564" s="41">
        <v>15</v>
      </c>
      <c r="H564" s="61">
        <v>60</v>
      </c>
      <c r="I564" s="33">
        <v>33.333333333333002</v>
      </c>
      <c r="J564" s="33">
        <v>6.666666666667</v>
      </c>
      <c r="K564" s="39" t="s">
        <v>68</v>
      </c>
      <c r="L564" s="39" t="s">
        <v>68</v>
      </c>
      <c r="M564" s="39" t="s">
        <v>68</v>
      </c>
      <c r="N564" s="39" t="s">
        <v>68</v>
      </c>
      <c r="O564" s="33">
        <v>1.4666666666670001</v>
      </c>
      <c r="P564" s="63">
        <v>1</v>
      </c>
    </row>
    <row r="565" spans="3:16" ht="25.2" x14ac:dyDescent="0.25">
      <c r="C565" s="106"/>
      <c r="D565" s="103"/>
      <c r="E565" s="11" t="s">
        <v>35</v>
      </c>
      <c r="F565" s="8"/>
      <c r="G565" s="7">
        <v>531</v>
      </c>
      <c r="H565" s="17">
        <v>57.627118644067998</v>
      </c>
      <c r="I565" s="2">
        <v>21.280602636535001</v>
      </c>
      <c r="J565" s="2">
        <v>9.2278719397359996</v>
      </c>
      <c r="K565" s="2">
        <v>5.2730696798489998</v>
      </c>
      <c r="L565" s="2">
        <v>2.4482109227870001</v>
      </c>
      <c r="M565" s="2">
        <v>1.6949152542370001</v>
      </c>
      <c r="N565" s="2">
        <v>2.4482109227870001</v>
      </c>
      <c r="O565" s="2">
        <v>1.7664092664090001</v>
      </c>
      <c r="P565" s="16">
        <v>1</v>
      </c>
    </row>
    <row r="566" spans="3:16" ht="25.2" x14ac:dyDescent="0.25">
      <c r="C566" s="106"/>
      <c r="D566" s="103"/>
      <c r="E566" s="11" t="s">
        <v>36</v>
      </c>
      <c r="F566" s="8"/>
      <c r="G566" s="14">
        <v>8</v>
      </c>
      <c r="H566" s="29">
        <v>87.5</v>
      </c>
      <c r="I566" s="12" t="s">
        <v>68</v>
      </c>
      <c r="J566" s="12" t="s">
        <v>68</v>
      </c>
      <c r="K566" s="6">
        <v>12.5</v>
      </c>
      <c r="L566" s="12" t="s">
        <v>68</v>
      </c>
      <c r="M566" s="12" t="s">
        <v>68</v>
      </c>
      <c r="N566" s="12" t="s">
        <v>68</v>
      </c>
      <c r="O566" s="6">
        <v>1.375</v>
      </c>
      <c r="P566" s="31">
        <v>1</v>
      </c>
    </row>
    <row r="567" spans="3:16" ht="25.2" x14ac:dyDescent="0.25">
      <c r="C567" s="106"/>
      <c r="D567" s="103"/>
      <c r="E567" s="11" t="s">
        <v>37</v>
      </c>
      <c r="F567" s="8"/>
      <c r="G567" s="14">
        <v>23</v>
      </c>
      <c r="H567" s="29">
        <v>52.173913043478002</v>
      </c>
      <c r="I567" s="6">
        <v>30.434782608696</v>
      </c>
      <c r="J567" s="6">
        <v>4.3478260869570002</v>
      </c>
      <c r="K567" s="6">
        <v>4.3478260869570002</v>
      </c>
      <c r="L567" s="6">
        <v>4.3478260869570002</v>
      </c>
      <c r="M567" s="6">
        <v>4.3478260869570002</v>
      </c>
      <c r="N567" s="12" t="s">
        <v>68</v>
      </c>
      <c r="O567" s="6">
        <v>1.913043478261</v>
      </c>
      <c r="P567" s="31">
        <v>1</v>
      </c>
    </row>
    <row r="568" spans="3:16" x14ac:dyDescent="0.25">
      <c r="C568" s="106"/>
      <c r="D568" s="103"/>
      <c r="E568" s="11" t="s">
        <v>38</v>
      </c>
      <c r="F568" s="8"/>
      <c r="G568" s="14">
        <v>0</v>
      </c>
      <c r="H568" s="57" t="s">
        <v>68</v>
      </c>
      <c r="I568" s="12" t="s">
        <v>68</v>
      </c>
      <c r="J568" s="12" t="s">
        <v>68</v>
      </c>
      <c r="K568" s="12" t="s">
        <v>68</v>
      </c>
      <c r="L568" s="12" t="s">
        <v>68</v>
      </c>
      <c r="M568" s="12" t="s">
        <v>68</v>
      </c>
      <c r="N568" s="12" t="s">
        <v>68</v>
      </c>
      <c r="O568" s="12" t="s">
        <v>68</v>
      </c>
      <c r="P568" s="38" t="s">
        <v>68</v>
      </c>
    </row>
    <row r="569" spans="3:16" ht="25.2" x14ac:dyDescent="0.25">
      <c r="C569" s="106"/>
      <c r="D569" s="102" t="s">
        <v>23</v>
      </c>
      <c r="E569" s="10" t="s">
        <v>34</v>
      </c>
      <c r="F569" s="9"/>
      <c r="G569" s="41">
        <v>11</v>
      </c>
      <c r="H569" s="61">
        <v>63.636363636364003</v>
      </c>
      <c r="I569" s="33">
        <v>27.272727272727</v>
      </c>
      <c r="J569" s="39" t="s">
        <v>68</v>
      </c>
      <c r="K569" s="33">
        <v>9.0909090909089993</v>
      </c>
      <c r="L569" s="39" t="s">
        <v>68</v>
      </c>
      <c r="M569" s="39" t="s">
        <v>68</v>
      </c>
      <c r="N569" s="39" t="s">
        <v>68</v>
      </c>
      <c r="O569" s="33">
        <v>1.5454545454549999</v>
      </c>
      <c r="P569" s="63">
        <v>1</v>
      </c>
    </row>
    <row r="570" spans="3:16" ht="25.2" x14ac:dyDescent="0.25">
      <c r="C570" s="106"/>
      <c r="D570" s="103"/>
      <c r="E570" s="11" t="s">
        <v>35</v>
      </c>
      <c r="F570" s="8"/>
      <c r="G570" s="7">
        <v>405</v>
      </c>
      <c r="H570" s="17">
        <v>66.913580246913995</v>
      </c>
      <c r="I570" s="2">
        <v>19.012345679012</v>
      </c>
      <c r="J570" s="2">
        <v>5.4320987654320003</v>
      </c>
      <c r="K570" s="2">
        <v>1.7283950617279999</v>
      </c>
      <c r="L570" s="2">
        <v>1.9753086419749999</v>
      </c>
      <c r="M570" s="2">
        <v>2.2222222222219998</v>
      </c>
      <c r="N570" s="2">
        <v>2.7160493827160002</v>
      </c>
      <c r="O570" s="2">
        <v>1.5609137055840001</v>
      </c>
      <c r="P570" s="16">
        <v>1</v>
      </c>
    </row>
    <row r="571" spans="3:16" ht="25.2" x14ac:dyDescent="0.25">
      <c r="C571" s="106"/>
      <c r="D571" s="103"/>
      <c r="E571" s="11" t="s">
        <v>36</v>
      </c>
      <c r="F571" s="8"/>
      <c r="G571" s="14">
        <v>27</v>
      </c>
      <c r="H571" s="29">
        <v>62.962962962962997</v>
      </c>
      <c r="I571" s="6">
        <v>25.925925925925998</v>
      </c>
      <c r="J571" s="6">
        <v>3.7037037037039999</v>
      </c>
      <c r="K571" s="12" t="s">
        <v>68</v>
      </c>
      <c r="L571" s="12" t="s">
        <v>68</v>
      </c>
      <c r="M571" s="12" t="s">
        <v>68</v>
      </c>
      <c r="N571" s="6">
        <v>7.4074074074069998</v>
      </c>
      <c r="O571" s="6">
        <v>1.36</v>
      </c>
      <c r="P571" s="31">
        <v>1</v>
      </c>
    </row>
    <row r="572" spans="3:16" ht="25.2" x14ac:dyDescent="0.25">
      <c r="C572" s="106"/>
      <c r="D572" s="103"/>
      <c r="E572" s="11" t="s">
        <v>37</v>
      </c>
      <c r="F572" s="8"/>
      <c r="G572" s="7">
        <v>100</v>
      </c>
      <c r="H572" s="17">
        <v>45</v>
      </c>
      <c r="I572" s="2">
        <v>24</v>
      </c>
      <c r="J572" s="2">
        <v>11</v>
      </c>
      <c r="K572" s="2">
        <v>7</v>
      </c>
      <c r="L572" s="2">
        <v>5</v>
      </c>
      <c r="M572" s="2">
        <v>3</v>
      </c>
      <c r="N572" s="2">
        <v>5</v>
      </c>
      <c r="O572" s="2">
        <v>2.0736842105259998</v>
      </c>
      <c r="P572" s="16">
        <v>2</v>
      </c>
    </row>
    <row r="573" spans="3:16" x14ac:dyDescent="0.25">
      <c r="C573" s="106"/>
      <c r="D573" s="103"/>
      <c r="E573" s="11" t="s">
        <v>38</v>
      </c>
      <c r="F573" s="8"/>
      <c r="G573" s="14">
        <v>0</v>
      </c>
      <c r="H573" s="57" t="s">
        <v>68</v>
      </c>
      <c r="I573" s="12" t="s">
        <v>68</v>
      </c>
      <c r="J573" s="12" t="s">
        <v>68</v>
      </c>
      <c r="K573" s="12" t="s">
        <v>68</v>
      </c>
      <c r="L573" s="12" t="s">
        <v>68</v>
      </c>
      <c r="M573" s="12" t="s">
        <v>68</v>
      </c>
      <c r="N573" s="12" t="s">
        <v>68</v>
      </c>
      <c r="O573" s="12" t="s">
        <v>68</v>
      </c>
      <c r="P573" s="38" t="s">
        <v>68</v>
      </c>
    </row>
    <row r="574" spans="3:16" ht="25.2" x14ac:dyDescent="0.25">
      <c r="C574" s="102" t="s">
        <v>39</v>
      </c>
      <c r="D574" s="102" t="s">
        <v>25</v>
      </c>
      <c r="E574" s="10" t="s">
        <v>40</v>
      </c>
      <c r="F574" s="9"/>
      <c r="G574" s="41">
        <v>0</v>
      </c>
      <c r="H574" s="74" t="s">
        <v>68</v>
      </c>
      <c r="I574" s="39" t="s">
        <v>68</v>
      </c>
      <c r="J574" s="39" t="s">
        <v>68</v>
      </c>
      <c r="K574" s="39" t="s">
        <v>68</v>
      </c>
      <c r="L574" s="39" t="s">
        <v>68</v>
      </c>
      <c r="M574" s="39" t="s">
        <v>68</v>
      </c>
      <c r="N574" s="39" t="s">
        <v>68</v>
      </c>
      <c r="O574" s="39" t="s">
        <v>68</v>
      </c>
      <c r="P574" s="70" t="s">
        <v>68</v>
      </c>
    </row>
    <row r="575" spans="3:16" ht="25.2" x14ac:dyDescent="0.25">
      <c r="C575" s="106"/>
      <c r="D575" s="103"/>
      <c r="E575" s="11" t="s">
        <v>41</v>
      </c>
      <c r="F575" s="8"/>
      <c r="G575" s="7">
        <v>906</v>
      </c>
      <c r="H575" s="17">
        <v>62.913907284768001</v>
      </c>
      <c r="I575" s="2">
        <v>20.088300220751002</v>
      </c>
      <c r="J575" s="2">
        <v>7.1743929359819996</v>
      </c>
      <c r="K575" s="2">
        <v>3.4216335540839999</v>
      </c>
      <c r="L575" s="2">
        <v>2.207505518764</v>
      </c>
      <c r="M575" s="2">
        <v>1.876379690949</v>
      </c>
      <c r="N575" s="2">
        <v>2.3178807947019999</v>
      </c>
      <c r="O575" s="2">
        <v>1.650847457627</v>
      </c>
      <c r="P575" s="16">
        <v>1</v>
      </c>
    </row>
    <row r="576" spans="3:16" x14ac:dyDescent="0.25">
      <c r="C576" s="106"/>
      <c r="D576" s="103"/>
      <c r="E576" s="11" t="s">
        <v>42</v>
      </c>
      <c r="F576" s="8"/>
      <c r="G576" s="7">
        <v>61</v>
      </c>
      <c r="H576" s="17">
        <v>18.032786885246001</v>
      </c>
      <c r="I576" s="2">
        <v>54.098360655737999</v>
      </c>
      <c r="J576" s="2">
        <v>16.393442622951</v>
      </c>
      <c r="K576" s="2">
        <v>6.5573770491800003</v>
      </c>
      <c r="L576" s="2">
        <v>1.6393442622950001</v>
      </c>
      <c r="M576" s="2">
        <v>1.6393442622950001</v>
      </c>
      <c r="N576" s="2">
        <v>1.6393442622950001</v>
      </c>
      <c r="O576" s="2">
        <v>2.25</v>
      </c>
      <c r="P576" s="16">
        <v>2</v>
      </c>
    </row>
    <row r="577" spans="3:16" x14ac:dyDescent="0.25">
      <c r="C577" s="106"/>
      <c r="D577" s="103"/>
      <c r="E577" s="11" t="s">
        <v>43</v>
      </c>
      <c r="F577" s="8"/>
      <c r="G577" s="7">
        <v>450</v>
      </c>
      <c r="H577" s="17">
        <v>16.888888888888999</v>
      </c>
      <c r="I577" s="2">
        <v>43.777777777777999</v>
      </c>
      <c r="J577" s="2">
        <v>18</v>
      </c>
      <c r="K577" s="2">
        <v>9.7777777777780006</v>
      </c>
      <c r="L577" s="2">
        <v>5.5555555555560003</v>
      </c>
      <c r="M577" s="2">
        <v>4.8888888888890003</v>
      </c>
      <c r="N577" s="2">
        <v>1.1111111111109999</v>
      </c>
      <c r="O577" s="2">
        <v>2.5910112359549999</v>
      </c>
      <c r="P577" s="16">
        <v>2</v>
      </c>
    </row>
    <row r="578" spans="3:16" x14ac:dyDescent="0.25">
      <c r="C578" s="106"/>
      <c r="D578" s="103"/>
      <c r="E578" s="11" t="s">
        <v>44</v>
      </c>
      <c r="F578" s="8"/>
      <c r="G578" s="7">
        <v>93</v>
      </c>
      <c r="H578" s="17">
        <v>2.1505376344089999</v>
      </c>
      <c r="I578" s="2">
        <v>8.6021505376339995</v>
      </c>
      <c r="J578" s="2">
        <v>16.129032258064999</v>
      </c>
      <c r="K578" s="2">
        <v>23.655913978495001</v>
      </c>
      <c r="L578" s="2">
        <v>24.731182795698999</v>
      </c>
      <c r="M578" s="2">
        <v>21.505376344085999</v>
      </c>
      <c r="N578" s="2">
        <v>3.2258064516129998</v>
      </c>
      <c r="O578" s="2">
        <v>4.3555555555560002</v>
      </c>
      <c r="P578" s="16">
        <v>4</v>
      </c>
    </row>
    <row r="579" spans="3:16" ht="25.2" x14ac:dyDescent="0.25">
      <c r="C579" s="106"/>
      <c r="D579" s="103"/>
      <c r="E579" s="11" t="s">
        <v>45</v>
      </c>
      <c r="F579" s="8"/>
      <c r="G579" s="14">
        <v>41</v>
      </c>
      <c r="H579" s="29">
        <v>36.585365853658999</v>
      </c>
      <c r="I579" s="6">
        <v>29.268292682927001</v>
      </c>
      <c r="J579" s="6">
        <v>9.7560975609760003</v>
      </c>
      <c r="K579" s="6">
        <v>4.8780487804880002</v>
      </c>
      <c r="L579" s="12" t="s">
        <v>68</v>
      </c>
      <c r="M579" s="6">
        <v>4.8780487804880002</v>
      </c>
      <c r="N579" s="6">
        <v>14.634146341463</v>
      </c>
      <c r="O579" s="6">
        <v>2.0285714285709999</v>
      </c>
      <c r="P579" s="31">
        <v>2</v>
      </c>
    </row>
    <row r="580" spans="3:16" x14ac:dyDescent="0.25">
      <c r="C580" s="106"/>
      <c r="D580" s="103"/>
      <c r="E580" s="11" t="s">
        <v>38</v>
      </c>
      <c r="F580" s="8"/>
      <c r="G580" s="14">
        <v>0</v>
      </c>
      <c r="H580" s="57" t="s">
        <v>68</v>
      </c>
      <c r="I580" s="12" t="s">
        <v>68</v>
      </c>
      <c r="J580" s="12" t="s">
        <v>68</v>
      </c>
      <c r="K580" s="12" t="s">
        <v>68</v>
      </c>
      <c r="L580" s="12" t="s">
        <v>68</v>
      </c>
      <c r="M580" s="12" t="s">
        <v>68</v>
      </c>
      <c r="N580" s="12" t="s">
        <v>68</v>
      </c>
      <c r="O580" s="12" t="s">
        <v>68</v>
      </c>
      <c r="P580" s="38" t="s">
        <v>68</v>
      </c>
    </row>
    <row r="581" spans="3:16" ht="25.2" x14ac:dyDescent="0.25">
      <c r="C581" s="106"/>
      <c r="D581" s="102" t="s">
        <v>22</v>
      </c>
      <c r="E581" s="10" t="s">
        <v>40</v>
      </c>
      <c r="F581" s="9"/>
      <c r="G581" s="41">
        <v>0</v>
      </c>
      <c r="H581" s="74" t="s">
        <v>68</v>
      </c>
      <c r="I581" s="39" t="s">
        <v>68</v>
      </c>
      <c r="J581" s="39" t="s">
        <v>68</v>
      </c>
      <c r="K581" s="39" t="s">
        <v>68</v>
      </c>
      <c r="L581" s="39" t="s">
        <v>68</v>
      </c>
      <c r="M581" s="39" t="s">
        <v>68</v>
      </c>
      <c r="N581" s="39" t="s">
        <v>68</v>
      </c>
      <c r="O581" s="39" t="s">
        <v>68</v>
      </c>
      <c r="P581" s="70" t="s">
        <v>68</v>
      </c>
    </row>
    <row r="582" spans="3:16" ht="25.2" x14ac:dyDescent="0.25">
      <c r="C582" s="106"/>
      <c r="D582" s="103"/>
      <c r="E582" s="11" t="s">
        <v>41</v>
      </c>
      <c r="F582" s="8"/>
      <c r="G582" s="7">
        <v>511</v>
      </c>
      <c r="H582" s="17">
        <v>59.099804305284003</v>
      </c>
      <c r="I582" s="2">
        <v>21.135029354206999</v>
      </c>
      <c r="J582" s="2">
        <v>9.0019569471620002</v>
      </c>
      <c r="K582" s="2">
        <v>4.6966731898239997</v>
      </c>
      <c r="L582" s="2">
        <v>2.3483365949119999</v>
      </c>
      <c r="M582" s="2">
        <v>1.565557729941</v>
      </c>
      <c r="N582" s="2">
        <v>2.1526418786689998</v>
      </c>
      <c r="O582" s="2">
        <v>1.728</v>
      </c>
      <c r="P582" s="16">
        <v>1</v>
      </c>
    </row>
    <row r="583" spans="3:16" x14ac:dyDescent="0.25">
      <c r="C583" s="106"/>
      <c r="D583" s="103"/>
      <c r="E583" s="11" t="s">
        <v>42</v>
      </c>
      <c r="F583" s="8"/>
      <c r="G583" s="14">
        <v>36</v>
      </c>
      <c r="H583" s="29">
        <v>19.444444444443999</v>
      </c>
      <c r="I583" s="6">
        <v>52.777777777777999</v>
      </c>
      <c r="J583" s="6">
        <v>16.666666666666998</v>
      </c>
      <c r="K583" s="6">
        <v>5.5555555555560003</v>
      </c>
      <c r="L583" s="6">
        <v>2.7777777777780002</v>
      </c>
      <c r="M583" s="6">
        <v>2.7777777777780002</v>
      </c>
      <c r="N583" s="12" t="s">
        <v>68</v>
      </c>
      <c r="O583" s="6">
        <v>2.3055555555559999</v>
      </c>
      <c r="P583" s="31">
        <v>2</v>
      </c>
    </row>
    <row r="584" spans="3:16" x14ac:dyDescent="0.25">
      <c r="C584" s="106"/>
      <c r="D584" s="103"/>
      <c r="E584" s="11" t="s">
        <v>43</v>
      </c>
      <c r="F584" s="8"/>
      <c r="G584" s="7">
        <v>224</v>
      </c>
      <c r="H584" s="17">
        <v>8.0357142857140005</v>
      </c>
      <c r="I584" s="2">
        <v>45.535714285714</v>
      </c>
      <c r="J584" s="2">
        <v>21.428571428571001</v>
      </c>
      <c r="K584" s="2">
        <v>13.392857142857</v>
      </c>
      <c r="L584" s="2">
        <v>6.25</v>
      </c>
      <c r="M584" s="2">
        <v>4.4642857142860004</v>
      </c>
      <c r="N584" s="2">
        <v>0.89285714285700002</v>
      </c>
      <c r="O584" s="2">
        <v>2.7972972972969998</v>
      </c>
      <c r="P584" s="16">
        <v>2</v>
      </c>
    </row>
    <row r="585" spans="3:16" x14ac:dyDescent="0.25">
      <c r="C585" s="106"/>
      <c r="D585" s="103"/>
      <c r="E585" s="11" t="s">
        <v>44</v>
      </c>
      <c r="F585" s="8"/>
      <c r="G585" s="14">
        <v>46</v>
      </c>
      <c r="H585" s="29">
        <v>2.1739130434780001</v>
      </c>
      <c r="I585" s="6">
        <v>8.6956521739130004</v>
      </c>
      <c r="J585" s="6">
        <v>13.04347826087</v>
      </c>
      <c r="K585" s="6">
        <v>26.086956521739001</v>
      </c>
      <c r="L585" s="6">
        <v>26.086956521739001</v>
      </c>
      <c r="M585" s="6">
        <v>21.739130434783</v>
      </c>
      <c r="N585" s="6">
        <v>2.1739130434780001</v>
      </c>
      <c r="O585" s="6">
        <v>4.4444444444439997</v>
      </c>
      <c r="P585" s="31">
        <v>4</v>
      </c>
    </row>
    <row r="586" spans="3:16" ht="25.2" x14ac:dyDescent="0.25">
      <c r="C586" s="106"/>
      <c r="D586" s="103"/>
      <c r="E586" s="11" t="s">
        <v>45</v>
      </c>
      <c r="F586" s="8"/>
      <c r="G586" s="14">
        <v>18</v>
      </c>
      <c r="H586" s="29">
        <v>33.333333333333002</v>
      </c>
      <c r="I586" s="6">
        <v>38.888888888888999</v>
      </c>
      <c r="J586" s="6">
        <v>16.666666666666998</v>
      </c>
      <c r="K586" s="12" t="s">
        <v>68</v>
      </c>
      <c r="L586" s="12" t="s">
        <v>68</v>
      </c>
      <c r="M586" s="6">
        <v>5.5555555555560003</v>
      </c>
      <c r="N586" s="6">
        <v>5.5555555555560003</v>
      </c>
      <c r="O586" s="6">
        <v>2.0588235294119999</v>
      </c>
      <c r="P586" s="31">
        <v>2</v>
      </c>
    </row>
    <row r="587" spans="3:16" x14ac:dyDescent="0.25">
      <c r="C587" s="106"/>
      <c r="D587" s="103"/>
      <c r="E587" s="11" t="s">
        <v>38</v>
      </c>
      <c r="F587" s="8"/>
      <c r="G587" s="14">
        <v>0</v>
      </c>
      <c r="H587" s="57" t="s">
        <v>68</v>
      </c>
      <c r="I587" s="12" t="s">
        <v>68</v>
      </c>
      <c r="J587" s="12" t="s">
        <v>68</v>
      </c>
      <c r="K587" s="12" t="s">
        <v>68</v>
      </c>
      <c r="L587" s="12" t="s">
        <v>68</v>
      </c>
      <c r="M587" s="12" t="s">
        <v>68</v>
      </c>
      <c r="N587" s="12" t="s">
        <v>68</v>
      </c>
      <c r="O587" s="12" t="s">
        <v>68</v>
      </c>
      <c r="P587" s="38" t="s">
        <v>68</v>
      </c>
    </row>
    <row r="588" spans="3:16" ht="25.2" x14ac:dyDescent="0.25">
      <c r="C588" s="106"/>
      <c r="D588" s="102" t="s">
        <v>23</v>
      </c>
      <c r="E588" s="10" t="s">
        <v>40</v>
      </c>
      <c r="F588" s="9"/>
      <c r="G588" s="41">
        <v>0</v>
      </c>
      <c r="H588" s="74" t="s">
        <v>68</v>
      </c>
      <c r="I588" s="39" t="s">
        <v>68</v>
      </c>
      <c r="J588" s="39" t="s">
        <v>68</v>
      </c>
      <c r="K588" s="39" t="s">
        <v>68</v>
      </c>
      <c r="L588" s="39" t="s">
        <v>68</v>
      </c>
      <c r="M588" s="39" t="s">
        <v>68</v>
      </c>
      <c r="N588" s="39" t="s">
        <v>68</v>
      </c>
      <c r="O588" s="39" t="s">
        <v>68</v>
      </c>
      <c r="P588" s="70" t="s">
        <v>68</v>
      </c>
    </row>
    <row r="589" spans="3:16" ht="25.2" x14ac:dyDescent="0.25">
      <c r="C589" s="106"/>
      <c r="D589" s="103"/>
      <c r="E589" s="11" t="s">
        <v>41</v>
      </c>
      <c r="F589" s="8"/>
      <c r="G589" s="7">
        <v>395</v>
      </c>
      <c r="H589" s="17">
        <v>67.848101265823004</v>
      </c>
      <c r="I589" s="2">
        <v>18.734177215190002</v>
      </c>
      <c r="J589" s="2">
        <v>4.8101265822780004</v>
      </c>
      <c r="K589" s="2">
        <v>1.7721518987339999</v>
      </c>
      <c r="L589" s="2">
        <v>2.0253164556960002</v>
      </c>
      <c r="M589" s="2">
        <v>2.2784810126580002</v>
      </c>
      <c r="N589" s="2">
        <v>2.5316455696200002</v>
      </c>
      <c r="O589" s="2">
        <v>1.550649350649</v>
      </c>
      <c r="P589" s="16">
        <v>1</v>
      </c>
    </row>
    <row r="590" spans="3:16" x14ac:dyDescent="0.25">
      <c r="C590" s="106"/>
      <c r="D590" s="103"/>
      <c r="E590" s="11" t="s">
        <v>42</v>
      </c>
      <c r="F590" s="8"/>
      <c r="G590" s="14">
        <v>25</v>
      </c>
      <c r="H590" s="29">
        <v>16</v>
      </c>
      <c r="I590" s="6">
        <v>56</v>
      </c>
      <c r="J590" s="6">
        <v>16</v>
      </c>
      <c r="K590" s="6">
        <v>8</v>
      </c>
      <c r="L590" s="12" t="s">
        <v>68</v>
      </c>
      <c r="M590" s="12" t="s">
        <v>68</v>
      </c>
      <c r="N590" s="6">
        <v>4</v>
      </c>
      <c r="O590" s="6">
        <v>2.166666666667</v>
      </c>
      <c r="P590" s="31">
        <v>2</v>
      </c>
    </row>
    <row r="591" spans="3:16" x14ac:dyDescent="0.25">
      <c r="C591" s="106"/>
      <c r="D591" s="103"/>
      <c r="E591" s="11" t="s">
        <v>43</v>
      </c>
      <c r="F591" s="8"/>
      <c r="G591" s="7">
        <v>226</v>
      </c>
      <c r="H591" s="17">
        <v>25.663716814158999</v>
      </c>
      <c r="I591" s="2">
        <v>42.035398230087999</v>
      </c>
      <c r="J591" s="2">
        <v>14.601769911504</v>
      </c>
      <c r="K591" s="2">
        <v>6.194690265487</v>
      </c>
      <c r="L591" s="2">
        <v>4.8672566371680004</v>
      </c>
      <c r="M591" s="2">
        <v>5.3097345132739999</v>
      </c>
      <c r="N591" s="2">
        <v>1.327433628319</v>
      </c>
      <c r="O591" s="2">
        <v>2.3856502242149999</v>
      </c>
      <c r="P591" s="16">
        <v>2</v>
      </c>
    </row>
    <row r="592" spans="3:16" x14ac:dyDescent="0.25">
      <c r="C592" s="106"/>
      <c r="D592" s="103"/>
      <c r="E592" s="11" t="s">
        <v>44</v>
      </c>
      <c r="F592" s="8"/>
      <c r="G592" s="14">
        <v>47</v>
      </c>
      <c r="H592" s="29">
        <v>2.1276595744679998</v>
      </c>
      <c r="I592" s="6">
        <v>8.5106382978719992</v>
      </c>
      <c r="J592" s="6">
        <v>19.148936170212998</v>
      </c>
      <c r="K592" s="6">
        <v>21.276595744681</v>
      </c>
      <c r="L592" s="6">
        <v>23.404255319149001</v>
      </c>
      <c r="M592" s="6">
        <v>21.276595744681</v>
      </c>
      <c r="N592" s="6">
        <v>4.2553191489359996</v>
      </c>
      <c r="O592" s="6">
        <v>4.2666666666669997</v>
      </c>
      <c r="P592" s="31">
        <v>4</v>
      </c>
    </row>
    <row r="593" spans="3:16" ht="25.2" x14ac:dyDescent="0.25">
      <c r="C593" s="106"/>
      <c r="D593" s="103"/>
      <c r="E593" s="11" t="s">
        <v>45</v>
      </c>
      <c r="F593" s="8"/>
      <c r="G593" s="14">
        <v>23</v>
      </c>
      <c r="H593" s="29">
        <v>39.130434782609001</v>
      </c>
      <c r="I593" s="6">
        <v>21.739130434783</v>
      </c>
      <c r="J593" s="6">
        <v>4.3478260869570002</v>
      </c>
      <c r="K593" s="6">
        <v>8.6956521739130004</v>
      </c>
      <c r="L593" s="12" t="s">
        <v>68</v>
      </c>
      <c r="M593" s="6">
        <v>4.3478260869570002</v>
      </c>
      <c r="N593" s="6">
        <v>21.739130434783</v>
      </c>
      <c r="O593" s="6">
        <v>2</v>
      </c>
      <c r="P593" s="31">
        <v>1.5</v>
      </c>
    </row>
    <row r="594" spans="3:16" x14ac:dyDescent="0.25">
      <c r="C594" s="106"/>
      <c r="D594" s="103"/>
      <c r="E594" s="11" t="s">
        <v>38</v>
      </c>
      <c r="F594" s="8"/>
      <c r="G594" s="14">
        <v>0</v>
      </c>
      <c r="H594" s="57" t="s">
        <v>68</v>
      </c>
      <c r="I594" s="12" t="s">
        <v>68</v>
      </c>
      <c r="J594" s="12" t="s">
        <v>68</v>
      </c>
      <c r="K594" s="12" t="s">
        <v>68</v>
      </c>
      <c r="L594" s="12" t="s">
        <v>68</v>
      </c>
      <c r="M594" s="12" t="s">
        <v>68</v>
      </c>
      <c r="N594" s="12" t="s">
        <v>68</v>
      </c>
      <c r="O594" s="12" t="s">
        <v>68</v>
      </c>
      <c r="P594" s="38" t="s">
        <v>68</v>
      </c>
    </row>
    <row r="595" spans="3:16" x14ac:dyDescent="0.25">
      <c r="C595" s="102" t="s">
        <v>46</v>
      </c>
      <c r="D595" s="100" t="s">
        <v>21</v>
      </c>
      <c r="E595" s="10" t="s">
        <v>47</v>
      </c>
      <c r="F595" s="9"/>
      <c r="G595" s="13">
        <v>881</v>
      </c>
      <c r="H595" s="23">
        <v>59.818388195232998</v>
      </c>
      <c r="I595" s="4">
        <v>19.977298524403999</v>
      </c>
      <c r="J595" s="4">
        <v>8.3995459704879991</v>
      </c>
      <c r="K595" s="4">
        <v>4.4267877412030003</v>
      </c>
      <c r="L595" s="4">
        <v>2.8376844494890001</v>
      </c>
      <c r="M595" s="4">
        <v>2.3836549375709999</v>
      </c>
      <c r="N595" s="4">
        <v>2.156640181612</v>
      </c>
      <c r="O595" s="4">
        <v>1.7575406032480001</v>
      </c>
      <c r="P595" s="25">
        <v>1</v>
      </c>
    </row>
    <row r="596" spans="3:16" ht="25.2" x14ac:dyDescent="0.25">
      <c r="C596" s="106"/>
      <c r="D596" s="101"/>
      <c r="E596" s="11" t="s">
        <v>48</v>
      </c>
      <c r="F596" s="8"/>
      <c r="G596" s="7">
        <v>131</v>
      </c>
      <c r="H596" s="17">
        <v>64.885496183206001</v>
      </c>
      <c r="I596" s="2">
        <v>24.427480916031001</v>
      </c>
      <c r="J596" s="2">
        <v>3.8167938931299998</v>
      </c>
      <c r="K596" s="2">
        <v>3.8167938931299998</v>
      </c>
      <c r="L596" s="19" t="s">
        <v>68</v>
      </c>
      <c r="M596" s="19" t="s">
        <v>68</v>
      </c>
      <c r="N596" s="2">
        <v>3.053435114504</v>
      </c>
      <c r="O596" s="2">
        <v>1.4488188976380001</v>
      </c>
      <c r="P596" s="16">
        <v>1</v>
      </c>
    </row>
    <row r="597" spans="3:16" x14ac:dyDescent="0.25">
      <c r="C597" s="106"/>
      <c r="D597" s="101"/>
      <c r="E597" s="11" t="s">
        <v>49</v>
      </c>
      <c r="F597" s="8"/>
      <c r="G597" s="14">
        <v>17</v>
      </c>
      <c r="H597" s="29">
        <v>52.941176470587997</v>
      </c>
      <c r="I597" s="6">
        <v>29.411764705882</v>
      </c>
      <c r="J597" s="6">
        <v>11.764705882353001</v>
      </c>
      <c r="K597" s="12" t="s">
        <v>68</v>
      </c>
      <c r="L597" s="12" t="s">
        <v>68</v>
      </c>
      <c r="M597" s="12" t="s">
        <v>68</v>
      </c>
      <c r="N597" s="6">
        <v>5.8823529411760003</v>
      </c>
      <c r="O597" s="6">
        <v>1.5625</v>
      </c>
      <c r="P597" s="31">
        <v>1</v>
      </c>
    </row>
    <row r="598" spans="3:16" ht="25.2" x14ac:dyDescent="0.25">
      <c r="C598" s="106"/>
      <c r="D598" s="101"/>
      <c r="E598" s="11" t="s">
        <v>50</v>
      </c>
      <c r="F598" s="8"/>
      <c r="G598" s="7">
        <v>50</v>
      </c>
      <c r="H598" s="17">
        <v>62</v>
      </c>
      <c r="I598" s="2">
        <v>30</v>
      </c>
      <c r="J598" s="2">
        <v>6</v>
      </c>
      <c r="K598" s="2">
        <v>2</v>
      </c>
      <c r="L598" s="19" t="s">
        <v>68</v>
      </c>
      <c r="M598" s="19" t="s">
        <v>68</v>
      </c>
      <c r="N598" s="19" t="s">
        <v>68</v>
      </c>
      <c r="O598" s="2">
        <v>1.48</v>
      </c>
      <c r="P598" s="16">
        <v>1</v>
      </c>
    </row>
    <row r="599" spans="3:16" ht="25.2" x14ac:dyDescent="0.25">
      <c r="C599" s="106"/>
      <c r="D599" s="101"/>
      <c r="E599" s="11" t="s">
        <v>51</v>
      </c>
      <c r="F599" s="8"/>
      <c r="G599" s="14">
        <v>26</v>
      </c>
      <c r="H599" s="29">
        <v>73.076923076922995</v>
      </c>
      <c r="I599" s="6">
        <v>23.076923076922998</v>
      </c>
      <c r="J599" s="12" t="s">
        <v>68</v>
      </c>
      <c r="K599" s="12" t="s">
        <v>68</v>
      </c>
      <c r="L599" s="12" t="s">
        <v>68</v>
      </c>
      <c r="M599" s="12" t="s">
        <v>68</v>
      </c>
      <c r="N599" s="6">
        <v>3.8461538461539999</v>
      </c>
      <c r="O599" s="6">
        <v>1.24</v>
      </c>
      <c r="P599" s="31">
        <v>1</v>
      </c>
    </row>
    <row r="600" spans="3:16" x14ac:dyDescent="0.25">
      <c r="C600" s="106"/>
      <c r="D600" s="101"/>
      <c r="E600" s="11" t="s">
        <v>52</v>
      </c>
      <c r="F600" s="8"/>
      <c r="G600" s="14">
        <v>4</v>
      </c>
      <c r="H600" s="57" t="s">
        <v>68</v>
      </c>
      <c r="I600" s="12" t="s">
        <v>68</v>
      </c>
      <c r="J600" s="12" t="s">
        <v>68</v>
      </c>
      <c r="K600" s="12" t="s">
        <v>68</v>
      </c>
      <c r="L600" s="12" t="s">
        <v>68</v>
      </c>
      <c r="M600" s="12" t="s">
        <v>68</v>
      </c>
      <c r="N600" s="6">
        <v>100</v>
      </c>
      <c r="O600" s="6">
        <v>0</v>
      </c>
      <c r="P600" s="31">
        <v>0</v>
      </c>
    </row>
    <row r="601" spans="3:16" x14ac:dyDescent="0.25">
      <c r="C601" s="106"/>
      <c r="D601" s="101"/>
      <c r="E601" s="11" t="s">
        <v>53</v>
      </c>
      <c r="F601" s="8"/>
      <c r="G601" s="14">
        <v>11</v>
      </c>
      <c r="H601" s="29">
        <v>27.272727272727</v>
      </c>
      <c r="I601" s="6">
        <v>18.181818181817999</v>
      </c>
      <c r="J601" s="6">
        <v>9.0909090909089993</v>
      </c>
      <c r="K601" s="12" t="s">
        <v>68</v>
      </c>
      <c r="L601" s="6">
        <v>18.181818181817999</v>
      </c>
      <c r="M601" s="6">
        <v>9.0909090909089993</v>
      </c>
      <c r="N601" s="6">
        <v>18.181818181817999</v>
      </c>
      <c r="O601" s="6">
        <v>2.8888888888889999</v>
      </c>
      <c r="P601" s="31">
        <v>2</v>
      </c>
    </row>
    <row r="602" spans="3:16" x14ac:dyDescent="0.25">
      <c r="C602" s="106"/>
      <c r="D602" s="101"/>
      <c r="E602" s="11" t="s">
        <v>38</v>
      </c>
      <c r="F602" s="8"/>
      <c r="G602" s="14">
        <v>0</v>
      </c>
      <c r="H602" s="57" t="s">
        <v>68</v>
      </c>
      <c r="I602" s="12" t="s">
        <v>68</v>
      </c>
      <c r="J602" s="12" t="s">
        <v>68</v>
      </c>
      <c r="K602" s="12" t="s">
        <v>68</v>
      </c>
      <c r="L602" s="12" t="s">
        <v>68</v>
      </c>
      <c r="M602" s="12" t="s">
        <v>68</v>
      </c>
      <c r="N602" s="12" t="s">
        <v>68</v>
      </c>
      <c r="O602" s="12" t="s">
        <v>68</v>
      </c>
      <c r="P602" s="38" t="s">
        <v>68</v>
      </c>
    </row>
    <row r="603" spans="3:16" x14ac:dyDescent="0.25">
      <c r="C603" s="106"/>
      <c r="D603" s="101"/>
      <c r="E603" s="11" t="s">
        <v>54</v>
      </c>
      <c r="F603" s="8"/>
      <c r="G603" s="7">
        <v>1012</v>
      </c>
      <c r="H603" s="17">
        <v>60.474308300395002</v>
      </c>
      <c r="I603" s="2">
        <v>20.553359683794</v>
      </c>
      <c r="J603" s="2">
        <v>7.8063241106719996</v>
      </c>
      <c r="K603" s="2">
        <v>4.3478260869570002</v>
      </c>
      <c r="L603" s="2">
        <v>2.4703557312250002</v>
      </c>
      <c r="M603" s="2">
        <v>2.0750988142289999</v>
      </c>
      <c r="N603" s="2">
        <v>2.2727272727269998</v>
      </c>
      <c r="O603" s="2">
        <v>1.7178968655210001</v>
      </c>
      <c r="P603" s="16">
        <v>1</v>
      </c>
    </row>
    <row r="604" spans="3:16" x14ac:dyDescent="0.25">
      <c r="C604" s="106"/>
      <c r="D604" s="101"/>
      <c r="E604" s="11" t="s">
        <v>55</v>
      </c>
      <c r="F604" s="8"/>
      <c r="G604" s="7">
        <v>93</v>
      </c>
      <c r="H604" s="17">
        <v>63.440860215054002</v>
      </c>
      <c r="I604" s="2">
        <v>27.956989247311999</v>
      </c>
      <c r="J604" s="2">
        <v>5.3763440860219998</v>
      </c>
      <c r="K604" s="2">
        <v>1.0752688172039999</v>
      </c>
      <c r="L604" s="19" t="s">
        <v>68</v>
      </c>
      <c r="M604" s="19" t="s">
        <v>68</v>
      </c>
      <c r="N604" s="2">
        <v>2.1505376344089999</v>
      </c>
      <c r="O604" s="2">
        <v>1.4285714285710001</v>
      </c>
      <c r="P604" s="16">
        <v>1</v>
      </c>
    </row>
    <row r="605" spans="3:16" ht="25.2" x14ac:dyDescent="0.25">
      <c r="C605" s="102" t="s">
        <v>56</v>
      </c>
      <c r="D605" s="100" t="s">
        <v>21</v>
      </c>
      <c r="E605" s="10" t="s">
        <v>57</v>
      </c>
      <c r="F605" s="9"/>
      <c r="G605" s="13">
        <v>259</v>
      </c>
      <c r="H605" s="23">
        <v>59.845559845559997</v>
      </c>
      <c r="I605" s="4">
        <v>22.393822393821999</v>
      </c>
      <c r="J605" s="4">
        <v>6.563706563707</v>
      </c>
      <c r="K605" s="4">
        <v>4.6332046332049996</v>
      </c>
      <c r="L605" s="4">
        <v>3.8610038610039998</v>
      </c>
      <c r="M605" s="36" t="s">
        <v>68</v>
      </c>
      <c r="N605" s="4">
        <v>2.7027027027030002</v>
      </c>
      <c r="O605" s="4">
        <v>1.666666666667</v>
      </c>
      <c r="P605" s="25">
        <v>1</v>
      </c>
    </row>
    <row r="606" spans="3:16" ht="25.2" x14ac:dyDescent="0.25">
      <c r="C606" s="106"/>
      <c r="D606" s="101"/>
      <c r="E606" s="11" t="s">
        <v>58</v>
      </c>
      <c r="F606" s="8"/>
      <c r="G606" s="7">
        <v>471</v>
      </c>
      <c r="H606" s="17">
        <v>60.934182590234002</v>
      </c>
      <c r="I606" s="2">
        <v>22.292993630573001</v>
      </c>
      <c r="J606" s="2">
        <v>7.0063694267520003</v>
      </c>
      <c r="K606" s="2">
        <v>2.7600849256900002</v>
      </c>
      <c r="L606" s="2">
        <v>1.4861995753720001</v>
      </c>
      <c r="M606" s="2">
        <v>2.5477707006369998</v>
      </c>
      <c r="N606" s="2">
        <v>2.9723991507430001</v>
      </c>
      <c r="O606" s="2">
        <v>1.6586433260390001</v>
      </c>
      <c r="P606" s="16">
        <v>1</v>
      </c>
    </row>
    <row r="607" spans="3:16" ht="25.2" x14ac:dyDescent="0.25">
      <c r="C607" s="106"/>
      <c r="D607" s="101"/>
      <c r="E607" s="11" t="s">
        <v>59</v>
      </c>
      <c r="F607" s="8"/>
      <c r="G607" s="7">
        <v>270</v>
      </c>
      <c r="H607" s="17">
        <v>58.148148148148003</v>
      </c>
      <c r="I607" s="2">
        <v>18.888888888888999</v>
      </c>
      <c r="J607" s="2">
        <v>10</v>
      </c>
      <c r="K607" s="2">
        <v>3.7037037037039999</v>
      </c>
      <c r="L607" s="2">
        <v>3.7037037037039999</v>
      </c>
      <c r="M607" s="2">
        <v>3.333333333333</v>
      </c>
      <c r="N607" s="2">
        <v>2.2222222222219998</v>
      </c>
      <c r="O607" s="2">
        <v>1.8446969696969999</v>
      </c>
      <c r="P607" s="16">
        <v>1</v>
      </c>
    </row>
    <row r="608" spans="3:16" x14ac:dyDescent="0.25">
      <c r="C608" s="106"/>
      <c r="D608" s="101"/>
      <c r="E608" s="11" t="s">
        <v>60</v>
      </c>
      <c r="F608" s="8"/>
      <c r="G608" s="7">
        <v>120</v>
      </c>
      <c r="H608" s="17">
        <v>62.5</v>
      </c>
      <c r="I608" s="2">
        <v>18.333333333333002</v>
      </c>
      <c r="J608" s="2">
        <v>6.666666666667</v>
      </c>
      <c r="K608" s="2">
        <v>8.333333333333</v>
      </c>
      <c r="L608" s="19" t="s">
        <v>68</v>
      </c>
      <c r="M608" s="2">
        <v>0.83333333333299997</v>
      </c>
      <c r="N608" s="2">
        <v>3.333333333333</v>
      </c>
      <c r="O608" s="2">
        <v>1.637931034483</v>
      </c>
      <c r="P608" s="16">
        <v>1</v>
      </c>
    </row>
    <row r="609" spans="2:16" x14ac:dyDescent="0.25">
      <c r="C609" s="102" t="s">
        <v>61</v>
      </c>
      <c r="D609" s="100" t="s">
        <v>21</v>
      </c>
      <c r="E609" s="10" t="s">
        <v>62</v>
      </c>
      <c r="F609" s="9"/>
      <c r="G609" s="13">
        <v>150</v>
      </c>
      <c r="H609" s="23">
        <v>68</v>
      </c>
      <c r="I609" s="4">
        <v>16</v>
      </c>
      <c r="J609" s="4">
        <v>5.333333333333</v>
      </c>
      <c r="K609" s="4">
        <v>3.333333333333</v>
      </c>
      <c r="L609" s="4">
        <v>0.66666666666700003</v>
      </c>
      <c r="M609" s="4">
        <v>4.666666666667</v>
      </c>
      <c r="N609" s="4">
        <v>2</v>
      </c>
      <c r="O609" s="4">
        <v>1.659863945578</v>
      </c>
      <c r="P609" s="25">
        <v>1</v>
      </c>
    </row>
    <row r="610" spans="2:16" x14ac:dyDescent="0.25">
      <c r="C610" s="103"/>
      <c r="D610" s="101"/>
      <c r="E610" s="11" t="s">
        <v>63</v>
      </c>
      <c r="F610" s="8"/>
      <c r="G610" s="7">
        <v>350</v>
      </c>
      <c r="H610" s="17">
        <v>56.571428571429003</v>
      </c>
      <c r="I610" s="2">
        <v>24.857142857143</v>
      </c>
      <c r="J610" s="2">
        <v>8.5714285714289993</v>
      </c>
      <c r="K610" s="2">
        <v>4.5714285714290002</v>
      </c>
      <c r="L610" s="2">
        <v>2.285714285714</v>
      </c>
      <c r="M610" s="2">
        <v>1.4285714285710001</v>
      </c>
      <c r="N610" s="2">
        <v>1.714285714286</v>
      </c>
      <c r="O610" s="2">
        <v>1.735465116279</v>
      </c>
      <c r="P610" s="16">
        <v>1</v>
      </c>
    </row>
    <row r="611" spans="2:16" ht="25.2" x14ac:dyDescent="0.25">
      <c r="C611" s="103"/>
      <c r="D611" s="101"/>
      <c r="E611" s="11" t="s">
        <v>64</v>
      </c>
      <c r="F611" s="8"/>
      <c r="G611" s="7">
        <v>208</v>
      </c>
      <c r="H611" s="17">
        <v>56.730769230768999</v>
      </c>
      <c r="I611" s="2">
        <v>22.596153846153999</v>
      </c>
      <c r="J611" s="2">
        <v>8.1730769230769997</v>
      </c>
      <c r="K611" s="2">
        <v>2.884615384615</v>
      </c>
      <c r="L611" s="2">
        <v>4.8076923076920002</v>
      </c>
      <c r="M611" s="2">
        <v>2.884615384615</v>
      </c>
      <c r="N611" s="2">
        <v>1.923076923077</v>
      </c>
      <c r="O611" s="2">
        <v>1.838235294118</v>
      </c>
      <c r="P611" s="16">
        <v>1</v>
      </c>
    </row>
    <row r="612" spans="2:16" x14ac:dyDescent="0.25">
      <c r="C612" s="103"/>
      <c r="D612" s="101"/>
      <c r="E612" s="11" t="s">
        <v>65</v>
      </c>
      <c r="F612" s="8"/>
      <c r="G612" s="7">
        <v>174</v>
      </c>
      <c r="H612" s="17">
        <v>66.091954022989</v>
      </c>
      <c r="I612" s="2">
        <v>20.114942528736002</v>
      </c>
      <c r="J612" s="2">
        <v>4.0229885057469996</v>
      </c>
      <c r="K612" s="2">
        <v>4.0229885057469996</v>
      </c>
      <c r="L612" s="2">
        <v>1.7241379310339999</v>
      </c>
      <c r="M612" s="19" t="s">
        <v>68</v>
      </c>
      <c r="N612" s="2">
        <v>4.0229885057469996</v>
      </c>
      <c r="O612" s="2">
        <v>1.491017964072</v>
      </c>
      <c r="P612" s="16">
        <v>1</v>
      </c>
    </row>
    <row r="613" spans="2:16" x14ac:dyDescent="0.25">
      <c r="C613" s="103"/>
      <c r="D613" s="101"/>
      <c r="E613" s="11" t="s">
        <v>66</v>
      </c>
      <c r="F613" s="8"/>
      <c r="G613" s="7">
        <v>104</v>
      </c>
      <c r="H613" s="17">
        <v>49.038461538462002</v>
      </c>
      <c r="I613" s="2">
        <v>21.153846153846001</v>
      </c>
      <c r="J613" s="2">
        <v>11.538461538462</v>
      </c>
      <c r="K613" s="2">
        <v>9.6153846153850004</v>
      </c>
      <c r="L613" s="2">
        <v>3.8461538461539999</v>
      </c>
      <c r="M613" s="2">
        <v>1.923076923077</v>
      </c>
      <c r="N613" s="2">
        <v>2.884615384615</v>
      </c>
      <c r="O613" s="2">
        <v>2.0099009900990001</v>
      </c>
      <c r="P613" s="16">
        <v>1</v>
      </c>
    </row>
    <row r="614" spans="2:16" x14ac:dyDescent="0.25">
      <c r="C614" s="107"/>
      <c r="D614" s="104"/>
      <c r="E614" s="44" t="s">
        <v>67</v>
      </c>
      <c r="F614" s="45"/>
      <c r="G614" s="56">
        <v>134</v>
      </c>
      <c r="H614" s="66">
        <v>67.164179104477995</v>
      </c>
      <c r="I614" s="35">
        <v>15.671641791044999</v>
      </c>
      <c r="J614" s="35">
        <v>8.2089552238810004</v>
      </c>
      <c r="K614" s="35">
        <v>0.74626865671599996</v>
      </c>
      <c r="L614" s="35">
        <v>0.74626865671599996</v>
      </c>
      <c r="M614" s="35">
        <v>1.492537313433</v>
      </c>
      <c r="N614" s="35">
        <v>5.9701492537309999</v>
      </c>
      <c r="O614" s="35">
        <v>1.4841269841269999</v>
      </c>
      <c r="P614" s="67">
        <v>1</v>
      </c>
    </row>
    <row r="616" spans="2:16" x14ac:dyDescent="0.25">
      <c r="B616" s="42" t="str">
        <f xml:space="preserve"> HYPERLINK("#'目次'!B14", "[8]")</f>
        <v>[8]</v>
      </c>
      <c r="C616" s="37" t="s">
        <v>148</v>
      </c>
    </row>
    <row r="619" spans="2:16" x14ac:dyDescent="0.25">
      <c r="C619" s="37" t="s">
        <v>14</v>
      </c>
    </row>
    <row r="620" spans="2:16" ht="37.799999999999997" x14ac:dyDescent="0.25">
      <c r="C620" s="96"/>
      <c r="D620" s="97"/>
      <c r="E620" s="97"/>
      <c r="F620" s="97"/>
      <c r="G620" s="52" t="s">
        <v>15</v>
      </c>
      <c r="H620" s="48" t="s">
        <v>149</v>
      </c>
      <c r="I620" s="20" t="s">
        <v>150</v>
      </c>
      <c r="J620" s="20" t="s">
        <v>151</v>
      </c>
      <c r="K620" s="20" t="s">
        <v>152</v>
      </c>
      <c r="L620" s="20" t="s">
        <v>38</v>
      </c>
      <c r="M620" s="51" t="s">
        <v>153</v>
      </c>
    </row>
    <row r="621" spans="2:16" x14ac:dyDescent="0.25">
      <c r="C621" s="98"/>
      <c r="D621" s="99"/>
      <c r="E621" s="99"/>
      <c r="F621" s="99"/>
      <c r="G621" s="47"/>
      <c r="H621" s="55"/>
      <c r="I621" s="21"/>
      <c r="J621" s="21"/>
      <c r="K621" s="21"/>
      <c r="L621" s="21"/>
      <c r="M621" s="54"/>
    </row>
    <row r="622" spans="2:16" x14ac:dyDescent="0.25">
      <c r="C622" s="43"/>
      <c r="D622" s="49"/>
      <c r="E622" s="53" t="s">
        <v>15</v>
      </c>
      <c r="F622" s="46"/>
      <c r="G622" s="50">
        <v>1524</v>
      </c>
      <c r="H622" s="32">
        <v>10.367454068241001</v>
      </c>
      <c r="I622" s="32">
        <v>51.771653543307004</v>
      </c>
      <c r="J622" s="32">
        <v>18.963254593176</v>
      </c>
      <c r="K622" s="32">
        <v>10.10498687664</v>
      </c>
      <c r="L622" s="32">
        <v>8.7926509186349993</v>
      </c>
      <c r="M622" s="65">
        <v>81.102362204724002</v>
      </c>
    </row>
    <row r="623" spans="2:16" x14ac:dyDescent="0.25">
      <c r="C623" s="105" t="s">
        <v>20</v>
      </c>
      <c r="D623" s="100" t="s">
        <v>21</v>
      </c>
      <c r="E623" s="10" t="s">
        <v>22</v>
      </c>
      <c r="F623" s="9"/>
      <c r="G623" s="13">
        <v>780</v>
      </c>
      <c r="H623" s="23">
        <v>11.153846153846001</v>
      </c>
      <c r="I623" s="4">
        <v>48.333333333333002</v>
      </c>
      <c r="J623" s="4">
        <v>17.435897435897001</v>
      </c>
      <c r="K623" s="4">
        <v>13.333333333333</v>
      </c>
      <c r="L623" s="4">
        <v>9.7435897435900003</v>
      </c>
      <c r="M623" s="25">
        <v>76.923076923077005</v>
      </c>
    </row>
    <row r="624" spans="2:16" x14ac:dyDescent="0.25">
      <c r="C624" s="106"/>
      <c r="D624" s="101"/>
      <c r="E624" s="11" t="s">
        <v>23</v>
      </c>
      <c r="F624" s="8"/>
      <c r="G624" s="7">
        <v>744</v>
      </c>
      <c r="H624" s="17">
        <v>9.5430107526879997</v>
      </c>
      <c r="I624" s="2">
        <v>55.376344086022002</v>
      </c>
      <c r="J624" s="2">
        <v>20.564516129032</v>
      </c>
      <c r="K624" s="2">
        <v>6.7204301075270001</v>
      </c>
      <c r="L624" s="2">
        <v>7.795698924731</v>
      </c>
      <c r="M624" s="16">
        <v>85.483870967742007</v>
      </c>
    </row>
    <row r="625" spans="3:13" x14ac:dyDescent="0.25">
      <c r="C625" s="102" t="s">
        <v>24</v>
      </c>
      <c r="D625" s="102" t="s">
        <v>25</v>
      </c>
      <c r="E625" s="10" t="s">
        <v>26</v>
      </c>
      <c r="F625" s="9"/>
      <c r="G625" s="13">
        <v>257</v>
      </c>
      <c r="H625" s="23">
        <v>12.84046692607</v>
      </c>
      <c r="I625" s="4">
        <v>44.357976653695999</v>
      </c>
      <c r="J625" s="4">
        <v>19.066147859922001</v>
      </c>
      <c r="K625" s="4">
        <v>19.844357976653999</v>
      </c>
      <c r="L625" s="4">
        <v>3.8910505836580001</v>
      </c>
      <c r="M625" s="25">
        <v>76.264591439688999</v>
      </c>
    </row>
    <row r="626" spans="3:13" x14ac:dyDescent="0.25">
      <c r="C626" s="106"/>
      <c r="D626" s="103"/>
      <c r="E626" s="11" t="s">
        <v>27</v>
      </c>
      <c r="F626" s="8"/>
      <c r="G626" s="7">
        <v>297</v>
      </c>
      <c r="H626" s="17">
        <v>10.437710437710001</v>
      </c>
      <c r="I626" s="2">
        <v>50.168350168350003</v>
      </c>
      <c r="J626" s="2">
        <v>21.212121212121001</v>
      </c>
      <c r="K626" s="2">
        <v>12.794612794613</v>
      </c>
      <c r="L626" s="2">
        <v>5.3872053872050003</v>
      </c>
      <c r="M626" s="16">
        <v>81.818181818181998</v>
      </c>
    </row>
    <row r="627" spans="3:13" x14ac:dyDescent="0.25">
      <c r="C627" s="106"/>
      <c r="D627" s="103"/>
      <c r="E627" s="11" t="s">
        <v>28</v>
      </c>
      <c r="F627" s="8"/>
      <c r="G627" s="7">
        <v>316</v>
      </c>
      <c r="H627" s="17">
        <v>7.2784810126580002</v>
      </c>
      <c r="I627" s="2">
        <v>60.126582278481003</v>
      </c>
      <c r="J627" s="2">
        <v>17.405063291139001</v>
      </c>
      <c r="K627" s="2">
        <v>7.2784810126580002</v>
      </c>
      <c r="L627" s="2">
        <v>7.9113924050630002</v>
      </c>
      <c r="M627" s="16">
        <v>84.810126582278002</v>
      </c>
    </row>
    <row r="628" spans="3:13" x14ac:dyDescent="0.25">
      <c r="C628" s="106"/>
      <c r="D628" s="103"/>
      <c r="E628" s="11" t="s">
        <v>29</v>
      </c>
      <c r="F628" s="8"/>
      <c r="G628" s="7">
        <v>335</v>
      </c>
      <c r="H628" s="17">
        <v>10.746268656716</v>
      </c>
      <c r="I628" s="2">
        <v>53.731343283582</v>
      </c>
      <c r="J628" s="2">
        <v>18.507462686566999</v>
      </c>
      <c r="K628" s="2">
        <v>7.7611940298509996</v>
      </c>
      <c r="L628" s="2">
        <v>9.2537313432840005</v>
      </c>
      <c r="M628" s="16">
        <v>82.985074626865995</v>
      </c>
    </row>
    <row r="629" spans="3:13" x14ac:dyDescent="0.25">
      <c r="C629" s="106"/>
      <c r="D629" s="103"/>
      <c r="E629" s="11" t="s">
        <v>30</v>
      </c>
      <c r="F629" s="8"/>
      <c r="G629" s="7">
        <v>319</v>
      </c>
      <c r="H629" s="17">
        <v>10.971786833855999</v>
      </c>
      <c r="I629" s="2">
        <v>48.902821316614002</v>
      </c>
      <c r="J629" s="2">
        <v>18.808777429467</v>
      </c>
      <c r="K629" s="2">
        <v>5.0156739811910001</v>
      </c>
      <c r="L629" s="2">
        <v>16.300940438870999</v>
      </c>
      <c r="M629" s="16">
        <v>78.683385579936996</v>
      </c>
    </row>
    <row r="630" spans="3:13" x14ac:dyDescent="0.25">
      <c r="C630" s="106"/>
      <c r="D630" s="103"/>
      <c r="E630" s="11" t="s">
        <v>31</v>
      </c>
      <c r="F630" s="8"/>
      <c r="G630" s="7">
        <v>1267</v>
      </c>
      <c r="H630" s="17">
        <v>9.865824782952</v>
      </c>
      <c r="I630" s="2">
        <v>53.275453827939998</v>
      </c>
      <c r="J630" s="2">
        <v>18.942383583268001</v>
      </c>
      <c r="K630" s="2">
        <v>8.1294396211520006</v>
      </c>
      <c r="L630" s="2">
        <v>9.7868981846880008</v>
      </c>
      <c r="M630" s="16">
        <v>82.083662194159004</v>
      </c>
    </row>
    <row r="631" spans="3:13" x14ac:dyDescent="0.25">
      <c r="C631" s="106"/>
      <c r="D631" s="103"/>
      <c r="E631" s="11" t="s">
        <v>32</v>
      </c>
      <c r="F631" s="8"/>
      <c r="G631" s="7">
        <v>654</v>
      </c>
      <c r="H631" s="17">
        <v>10.856269113150001</v>
      </c>
      <c r="I631" s="2">
        <v>51.376146788991001</v>
      </c>
      <c r="J631" s="2">
        <v>18.654434250765</v>
      </c>
      <c r="K631" s="2">
        <v>6.4220183486240003</v>
      </c>
      <c r="L631" s="2">
        <v>12.691131498471</v>
      </c>
      <c r="M631" s="16">
        <v>80.886850152904998</v>
      </c>
    </row>
    <row r="632" spans="3:13" x14ac:dyDescent="0.25">
      <c r="C632" s="106"/>
      <c r="D632" s="102" t="s">
        <v>22</v>
      </c>
      <c r="E632" s="10" t="s">
        <v>26</v>
      </c>
      <c r="F632" s="9"/>
      <c r="G632" s="13">
        <v>137</v>
      </c>
      <c r="H632" s="23">
        <v>16.058394160584001</v>
      </c>
      <c r="I632" s="4">
        <v>38.686131386861</v>
      </c>
      <c r="J632" s="4">
        <v>17.518248175181999</v>
      </c>
      <c r="K632" s="4">
        <v>24.087591240876002</v>
      </c>
      <c r="L632" s="4">
        <v>3.649635036496</v>
      </c>
      <c r="M632" s="25">
        <v>72.262773722627998</v>
      </c>
    </row>
    <row r="633" spans="3:13" x14ac:dyDescent="0.25">
      <c r="C633" s="106"/>
      <c r="D633" s="103"/>
      <c r="E633" s="11" t="s">
        <v>27</v>
      </c>
      <c r="F633" s="8"/>
      <c r="G633" s="7">
        <v>157</v>
      </c>
      <c r="H633" s="17">
        <v>8.2802547770700006</v>
      </c>
      <c r="I633" s="2">
        <v>49.68152866242</v>
      </c>
      <c r="J633" s="2">
        <v>17.834394904459</v>
      </c>
      <c r="K633" s="2">
        <v>17.834394904459</v>
      </c>
      <c r="L633" s="2">
        <v>6.369426751592</v>
      </c>
      <c r="M633" s="16">
        <v>75.796178343948995</v>
      </c>
    </row>
    <row r="634" spans="3:13" x14ac:dyDescent="0.25">
      <c r="C634" s="106"/>
      <c r="D634" s="103"/>
      <c r="E634" s="11" t="s">
        <v>28</v>
      </c>
      <c r="F634" s="8"/>
      <c r="G634" s="7">
        <v>162</v>
      </c>
      <c r="H634" s="17">
        <v>6.79012345679</v>
      </c>
      <c r="I634" s="2">
        <v>56.172839506172998</v>
      </c>
      <c r="J634" s="2">
        <v>17.283950617283999</v>
      </c>
      <c r="K634" s="2">
        <v>11.111111111111001</v>
      </c>
      <c r="L634" s="2">
        <v>8.6419753086419995</v>
      </c>
      <c r="M634" s="16">
        <v>80.246913580246996</v>
      </c>
    </row>
    <row r="635" spans="3:13" x14ac:dyDescent="0.25">
      <c r="C635" s="106"/>
      <c r="D635" s="103"/>
      <c r="E635" s="11" t="s">
        <v>29</v>
      </c>
      <c r="F635" s="8"/>
      <c r="G635" s="7">
        <v>175</v>
      </c>
      <c r="H635" s="17">
        <v>13.142857142857</v>
      </c>
      <c r="I635" s="2">
        <v>50.285714285714</v>
      </c>
      <c r="J635" s="2">
        <v>18.857142857143</v>
      </c>
      <c r="K635" s="2">
        <v>9.7142857142859995</v>
      </c>
      <c r="L635" s="2">
        <v>8</v>
      </c>
      <c r="M635" s="16">
        <v>82.285714285713993</v>
      </c>
    </row>
    <row r="636" spans="3:13" x14ac:dyDescent="0.25">
      <c r="C636" s="106"/>
      <c r="D636" s="103"/>
      <c r="E636" s="11" t="s">
        <v>30</v>
      </c>
      <c r="F636" s="8"/>
      <c r="G636" s="7">
        <v>149</v>
      </c>
      <c r="H636" s="17">
        <v>12.080536912752001</v>
      </c>
      <c r="I636" s="2">
        <v>44.96644295302</v>
      </c>
      <c r="J636" s="2">
        <v>15.436241610738</v>
      </c>
      <c r="K636" s="2">
        <v>5.3691275167789998</v>
      </c>
      <c r="L636" s="2">
        <v>22.147651006711001</v>
      </c>
      <c r="M636" s="16">
        <v>72.483221476509996</v>
      </c>
    </row>
    <row r="637" spans="3:13" x14ac:dyDescent="0.25">
      <c r="C637" s="106"/>
      <c r="D637" s="103"/>
      <c r="E637" s="11" t="s">
        <v>31</v>
      </c>
      <c r="F637" s="8"/>
      <c r="G637" s="7">
        <v>643</v>
      </c>
      <c r="H637" s="17">
        <v>10.108864696734001</v>
      </c>
      <c r="I637" s="2">
        <v>50.388802488335998</v>
      </c>
      <c r="J637" s="2">
        <v>17.418351477449001</v>
      </c>
      <c r="K637" s="2">
        <v>11.04199066874</v>
      </c>
      <c r="L637" s="2">
        <v>11.04199066874</v>
      </c>
      <c r="M637" s="16">
        <v>77.916018662518994</v>
      </c>
    </row>
    <row r="638" spans="3:13" x14ac:dyDescent="0.25">
      <c r="C638" s="106"/>
      <c r="D638" s="103"/>
      <c r="E638" s="11" t="s">
        <v>32</v>
      </c>
      <c r="F638" s="8"/>
      <c r="G638" s="7">
        <v>324</v>
      </c>
      <c r="H638" s="17">
        <v>12.654320987654</v>
      </c>
      <c r="I638" s="2">
        <v>47.839506172839997</v>
      </c>
      <c r="J638" s="2">
        <v>17.283950617283999</v>
      </c>
      <c r="K638" s="2">
        <v>7.7160493827160002</v>
      </c>
      <c r="L638" s="2">
        <v>14.506172839506</v>
      </c>
      <c r="M638" s="16">
        <v>77.777777777777999</v>
      </c>
    </row>
    <row r="639" spans="3:13" x14ac:dyDescent="0.25">
      <c r="C639" s="106"/>
      <c r="D639" s="102" t="s">
        <v>23</v>
      </c>
      <c r="E639" s="10" t="s">
        <v>26</v>
      </c>
      <c r="F639" s="9"/>
      <c r="G639" s="13">
        <v>120</v>
      </c>
      <c r="H639" s="23">
        <v>9.166666666667</v>
      </c>
      <c r="I639" s="4">
        <v>50.833333333333002</v>
      </c>
      <c r="J639" s="4">
        <v>20.833333333333002</v>
      </c>
      <c r="K639" s="4">
        <v>15</v>
      </c>
      <c r="L639" s="4">
        <v>4.166666666667</v>
      </c>
      <c r="M639" s="25">
        <v>80.833333333333002</v>
      </c>
    </row>
    <row r="640" spans="3:13" x14ac:dyDescent="0.25">
      <c r="C640" s="106"/>
      <c r="D640" s="103"/>
      <c r="E640" s="11" t="s">
        <v>27</v>
      </c>
      <c r="F640" s="8"/>
      <c r="G640" s="7">
        <v>140</v>
      </c>
      <c r="H640" s="17">
        <v>12.857142857143</v>
      </c>
      <c r="I640" s="2">
        <v>50.714285714286</v>
      </c>
      <c r="J640" s="2">
        <v>25</v>
      </c>
      <c r="K640" s="2">
        <v>7.1428571428570002</v>
      </c>
      <c r="L640" s="2">
        <v>4.2857142857139996</v>
      </c>
      <c r="M640" s="16">
        <v>88.571428571428996</v>
      </c>
    </row>
    <row r="641" spans="3:13" x14ac:dyDescent="0.25">
      <c r="C641" s="106"/>
      <c r="D641" s="103"/>
      <c r="E641" s="11" t="s">
        <v>28</v>
      </c>
      <c r="F641" s="8"/>
      <c r="G641" s="7">
        <v>154</v>
      </c>
      <c r="H641" s="17">
        <v>7.792207792208</v>
      </c>
      <c r="I641" s="2">
        <v>64.285714285713993</v>
      </c>
      <c r="J641" s="2">
        <v>17.532467532468001</v>
      </c>
      <c r="K641" s="2">
        <v>3.2467532467529998</v>
      </c>
      <c r="L641" s="2">
        <v>7.1428571428570002</v>
      </c>
      <c r="M641" s="16">
        <v>89.610389610390001</v>
      </c>
    </row>
    <row r="642" spans="3:13" x14ac:dyDescent="0.25">
      <c r="C642" s="106"/>
      <c r="D642" s="103"/>
      <c r="E642" s="11" t="s">
        <v>29</v>
      </c>
      <c r="F642" s="8"/>
      <c r="G642" s="7">
        <v>160</v>
      </c>
      <c r="H642" s="17">
        <v>8.125</v>
      </c>
      <c r="I642" s="2">
        <v>57.5</v>
      </c>
      <c r="J642" s="2">
        <v>18.125</v>
      </c>
      <c r="K642" s="2">
        <v>5.625</v>
      </c>
      <c r="L642" s="2">
        <v>10.625</v>
      </c>
      <c r="M642" s="16">
        <v>83.75</v>
      </c>
    </row>
    <row r="643" spans="3:13" x14ac:dyDescent="0.25">
      <c r="C643" s="106"/>
      <c r="D643" s="103"/>
      <c r="E643" s="11" t="s">
        <v>30</v>
      </c>
      <c r="F643" s="8"/>
      <c r="G643" s="7">
        <v>170</v>
      </c>
      <c r="H643" s="17">
        <v>10</v>
      </c>
      <c r="I643" s="2">
        <v>52.352941176470999</v>
      </c>
      <c r="J643" s="2">
        <v>21.764705882352999</v>
      </c>
      <c r="K643" s="2">
        <v>4.7058823529409999</v>
      </c>
      <c r="L643" s="2">
        <v>11.176470588235</v>
      </c>
      <c r="M643" s="16">
        <v>84.117647058824005</v>
      </c>
    </row>
    <row r="644" spans="3:13" x14ac:dyDescent="0.25">
      <c r="C644" s="106"/>
      <c r="D644" s="103"/>
      <c r="E644" s="11" t="s">
        <v>31</v>
      </c>
      <c r="F644" s="8"/>
      <c r="G644" s="7">
        <v>624</v>
      </c>
      <c r="H644" s="17">
        <v>9.6153846153850004</v>
      </c>
      <c r="I644" s="2">
        <v>56.25</v>
      </c>
      <c r="J644" s="2">
        <v>20.512820512821001</v>
      </c>
      <c r="K644" s="2">
        <v>5.1282051282049999</v>
      </c>
      <c r="L644" s="2">
        <v>8.4935897435900003</v>
      </c>
      <c r="M644" s="16">
        <v>86.378205128204996</v>
      </c>
    </row>
    <row r="645" spans="3:13" x14ac:dyDescent="0.25">
      <c r="C645" s="106"/>
      <c r="D645" s="103"/>
      <c r="E645" s="11" t="s">
        <v>32</v>
      </c>
      <c r="F645" s="8"/>
      <c r="G645" s="7">
        <v>330</v>
      </c>
      <c r="H645" s="17">
        <v>9.0909090909089993</v>
      </c>
      <c r="I645" s="2">
        <v>54.848484848485</v>
      </c>
      <c r="J645" s="2">
        <v>20</v>
      </c>
      <c r="K645" s="2">
        <v>5.1515151515150004</v>
      </c>
      <c r="L645" s="2">
        <v>10.909090909091001</v>
      </c>
      <c r="M645" s="16">
        <v>83.939393939393995</v>
      </c>
    </row>
    <row r="646" spans="3:13" ht="25.2" x14ac:dyDescent="0.25">
      <c r="C646" s="102" t="s">
        <v>33</v>
      </c>
      <c r="D646" s="102" t="s">
        <v>25</v>
      </c>
      <c r="E646" s="10" t="s">
        <v>34</v>
      </c>
      <c r="F646" s="9"/>
      <c r="G646" s="13">
        <v>75</v>
      </c>
      <c r="H646" s="23">
        <v>1.333333333333</v>
      </c>
      <c r="I646" s="4">
        <v>5.333333333333</v>
      </c>
      <c r="J646" s="4">
        <v>1.333333333333</v>
      </c>
      <c r="K646" s="4">
        <v>92</v>
      </c>
      <c r="L646" s="36" t="s">
        <v>68</v>
      </c>
      <c r="M646" s="25">
        <v>8</v>
      </c>
    </row>
    <row r="647" spans="3:13" ht="25.2" x14ac:dyDescent="0.25">
      <c r="C647" s="106"/>
      <c r="D647" s="103"/>
      <c r="E647" s="11" t="s">
        <v>35</v>
      </c>
      <c r="F647" s="8"/>
      <c r="G647" s="7">
        <v>1042</v>
      </c>
      <c r="H647" s="17">
        <v>10.748560460653</v>
      </c>
      <c r="I647" s="2">
        <v>56.717850287908</v>
      </c>
      <c r="J647" s="2">
        <v>19.097888675623999</v>
      </c>
      <c r="K647" s="2">
        <v>5.4702495201539998</v>
      </c>
      <c r="L647" s="2">
        <v>7.9654510556620002</v>
      </c>
      <c r="M647" s="16">
        <v>86.564299424184</v>
      </c>
    </row>
    <row r="648" spans="3:13" ht="25.2" x14ac:dyDescent="0.25">
      <c r="C648" s="106"/>
      <c r="D648" s="103"/>
      <c r="E648" s="11" t="s">
        <v>36</v>
      </c>
      <c r="F648" s="8"/>
      <c r="G648" s="7">
        <v>122</v>
      </c>
      <c r="H648" s="17">
        <v>5.7377049180329998</v>
      </c>
      <c r="I648" s="2">
        <v>63.114754098360997</v>
      </c>
      <c r="J648" s="2">
        <v>11.475409836066</v>
      </c>
      <c r="K648" s="2">
        <v>16.393442622951</v>
      </c>
      <c r="L648" s="2">
        <v>3.2786885245900002</v>
      </c>
      <c r="M648" s="16">
        <v>80.327868852459005</v>
      </c>
    </row>
    <row r="649" spans="3:13" ht="25.2" x14ac:dyDescent="0.25">
      <c r="C649" s="106"/>
      <c r="D649" s="103"/>
      <c r="E649" s="11" t="s">
        <v>37</v>
      </c>
      <c r="F649" s="8"/>
      <c r="G649" s="7">
        <v>251</v>
      </c>
      <c r="H649" s="17">
        <v>15.139442231076</v>
      </c>
      <c r="I649" s="2">
        <v>44.621513944222997</v>
      </c>
      <c r="J649" s="2">
        <v>29.880478087648999</v>
      </c>
      <c r="K649" s="2">
        <v>2.7888446215139999</v>
      </c>
      <c r="L649" s="2">
        <v>7.569721115538</v>
      </c>
      <c r="M649" s="16">
        <v>89.641434262947996</v>
      </c>
    </row>
    <row r="650" spans="3:13" x14ac:dyDescent="0.25">
      <c r="C650" s="106"/>
      <c r="D650" s="103"/>
      <c r="E650" s="11" t="s">
        <v>38</v>
      </c>
      <c r="F650" s="8"/>
      <c r="G650" s="14">
        <v>34</v>
      </c>
      <c r="H650" s="57" t="s">
        <v>68</v>
      </c>
      <c r="I650" s="6">
        <v>14.705882352941</v>
      </c>
      <c r="J650" s="12" t="s">
        <v>68</v>
      </c>
      <c r="K650" s="6">
        <v>2.9411764705880001</v>
      </c>
      <c r="L650" s="6">
        <v>82.352941176471006</v>
      </c>
      <c r="M650" s="31">
        <v>14.705882352941</v>
      </c>
    </row>
    <row r="651" spans="3:13" ht="25.2" x14ac:dyDescent="0.25">
      <c r="C651" s="106"/>
      <c r="D651" s="102" t="s">
        <v>22</v>
      </c>
      <c r="E651" s="10" t="s">
        <v>34</v>
      </c>
      <c r="F651" s="9"/>
      <c r="G651" s="13">
        <v>53</v>
      </c>
      <c r="H651" s="23">
        <v>1.88679245283</v>
      </c>
      <c r="I651" s="36" t="s">
        <v>68</v>
      </c>
      <c r="J651" s="36" t="s">
        <v>68</v>
      </c>
      <c r="K651" s="4">
        <v>98.113207547170006</v>
      </c>
      <c r="L651" s="36" t="s">
        <v>68</v>
      </c>
      <c r="M651" s="25">
        <v>1.88679245283</v>
      </c>
    </row>
    <row r="652" spans="3:13" ht="25.2" x14ac:dyDescent="0.25">
      <c r="C652" s="106"/>
      <c r="D652" s="103"/>
      <c r="E652" s="11" t="s">
        <v>35</v>
      </c>
      <c r="F652" s="8"/>
      <c r="G652" s="7">
        <v>595</v>
      </c>
      <c r="H652" s="17">
        <v>12.773109243697</v>
      </c>
      <c r="I652" s="2">
        <v>52.100840336133999</v>
      </c>
      <c r="J652" s="2">
        <v>20.336134453782002</v>
      </c>
      <c r="K652" s="2">
        <v>6.0504201680670002</v>
      </c>
      <c r="L652" s="2">
        <v>8.739495798319</v>
      </c>
      <c r="M652" s="16">
        <v>85.210084033613001</v>
      </c>
    </row>
    <row r="653" spans="3:13" ht="25.2" x14ac:dyDescent="0.25">
      <c r="C653" s="106"/>
      <c r="D653" s="103"/>
      <c r="E653" s="11" t="s">
        <v>36</v>
      </c>
      <c r="F653" s="8"/>
      <c r="G653" s="7">
        <v>56</v>
      </c>
      <c r="H653" s="17">
        <v>1.785714285714</v>
      </c>
      <c r="I653" s="2">
        <v>66.071428571428996</v>
      </c>
      <c r="J653" s="2">
        <v>5.3571428571429998</v>
      </c>
      <c r="K653" s="2">
        <v>25</v>
      </c>
      <c r="L653" s="2">
        <v>1.785714285714</v>
      </c>
      <c r="M653" s="16">
        <v>73.214285714286007</v>
      </c>
    </row>
    <row r="654" spans="3:13" ht="25.2" x14ac:dyDescent="0.25">
      <c r="C654" s="106"/>
      <c r="D654" s="103"/>
      <c r="E654" s="11" t="s">
        <v>37</v>
      </c>
      <c r="F654" s="8"/>
      <c r="G654" s="7">
        <v>54</v>
      </c>
      <c r="H654" s="17">
        <v>16.666666666666998</v>
      </c>
      <c r="I654" s="2">
        <v>50</v>
      </c>
      <c r="J654" s="2">
        <v>22.222222222222001</v>
      </c>
      <c r="K654" s="2">
        <v>1.851851851852</v>
      </c>
      <c r="L654" s="2">
        <v>9.2592592592590002</v>
      </c>
      <c r="M654" s="16">
        <v>88.888888888888999</v>
      </c>
    </row>
    <row r="655" spans="3:13" x14ac:dyDescent="0.25">
      <c r="C655" s="106"/>
      <c r="D655" s="103"/>
      <c r="E655" s="11" t="s">
        <v>38</v>
      </c>
      <c r="F655" s="8"/>
      <c r="G655" s="14">
        <v>22</v>
      </c>
      <c r="H655" s="57" t="s">
        <v>68</v>
      </c>
      <c r="I655" s="6">
        <v>13.636363636364001</v>
      </c>
      <c r="J655" s="12" t="s">
        <v>68</v>
      </c>
      <c r="K655" s="6">
        <v>4.5454545454549997</v>
      </c>
      <c r="L655" s="6">
        <v>81.818181818181998</v>
      </c>
      <c r="M655" s="31">
        <v>13.636363636364001</v>
      </c>
    </row>
    <row r="656" spans="3:13" ht="25.2" x14ac:dyDescent="0.25">
      <c r="C656" s="106"/>
      <c r="D656" s="102" t="s">
        <v>23</v>
      </c>
      <c r="E656" s="10" t="s">
        <v>34</v>
      </c>
      <c r="F656" s="9"/>
      <c r="G656" s="41">
        <v>22</v>
      </c>
      <c r="H656" s="74" t="s">
        <v>68</v>
      </c>
      <c r="I656" s="33">
        <v>18.181818181817999</v>
      </c>
      <c r="J656" s="33">
        <v>4.5454545454549997</v>
      </c>
      <c r="K656" s="33">
        <v>77.272727272726996</v>
      </c>
      <c r="L656" s="39" t="s">
        <v>68</v>
      </c>
      <c r="M656" s="63">
        <v>22.727272727273</v>
      </c>
    </row>
    <row r="657" spans="3:13" ht="25.2" x14ac:dyDescent="0.25">
      <c r="C657" s="106"/>
      <c r="D657" s="103"/>
      <c r="E657" s="11" t="s">
        <v>35</v>
      </c>
      <c r="F657" s="8"/>
      <c r="G657" s="7">
        <v>447</v>
      </c>
      <c r="H657" s="17">
        <v>8.0536912751679992</v>
      </c>
      <c r="I657" s="2">
        <v>62.863534675615</v>
      </c>
      <c r="J657" s="2">
        <v>17.449664429529999</v>
      </c>
      <c r="K657" s="2">
        <v>4.6979865771810001</v>
      </c>
      <c r="L657" s="2">
        <v>6.9351230425060004</v>
      </c>
      <c r="M657" s="16">
        <v>88.366890380312995</v>
      </c>
    </row>
    <row r="658" spans="3:13" ht="25.2" x14ac:dyDescent="0.25">
      <c r="C658" s="106"/>
      <c r="D658" s="103"/>
      <c r="E658" s="11" t="s">
        <v>36</v>
      </c>
      <c r="F658" s="8"/>
      <c r="G658" s="7">
        <v>66</v>
      </c>
      <c r="H658" s="17">
        <v>9.0909090909089993</v>
      </c>
      <c r="I658" s="2">
        <v>60.606060606061</v>
      </c>
      <c r="J658" s="2">
        <v>16.666666666666998</v>
      </c>
      <c r="K658" s="2">
        <v>9.0909090909089993</v>
      </c>
      <c r="L658" s="2">
        <v>4.5454545454549997</v>
      </c>
      <c r="M658" s="16">
        <v>86.363636363636004</v>
      </c>
    </row>
    <row r="659" spans="3:13" ht="25.2" x14ac:dyDescent="0.25">
      <c r="C659" s="106"/>
      <c r="D659" s="103"/>
      <c r="E659" s="11" t="s">
        <v>37</v>
      </c>
      <c r="F659" s="8"/>
      <c r="G659" s="7">
        <v>197</v>
      </c>
      <c r="H659" s="17">
        <v>14.720812182741</v>
      </c>
      <c r="I659" s="2">
        <v>43.147208121826999</v>
      </c>
      <c r="J659" s="2">
        <v>31.979695431471999</v>
      </c>
      <c r="K659" s="2">
        <v>3.045685279188</v>
      </c>
      <c r="L659" s="2">
        <v>7.1065989847719999</v>
      </c>
      <c r="M659" s="16">
        <v>89.847715736040996</v>
      </c>
    </row>
    <row r="660" spans="3:13" x14ac:dyDescent="0.25">
      <c r="C660" s="106"/>
      <c r="D660" s="103"/>
      <c r="E660" s="11" t="s">
        <v>38</v>
      </c>
      <c r="F660" s="8"/>
      <c r="G660" s="14">
        <v>12</v>
      </c>
      <c r="H660" s="57" t="s">
        <v>68</v>
      </c>
      <c r="I660" s="6">
        <v>16.666666666666998</v>
      </c>
      <c r="J660" s="12" t="s">
        <v>68</v>
      </c>
      <c r="K660" s="12" t="s">
        <v>68</v>
      </c>
      <c r="L660" s="6">
        <v>83.333333333333002</v>
      </c>
      <c r="M660" s="31">
        <v>16.666666666666998</v>
      </c>
    </row>
    <row r="661" spans="3:13" ht="25.2" x14ac:dyDescent="0.25">
      <c r="C661" s="102" t="s">
        <v>39</v>
      </c>
      <c r="D661" s="102" t="s">
        <v>25</v>
      </c>
      <c r="E661" s="10" t="s">
        <v>40</v>
      </c>
      <c r="F661" s="9"/>
      <c r="G661" s="13">
        <v>263</v>
      </c>
      <c r="H661" s="73" t="s">
        <v>68</v>
      </c>
      <c r="I661" s="4">
        <v>72.623574144486994</v>
      </c>
      <c r="J661" s="36" t="s">
        <v>68</v>
      </c>
      <c r="K661" s="4">
        <v>26.235741444866999</v>
      </c>
      <c r="L661" s="4">
        <v>1.1406844106459999</v>
      </c>
      <c r="M661" s="25">
        <v>72.623574144486994</v>
      </c>
    </row>
    <row r="662" spans="3:13" ht="25.2" x14ac:dyDescent="0.25">
      <c r="C662" s="106"/>
      <c r="D662" s="103"/>
      <c r="E662" s="11" t="s">
        <v>41</v>
      </c>
      <c r="F662" s="8"/>
      <c r="G662" s="7">
        <v>906</v>
      </c>
      <c r="H662" s="17">
        <v>11.258278145695</v>
      </c>
      <c r="I662" s="2">
        <v>62.030905077263</v>
      </c>
      <c r="J662" s="2">
        <v>20.750551876380001</v>
      </c>
      <c r="K662" s="2">
        <v>5.629139072848</v>
      </c>
      <c r="L662" s="2">
        <v>0.331125827815</v>
      </c>
      <c r="M662" s="16">
        <v>94.039735099338003</v>
      </c>
    </row>
    <row r="663" spans="3:13" x14ac:dyDescent="0.25">
      <c r="C663" s="106"/>
      <c r="D663" s="103"/>
      <c r="E663" s="11" t="s">
        <v>42</v>
      </c>
      <c r="F663" s="8"/>
      <c r="G663" s="7">
        <v>61</v>
      </c>
      <c r="H663" s="17">
        <v>8.1967213114750006</v>
      </c>
      <c r="I663" s="2">
        <v>40.983606557377001</v>
      </c>
      <c r="J663" s="2">
        <v>16.393442622951</v>
      </c>
      <c r="K663" s="2">
        <v>31.147540983607001</v>
      </c>
      <c r="L663" s="2">
        <v>3.2786885245900002</v>
      </c>
      <c r="M663" s="16">
        <v>65.573770491803003</v>
      </c>
    </row>
    <row r="664" spans="3:13" x14ac:dyDescent="0.25">
      <c r="C664" s="106"/>
      <c r="D664" s="103"/>
      <c r="E664" s="11" t="s">
        <v>43</v>
      </c>
      <c r="F664" s="8"/>
      <c r="G664" s="7">
        <v>450</v>
      </c>
      <c r="H664" s="17">
        <v>35.111111111111001</v>
      </c>
      <c r="I664" s="19" t="s">
        <v>68</v>
      </c>
      <c r="J664" s="2">
        <v>64.222222222222001</v>
      </c>
      <c r="K664" s="19" t="s">
        <v>68</v>
      </c>
      <c r="L664" s="2">
        <v>0.66666666666700003</v>
      </c>
      <c r="M664" s="16">
        <v>99.333333333333002</v>
      </c>
    </row>
    <row r="665" spans="3:13" x14ac:dyDescent="0.25">
      <c r="C665" s="106"/>
      <c r="D665" s="103"/>
      <c r="E665" s="11" t="s">
        <v>44</v>
      </c>
      <c r="F665" s="8"/>
      <c r="G665" s="7">
        <v>93</v>
      </c>
      <c r="H665" s="17">
        <v>31.182795698924998</v>
      </c>
      <c r="I665" s="2">
        <v>6.4516129032259997</v>
      </c>
      <c r="J665" s="2">
        <v>62.365591397849002</v>
      </c>
      <c r="K665" s="19" t="s">
        <v>68</v>
      </c>
      <c r="L665" s="19" t="s">
        <v>68</v>
      </c>
      <c r="M665" s="16">
        <v>100</v>
      </c>
    </row>
    <row r="666" spans="3:13" ht="25.2" x14ac:dyDescent="0.25">
      <c r="C666" s="106"/>
      <c r="D666" s="103"/>
      <c r="E666" s="11" t="s">
        <v>45</v>
      </c>
      <c r="F666" s="8"/>
      <c r="G666" s="14">
        <v>41</v>
      </c>
      <c r="H666" s="29">
        <v>7.3170731707319998</v>
      </c>
      <c r="I666" s="6">
        <v>34.146341463414998</v>
      </c>
      <c r="J666" s="6">
        <v>7.3170731707319998</v>
      </c>
      <c r="K666" s="6">
        <v>48.780487804878</v>
      </c>
      <c r="L666" s="6">
        <v>2.4390243902440001</v>
      </c>
      <c r="M666" s="31">
        <v>48.780487804878</v>
      </c>
    </row>
    <row r="667" spans="3:13" x14ac:dyDescent="0.25">
      <c r="C667" s="106"/>
      <c r="D667" s="103"/>
      <c r="E667" s="11" t="s">
        <v>38</v>
      </c>
      <c r="F667" s="8"/>
      <c r="G667" s="7">
        <v>141</v>
      </c>
      <c r="H667" s="62" t="s">
        <v>68</v>
      </c>
      <c r="I667" s="2">
        <v>9.9290780141840003</v>
      </c>
      <c r="J667" s="19" t="s">
        <v>68</v>
      </c>
      <c r="K667" s="2">
        <v>1.4184397163119999</v>
      </c>
      <c r="L667" s="2">
        <v>88.652482269504006</v>
      </c>
      <c r="M667" s="16">
        <v>9.9290780141840003</v>
      </c>
    </row>
    <row r="668" spans="3:13" ht="25.2" x14ac:dyDescent="0.25">
      <c r="C668" s="106"/>
      <c r="D668" s="102" t="s">
        <v>22</v>
      </c>
      <c r="E668" s="10" t="s">
        <v>40</v>
      </c>
      <c r="F668" s="9"/>
      <c r="G668" s="13">
        <v>123</v>
      </c>
      <c r="H668" s="73" t="s">
        <v>68</v>
      </c>
      <c r="I668" s="4">
        <v>56.910569105691003</v>
      </c>
      <c r="J668" s="36" t="s">
        <v>68</v>
      </c>
      <c r="K668" s="4">
        <v>42.276422764228002</v>
      </c>
      <c r="L668" s="4">
        <v>0.81300813008100004</v>
      </c>
      <c r="M668" s="25">
        <v>56.910569105691003</v>
      </c>
    </row>
    <row r="669" spans="3:13" ht="25.2" x14ac:dyDescent="0.25">
      <c r="C669" s="106"/>
      <c r="D669" s="103"/>
      <c r="E669" s="11" t="s">
        <v>41</v>
      </c>
      <c r="F669" s="8"/>
      <c r="G669" s="7">
        <v>511</v>
      </c>
      <c r="H669" s="17">
        <v>13.111545988257999</v>
      </c>
      <c r="I669" s="2">
        <v>57.534246575342003</v>
      </c>
      <c r="J669" s="2">
        <v>22.309197651662998</v>
      </c>
      <c r="K669" s="2">
        <v>6.4579256360080004</v>
      </c>
      <c r="L669" s="2">
        <v>0.58708414872799997</v>
      </c>
      <c r="M669" s="16">
        <v>92.954990215264004</v>
      </c>
    </row>
    <row r="670" spans="3:13" x14ac:dyDescent="0.25">
      <c r="C670" s="106"/>
      <c r="D670" s="103"/>
      <c r="E670" s="11" t="s">
        <v>42</v>
      </c>
      <c r="F670" s="8"/>
      <c r="G670" s="14">
        <v>36</v>
      </c>
      <c r="H670" s="29">
        <v>8.333333333333</v>
      </c>
      <c r="I670" s="6">
        <v>36.111111111111001</v>
      </c>
      <c r="J670" s="6">
        <v>19.444444444443999</v>
      </c>
      <c r="K670" s="6">
        <v>30.555555555556001</v>
      </c>
      <c r="L670" s="6">
        <v>5.5555555555560003</v>
      </c>
      <c r="M670" s="31">
        <v>63.888888888888999</v>
      </c>
    </row>
    <row r="671" spans="3:13" x14ac:dyDescent="0.25">
      <c r="C671" s="106"/>
      <c r="D671" s="103"/>
      <c r="E671" s="11" t="s">
        <v>43</v>
      </c>
      <c r="F671" s="8"/>
      <c r="G671" s="7">
        <v>224</v>
      </c>
      <c r="H671" s="17">
        <v>38.839285714286</v>
      </c>
      <c r="I671" s="19" t="s">
        <v>68</v>
      </c>
      <c r="J671" s="2">
        <v>60.714285714286</v>
      </c>
      <c r="K671" s="19" t="s">
        <v>68</v>
      </c>
      <c r="L671" s="2">
        <v>0.446428571429</v>
      </c>
      <c r="M671" s="16">
        <v>99.553571428571004</v>
      </c>
    </row>
    <row r="672" spans="3:13" x14ac:dyDescent="0.25">
      <c r="C672" s="106"/>
      <c r="D672" s="103"/>
      <c r="E672" s="11" t="s">
        <v>44</v>
      </c>
      <c r="F672" s="8"/>
      <c r="G672" s="14">
        <v>46</v>
      </c>
      <c r="H672" s="29">
        <v>34.782608695652002</v>
      </c>
      <c r="I672" s="6">
        <v>4.3478260869570002</v>
      </c>
      <c r="J672" s="6">
        <v>60.869565217390999</v>
      </c>
      <c r="K672" s="12" t="s">
        <v>68</v>
      </c>
      <c r="L672" s="12" t="s">
        <v>68</v>
      </c>
      <c r="M672" s="31">
        <v>100</v>
      </c>
    </row>
    <row r="673" spans="3:13" ht="25.2" x14ac:dyDescent="0.25">
      <c r="C673" s="106"/>
      <c r="D673" s="103"/>
      <c r="E673" s="11" t="s">
        <v>45</v>
      </c>
      <c r="F673" s="8"/>
      <c r="G673" s="14">
        <v>18</v>
      </c>
      <c r="H673" s="29">
        <v>5.5555555555560003</v>
      </c>
      <c r="I673" s="6">
        <v>33.333333333333002</v>
      </c>
      <c r="J673" s="6">
        <v>5.5555555555560003</v>
      </c>
      <c r="K673" s="6">
        <v>55.555555555555998</v>
      </c>
      <c r="L673" s="12" t="s">
        <v>68</v>
      </c>
      <c r="M673" s="31">
        <v>44.444444444444002</v>
      </c>
    </row>
    <row r="674" spans="3:13" x14ac:dyDescent="0.25">
      <c r="C674" s="106"/>
      <c r="D674" s="103"/>
      <c r="E674" s="11" t="s">
        <v>38</v>
      </c>
      <c r="F674" s="8"/>
      <c r="G674" s="7">
        <v>80</v>
      </c>
      <c r="H674" s="62" t="s">
        <v>68</v>
      </c>
      <c r="I674" s="2">
        <v>7.5</v>
      </c>
      <c r="J674" s="19" t="s">
        <v>68</v>
      </c>
      <c r="K674" s="2">
        <v>2.5</v>
      </c>
      <c r="L674" s="2">
        <v>90</v>
      </c>
      <c r="M674" s="16">
        <v>7.5</v>
      </c>
    </row>
    <row r="675" spans="3:13" ht="25.2" x14ac:dyDescent="0.25">
      <c r="C675" s="106"/>
      <c r="D675" s="102" t="s">
        <v>23</v>
      </c>
      <c r="E675" s="10" t="s">
        <v>40</v>
      </c>
      <c r="F675" s="9"/>
      <c r="G675" s="13">
        <v>140</v>
      </c>
      <c r="H675" s="73" t="s">
        <v>68</v>
      </c>
      <c r="I675" s="4">
        <v>86.428571428571004</v>
      </c>
      <c r="J675" s="36" t="s">
        <v>68</v>
      </c>
      <c r="K675" s="4">
        <v>12.142857142857</v>
      </c>
      <c r="L675" s="4">
        <v>1.4285714285710001</v>
      </c>
      <c r="M675" s="25">
        <v>86.428571428571004</v>
      </c>
    </row>
    <row r="676" spans="3:13" ht="25.2" x14ac:dyDescent="0.25">
      <c r="C676" s="106"/>
      <c r="D676" s="103"/>
      <c r="E676" s="11" t="s">
        <v>41</v>
      </c>
      <c r="F676" s="8"/>
      <c r="G676" s="7">
        <v>395</v>
      </c>
      <c r="H676" s="17">
        <v>8.8607594936710008</v>
      </c>
      <c r="I676" s="2">
        <v>67.848101265823004</v>
      </c>
      <c r="J676" s="2">
        <v>18.734177215190002</v>
      </c>
      <c r="K676" s="2">
        <v>4.5569620253160004</v>
      </c>
      <c r="L676" s="19" t="s">
        <v>68</v>
      </c>
      <c r="M676" s="16">
        <v>95.443037974684003</v>
      </c>
    </row>
    <row r="677" spans="3:13" x14ac:dyDescent="0.25">
      <c r="C677" s="106"/>
      <c r="D677" s="103"/>
      <c r="E677" s="11" t="s">
        <v>42</v>
      </c>
      <c r="F677" s="8"/>
      <c r="G677" s="14">
        <v>25</v>
      </c>
      <c r="H677" s="29">
        <v>8</v>
      </c>
      <c r="I677" s="6">
        <v>48</v>
      </c>
      <c r="J677" s="6">
        <v>12</v>
      </c>
      <c r="K677" s="6">
        <v>32</v>
      </c>
      <c r="L677" s="12" t="s">
        <v>68</v>
      </c>
      <c r="M677" s="31">
        <v>68</v>
      </c>
    </row>
    <row r="678" spans="3:13" x14ac:dyDescent="0.25">
      <c r="C678" s="106"/>
      <c r="D678" s="103"/>
      <c r="E678" s="11" t="s">
        <v>43</v>
      </c>
      <c r="F678" s="8"/>
      <c r="G678" s="7">
        <v>226</v>
      </c>
      <c r="H678" s="17">
        <v>31.415929203539999</v>
      </c>
      <c r="I678" s="19" t="s">
        <v>68</v>
      </c>
      <c r="J678" s="2">
        <v>67.699115044248003</v>
      </c>
      <c r="K678" s="19" t="s">
        <v>68</v>
      </c>
      <c r="L678" s="2">
        <v>0.88495575221199996</v>
      </c>
      <c r="M678" s="16">
        <v>99.115044247788006</v>
      </c>
    </row>
    <row r="679" spans="3:13" x14ac:dyDescent="0.25">
      <c r="C679" s="106"/>
      <c r="D679" s="103"/>
      <c r="E679" s="11" t="s">
        <v>44</v>
      </c>
      <c r="F679" s="8"/>
      <c r="G679" s="14">
        <v>47</v>
      </c>
      <c r="H679" s="29">
        <v>27.659574468085001</v>
      </c>
      <c r="I679" s="6">
        <v>8.5106382978719992</v>
      </c>
      <c r="J679" s="6">
        <v>63.829787234043003</v>
      </c>
      <c r="K679" s="12" t="s">
        <v>68</v>
      </c>
      <c r="L679" s="12" t="s">
        <v>68</v>
      </c>
      <c r="M679" s="31">
        <v>100</v>
      </c>
    </row>
    <row r="680" spans="3:13" ht="25.2" x14ac:dyDescent="0.25">
      <c r="C680" s="106"/>
      <c r="D680" s="103"/>
      <c r="E680" s="11" t="s">
        <v>45</v>
      </c>
      <c r="F680" s="8"/>
      <c r="G680" s="14">
        <v>23</v>
      </c>
      <c r="H680" s="29">
        <v>8.6956521739130004</v>
      </c>
      <c r="I680" s="6">
        <v>34.782608695652002</v>
      </c>
      <c r="J680" s="6">
        <v>8.6956521739130004</v>
      </c>
      <c r="K680" s="6">
        <v>43.478260869564998</v>
      </c>
      <c r="L680" s="6">
        <v>4.3478260869570002</v>
      </c>
      <c r="M680" s="31">
        <v>52.173913043478002</v>
      </c>
    </row>
    <row r="681" spans="3:13" x14ac:dyDescent="0.25">
      <c r="C681" s="106"/>
      <c r="D681" s="103"/>
      <c r="E681" s="11" t="s">
        <v>38</v>
      </c>
      <c r="F681" s="8"/>
      <c r="G681" s="7">
        <v>61</v>
      </c>
      <c r="H681" s="62" t="s">
        <v>68</v>
      </c>
      <c r="I681" s="2">
        <v>13.114754098361001</v>
      </c>
      <c r="J681" s="19" t="s">
        <v>68</v>
      </c>
      <c r="K681" s="19" t="s">
        <v>68</v>
      </c>
      <c r="L681" s="2">
        <v>86.885245901638996</v>
      </c>
      <c r="M681" s="16">
        <v>13.114754098361001</v>
      </c>
    </row>
    <row r="682" spans="3:13" x14ac:dyDescent="0.25">
      <c r="C682" s="102" t="s">
        <v>46</v>
      </c>
      <c r="D682" s="100" t="s">
        <v>21</v>
      </c>
      <c r="E682" s="10" t="s">
        <v>47</v>
      </c>
      <c r="F682" s="9"/>
      <c r="G682" s="13">
        <v>1103</v>
      </c>
      <c r="H682" s="23">
        <v>11.151405258385999</v>
      </c>
      <c r="I682" s="4">
        <v>52.583862194016</v>
      </c>
      <c r="J682" s="4">
        <v>20.580235720762001</v>
      </c>
      <c r="K682" s="4">
        <v>8.2502266545780003</v>
      </c>
      <c r="L682" s="4">
        <v>7.4342701722570004</v>
      </c>
      <c r="M682" s="25">
        <v>84.315503173164004</v>
      </c>
    </row>
    <row r="683" spans="3:13" ht="25.2" x14ac:dyDescent="0.25">
      <c r="C683" s="106"/>
      <c r="D683" s="101"/>
      <c r="E683" s="11" t="s">
        <v>48</v>
      </c>
      <c r="F683" s="8"/>
      <c r="G683" s="7">
        <v>173</v>
      </c>
      <c r="H683" s="17">
        <v>10.404624277457</v>
      </c>
      <c r="I683" s="2">
        <v>50.867052023120998</v>
      </c>
      <c r="J683" s="2">
        <v>19.075144508670999</v>
      </c>
      <c r="K683" s="2">
        <v>14.450867052023</v>
      </c>
      <c r="L683" s="2">
        <v>5.2023121387279998</v>
      </c>
      <c r="M683" s="16">
        <v>80.346820809248996</v>
      </c>
    </row>
    <row r="684" spans="3:13" x14ac:dyDescent="0.25">
      <c r="C684" s="106"/>
      <c r="D684" s="101"/>
      <c r="E684" s="11" t="s">
        <v>49</v>
      </c>
      <c r="F684" s="8"/>
      <c r="G684" s="14">
        <v>29</v>
      </c>
      <c r="H684" s="29">
        <v>13.793103448276</v>
      </c>
      <c r="I684" s="6">
        <v>44.827586206897003</v>
      </c>
      <c r="J684" s="6">
        <v>20.689655172414</v>
      </c>
      <c r="K684" s="6">
        <v>13.793103448276</v>
      </c>
      <c r="L684" s="6">
        <v>6.8965517241379999</v>
      </c>
      <c r="M684" s="31">
        <v>79.310344827585993</v>
      </c>
    </row>
    <row r="685" spans="3:13" ht="25.2" x14ac:dyDescent="0.25">
      <c r="C685" s="106"/>
      <c r="D685" s="101"/>
      <c r="E685" s="11" t="s">
        <v>50</v>
      </c>
      <c r="F685" s="8"/>
      <c r="G685" s="7">
        <v>102</v>
      </c>
      <c r="H685" s="17">
        <v>9.8039215686270005</v>
      </c>
      <c r="I685" s="2">
        <v>51.960784313725</v>
      </c>
      <c r="J685" s="2">
        <v>15.686274509804001</v>
      </c>
      <c r="K685" s="2">
        <v>17.647058823529001</v>
      </c>
      <c r="L685" s="2">
        <v>4.9019607843140003</v>
      </c>
      <c r="M685" s="16">
        <v>77.450980392157007</v>
      </c>
    </row>
    <row r="686" spans="3:13" ht="25.2" x14ac:dyDescent="0.25">
      <c r="C686" s="106"/>
      <c r="D686" s="101"/>
      <c r="E686" s="11" t="s">
        <v>51</v>
      </c>
      <c r="F686" s="8"/>
      <c r="G686" s="14">
        <v>46</v>
      </c>
      <c r="H686" s="29">
        <v>4.3478260869570002</v>
      </c>
      <c r="I686" s="6">
        <v>63.043478260870003</v>
      </c>
      <c r="J686" s="6">
        <v>10.869565217390999</v>
      </c>
      <c r="K686" s="6">
        <v>21.739130434783</v>
      </c>
      <c r="L686" s="12" t="s">
        <v>68</v>
      </c>
      <c r="M686" s="31">
        <v>78.260869565217007</v>
      </c>
    </row>
    <row r="687" spans="3:13" x14ac:dyDescent="0.25">
      <c r="C687" s="106"/>
      <c r="D687" s="101"/>
      <c r="E687" s="11" t="s">
        <v>52</v>
      </c>
      <c r="F687" s="8"/>
      <c r="G687" s="14">
        <v>20</v>
      </c>
      <c r="H687" s="57" t="s">
        <v>68</v>
      </c>
      <c r="I687" s="6">
        <v>65</v>
      </c>
      <c r="J687" s="12" t="s">
        <v>68</v>
      </c>
      <c r="K687" s="6">
        <v>10</v>
      </c>
      <c r="L687" s="6">
        <v>25</v>
      </c>
      <c r="M687" s="31">
        <v>65</v>
      </c>
    </row>
    <row r="688" spans="3:13" x14ac:dyDescent="0.25">
      <c r="C688" s="106"/>
      <c r="D688" s="101"/>
      <c r="E688" s="11" t="s">
        <v>53</v>
      </c>
      <c r="F688" s="8"/>
      <c r="G688" s="14">
        <v>19</v>
      </c>
      <c r="H688" s="29">
        <v>5.2631578947369997</v>
      </c>
      <c r="I688" s="6">
        <v>63.157894736842003</v>
      </c>
      <c r="J688" s="6">
        <v>10.526315789473999</v>
      </c>
      <c r="K688" s="6">
        <v>21.052631578947</v>
      </c>
      <c r="L688" s="12" t="s">
        <v>68</v>
      </c>
      <c r="M688" s="31">
        <v>78.947368421053</v>
      </c>
    </row>
    <row r="689" spans="2:13" x14ac:dyDescent="0.25">
      <c r="C689" s="106"/>
      <c r="D689" s="101"/>
      <c r="E689" s="11" t="s">
        <v>38</v>
      </c>
      <c r="F689" s="8"/>
      <c r="G689" s="14">
        <v>32</v>
      </c>
      <c r="H689" s="57" t="s">
        <v>68</v>
      </c>
      <c r="I689" s="6">
        <v>3.125</v>
      </c>
      <c r="J689" s="12" t="s">
        <v>68</v>
      </c>
      <c r="K689" s="12" t="s">
        <v>68</v>
      </c>
      <c r="L689" s="6">
        <v>96.875</v>
      </c>
      <c r="M689" s="31">
        <v>3.125</v>
      </c>
    </row>
    <row r="690" spans="2:13" x14ac:dyDescent="0.25">
      <c r="C690" s="106"/>
      <c r="D690" s="101"/>
      <c r="E690" s="11" t="s">
        <v>54</v>
      </c>
      <c r="F690" s="8"/>
      <c r="G690" s="7">
        <v>1276</v>
      </c>
      <c r="H690" s="17">
        <v>11.050156739812</v>
      </c>
      <c r="I690" s="2">
        <v>52.351097178682998</v>
      </c>
      <c r="J690" s="2">
        <v>20.376175548589</v>
      </c>
      <c r="K690" s="2">
        <v>9.0909090909089993</v>
      </c>
      <c r="L690" s="2">
        <v>7.1316614420060001</v>
      </c>
      <c r="M690" s="16">
        <v>83.777429467085</v>
      </c>
    </row>
    <row r="691" spans="2:13" x14ac:dyDescent="0.25">
      <c r="C691" s="106"/>
      <c r="D691" s="101"/>
      <c r="E691" s="11" t="s">
        <v>55</v>
      </c>
      <c r="F691" s="8"/>
      <c r="G691" s="7">
        <v>177</v>
      </c>
      <c r="H691" s="17">
        <v>9.0395480225989999</v>
      </c>
      <c r="I691" s="2">
        <v>53.672316384181002</v>
      </c>
      <c r="J691" s="2">
        <v>15.254237288136</v>
      </c>
      <c r="K691" s="2">
        <v>18.079096045198</v>
      </c>
      <c r="L691" s="2">
        <v>3.9548022598869998</v>
      </c>
      <c r="M691" s="16">
        <v>77.966101694914997</v>
      </c>
    </row>
    <row r="692" spans="2:13" ht="25.2" x14ac:dyDescent="0.25">
      <c r="C692" s="102" t="s">
        <v>56</v>
      </c>
      <c r="D692" s="100" t="s">
        <v>21</v>
      </c>
      <c r="E692" s="10" t="s">
        <v>57</v>
      </c>
      <c r="F692" s="9"/>
      <c r="G692" s="13">
        <v>393</v>
      </c>
      <c r="H692" s="23">
        <v>10.432569974554999</v>
      </c>
      <c r="I692" s="4">
        <v>52.162849872773997</v>
      </c>
      <c r="J692" s="4">
        <v>17.557251908396999</v>
      </c>
      <c r="K692" s="4">
        <v>9.6692111959289999</v>
      </c>
      <c r="L692" s="4">
        <v>10.178117048346</v>
      </c>
      <c r="M692" s="25">
        <v>80.152671755724995</v>
      </c>
    </row>
    <row r="693" spans="2:13" ht="25.2" x14ac:dyDescent="0.25">
      <c r="C693" s="106"/>
      <c r="D693" s="101"/>
      <c r="E693" s="11" t="s">
        <v>58</v>
      </c>
      <c r="F693" s="8"/>
      <c r="G693" s="7">
        <v>615</v>
      </c>
      <c r="H693" s="17">
        <v>10.243902439024</v>
      </c>
      <c r="I693" s="2">
        <v>52.195121951220003</v>
      </c>
      <c r="J693" s="2">
        <v>19.837398373984001</v>
      </c>
      <c r="K693" s="2">
        <v>10.406504065041</v>
      </c>
      <c r="L693" s="2">
        <v>7.3170731707319998</v>
      </c>
      <c r="M693" s="16">
        <v>82.276422764228002</v>
      </c>
    </row>
    <row r="694" spans="2:13" ht="25.2" x14ac:dyDescent="0.25">
      <c r="C694" s="106"/>
      <c r="D694" s="101"/>
      <c r="E694" s="11" t="s">
        <v>59</v>
      </c>
      <c r="F694" s="8"/>
      <c r="G694" s="7">
        <v>364</v>
      </c>
      <c r="H694" s="17">
        <v>11.263736263736</v>
      </c>
      <c r="I694" s="2">
        <v>49.725274725275</v>
      </c>
      <c r="J694" s="2">
        <v>19.505494505495001</v>
      </c>
      <c r="K694" s="2">
        <v>9.8901098901100006</v>
      </c>
      <c r="L694" s="2">
        <v>9.6153846153850004</v>
      </c>
      <c r="M694" s="16">
        <v>80.494505494505006</v>
      </c>
    </row>
    <row r="695" spans="2:13" x14ac:dyDescent="0.25">
      <c r="C695" s="106"/>
      <c r="D695" s="101"/>
      <c r="E695" s="11" t="s">
        <v>60</v>
      </c>
      <c r="F695" s="8"/>
      <c r="G695" s="7">
        <v>152</v>
      </c>
      <c r="H695" s="17">
        <v>8.5526315789470004</v>
      </c>
      <c r="I695" s="2">
        <v>53.947368421053</v>
      </c>
      <c r="J695" s="2">
        <v>17.763157894736999</v>
      </c>
      <c r="K695" s="2">
        <v>10.526315789473999</v>
      </c>
      <c r="L695" s="2">
        <v>9.2105263157890001</v>
      </c>
      <c r="M695" s="16">
        <v>80.263157894737006</v>
      </c>
    </row>
    <row r="696" spans="2:13" x14ac:dyDescent="0.25">
      <c r="C696" s="102" t="s">
        <v>61</v>
      </c>
      <c r="D696" s="100" t="s">
        <v>21</v>
      </c>
      <c r="E696" s="10" t="s">
        <v>62</v>
      </c>
      <c r="F696" s="9"/>
      <c r="G696" s="13">
        <v>197</v>
      </c>
      <c r="H696" s="23">
        <v>10.152284263959</v>
      </c>
      <c r="I696" s="4">
        <v>53.807106598985001</v>
      </c>
      <c r="J696" s="4">
        <v>16.751269035532999</v>
      </c>
      <c r="K696" s="4">
        <v>9.6446700507610004</v>
      </c>
      <c r="L696" s="4">
        <v>9.6446700507610004</v>
      </c>
      <c r="M696" s="25">
        <v>80.710659898477005</v>
      </c>
    </row>
    <row r="697" spans="2:13" x14ac:dyDescent="0.25">
      <c r="C697" s="103"/>
      <c r="D697" s="101"/>
      <c r="E697" s="11" t="s">
        <v>63</v>
      </c>
      <c r="F697" s="8"/>
      <c r="G697" s="7">
        <v>460</v>
      </c>
      <c r="H697" s="17">
        <v>11.95652173913</v>
      </c>
      <c r="I697" s="2">
        <v>43.913043478261002</v>
      </c>
      <c r="J697" s="2">
        <v>21.739130434783</v>
      </c>
      <c r="K697" s="2">
        <v>13.260869565217</v>
      </c>
      <c r="L697" s="2">
        <v>9.1304347826090009</v>
      </c>
      <c r="M697" s="16">
        <v>77.608695652174006</v>
      </c>
    </row>
    <row r="698" spans="2:13" ht="25.2" x14ac:dyDescent="0.25">
      <c r="C698" s="103"/>
      <c r="D698" s="101"/>
      <c r="E698" s="11" t="s">
        <v>64</v>
      </c>
      <c r="F698" s="8"/>
      <c r="G698" s="7">
        <v>286</v>
      </c>
      <c r="H698" s="17">
        <v>8.0419580419580008</v>
      </c>
      <c r="I698" s="2">
        <v>53.146853146852997</v>
      </c>
      <c r="J698" s="2">
        <v>20.629370629371</v>
      </c>
      <c r="K698" s="2">
        <v>6.6433566433570004</v>
      </c>
      <c r="L698" s="2">
        <v>11.538461538462</v>
      </c>
      <c r="M698" s="16">
        <v>81.818181818181998</v>
      </c>
    </row>
    <row r="699" spans="2:13" x14ac:dyDescent="0.25">
      <c r="C699" s="103"/>
      <c r="D699" s="101"/>
      <c r="E699" s="11" t="s">
        <v>65</v>
      </c>
      <c r="F699" s="8"/>
      <c r="G699" s="7">
        <v>249</v>
      </c>
      <c r="H699" s="17">
        <v>9.2369477911650009</v>
      </c>
      <c r="I699" s="2">
        <v>58.232931726907999</v>
      </c>
      <c r="J699" s="2">
        <v>14.457831325300999</v>
      </c>
      <c r="K699" s="2">
        <v>9.2369477911650009</v>
      </c>
      <c r="L699" s="2">
        <v>8.8353413654619999</v>
      </c>
      <c r="M699" s="16">
        <v>81.927710843373006</v>
      </c>
    </row>
    <row r="700" spans="2:13" x14ac:dyDescent="0.25">
      <c r="C700" s="103"/>
      <c r="D700" s="101"/>
      <c r="E700" s="11" t="s">
        <v>66</v>
      </c>
      <c r="F700" s="8"/>
      <c r="G700" s="7">
        <v>145</v>
      </c>
      <c r="H700" s="17">
        <v>17.931034482758999</v>
      </c>
      <c r="I700" s="2">
        <v>47.586206896552</v>
      </c>
      <c r="J700" s="2">
        <v>20</v>
      </c>
      <c r="K700" s="2">
        <v>8.9655172413790005</v>
      </c>
      <c r="L700" s="2">
        <v>5.5172413793099997</v>
      </c>
      <c r="M700" s="16">
        <v>85.517241379309993</v>
      </c>
    </row>
    <row r="701" spans="2:13" x14ac:dyDescent="0.25">
      <c r="C701" s="107"/>
      <c r="D701" s="104"/>
      <c r="E701" s="44" t="s">
        <v>67</v>
      </c>
      <c r="F701" s="45"/>
      <c r="G701" s="56">
        <v>187</v>
      </c>
      <c r="H701" s="66">
        <v>5.8823529411760003</v>
      </c>
      <c r="I701" s="35">
        <v>61.497326203208999</v>
      </c>
      <c r="J701" s="35">
        <v>17.112299465241001</v>
      </c>
      <c r="K701" s="35">
        <v>10.160427807487</v>
      </c>
      <c r="L701" s="35">
        <v>5.3475935828879999</v>
      </c>
      <c r="M701" s="67">
        <v>84.491978609626003</v>
      </c>
    </row>
    <row r="703" spans="2:13" x14ac:dyDescent="0.25">
      <c r="B703" s="42" t="str">
        <f xml:space="preserve"> HYPERLINK("#'目次'!B15", "[9]")</f>
        <v>[9]</v>
      </c>
      <c r="C703" s="37" t="s">
        <v>156</v>
      </c>
    </row>
    <row r="706" spans="3:13" x14ac:dyDescent="0.25">
      <c r="C706" s="37" t="s">
        <v>14</v>
      </c>
    </row>
    <row r="707" spans="3:13" ht="88.2" x14ac:dyDescent="0.25">
      <c r="C707" s="96"/>
      <c r="D707" s="97"/>
      <c r="E707" s="97"/>
      <c r="F707" s="97"/>
      <c r="G707" s="52" t="s">
        <v>15</v>
      </c>
      <c r="H707" s="48" t="s">
        <v>157</v>
      </c>
      <c r="I707" s="20" t="s">
        <v>158</v>
      </c>
      <c r="J707" s="20" t="s">
        <v>159</v>
      </c>
      <c r="K707" s="20" t="s">
        <v>160</v>
      </c>
      <c r="L707" s="20" t="s">
        <v>161</v>
      </c>
      <c r="M707" s="51" t="s">
        <v>38</v>
      </c>
    </row>
    <row r="708" spans="3:13" x14ac:dyDescent="0.25">
      <c r="C708" s="98"/>
      <c r="D708" s="99"/>
      <c r="E708" s="99"/>
      <c r="F708" s="99"/>
      <c r="G708" s="47"/>
      <c r="H708" s="55"/>
      <c r="I708" s="21"/>
      <c r="J708" s="21"/>
      <c r="K708" s="21"/>
      <c r="L708" s="21"/>
      <c r="M708" s="54"/>
    </row>
    <row r="709" spans="3:13" x14ac:dyDescent="0.25">
      <c r="C709" s="43"/>
      <c r="D709" s="49"/>
      <c r="E709" s="53" t="s">
        <v>15</v>
      </c>
      <c r="F709" s="46"/>
      <c r="G709" s="50">
        <v>1524</v>
      </c>
      <c r="H709" s="32">
        <v>13.188976377953001</v>
      </c>
      <c r="I709" s="32">
        <v>40.288713910760997</v>
      </c>
      <c r="J709" s="32">
        <v>43.241469816273003</v>
      </c>
      <c r="K709" s="32">
        <v>0.85301837270299996</v>
      </c>
      <c r="L709" s="32">
        <v>0.26246719160100002</v>
      </c>
      <c r="M709" s="65">
        <v>2.165354330709</v>
      </c>
    </row>
    <row r="710" spans="3:13" x14ac:dyDescent="0.25">
      <c r="C710" s="105" t="s">
        <v>20</v>
      </c>
      <c r="D710" s="100" t="s">
        <v>21</v>
      </c>
      <c r="E710" s="10" t="s">
        <v>22</v>
      </c>
      <c r="F710" s="9"/>
      <c r="G710" s="13">
        <v>780</v>
      </c>
      <c r="H710" s="23">
        <v>11.153846153846001</v>
      </c>
      <c r="I710" s="4">
        <v>37.179487179486998</v>
      </c>
      <c r="J710" s="4">
        <v>47.564102564103003</v>
      </c>
      <c r="K710" s="4">
        <v>1.2820512820509999</v>
      </c>
      <c r="L710" s="4">
        <v>0.25641025640999998</v>
      </c>
      <c r="M710" s="25">
        <v>2.564102564103</v>
      </c>
    </row>
    <row r="711" spans="3:13" x14ac:dyDescent="0.25">
      <c r="C711" s="106"/>
      <c r="D711" s="101"/>
      <c r="E711" s="11" t="s">
        <v>23</v>
      </c>
      <c r="F711" s="8"/>
      <c r="G711" s="7">
        <v>744</v>
      </c>
      <c r="H711" s="17">
        <v>15.322580645161</v>
      </c>
      <c r="I711" s="2">
        <v>43.548387096774</v>
      </c>
      <c r="J711" s="2">
        <v>38.709677419355003</v>
      </c>
      <c r="K711" s="2">
        <v>0.40322580645200001</v>
      </c>
      <c r="L711" s="2">
        <v>0.26881720430099998</v>
      </c>
      <c r="M711" s="16">
        <v>1.7473118279569999</v>
      </c>
    </row>
    <row r="712" spans="3:13" x14ac:dyDescent="0.25">
      <c r="C712" s="102" t="s">
        <v>24</v>
      </c>
      <c r="D712" s="102" t="s">
        <v>25</v>
      </c>
      <c r="E712" s="10" t="s">
        <v>26</v>
      </c>
      <c r="F712" s="9"/>
      <c r="G712" s="13">
        <v>257</v>
      </c>
      <c r="H712" s="23">
        <v>1.945525291829</v>
      </c>
      <c r="I712" s="4">
        <v>37.354085603112999</v>
      </c>
      <c r="J712" s="4">
        <v>57.976653696497998</v>
      </c>
      <c r="K712" s="4">
        <v>1.556420233463</v>
      </c>
      <c r="L712" s="4">
        <v>0.38910505836600001</v>
      </c>
      <c r="M712" s="25">
        <v>0.77821011673200002</v>
      </c>
    </row>
    <row r="713" spans="3:13" x14ac:dyDescent="0.25">
      <c r="C713" s="106"/>
      <c r="D713" s="103"/>
      <c r="E713" s="11" t="s">
        <v>27</v>
      </c>
      <c r="F713" s="8"/>
      <c r="G713" s="7">
        <v>297</v>
      </c>
      <c r="H713" s="17">
        <v>5.3872053872050003</v>
      </c>
      <c r="I713" s="2">
        <v>37.710437710438001</v>
      </c>
      <c r="J713" s="2">
        <v>53.872053872054003</v>
      </c>
      <c r="K713" s="2">
        <v>0.33670033669999999</v>
      </c>
      <c r="L713" s="19" t="s">
        <v>68</v>
      </c>
      <c r="M713" s="16">
        <v>2.6936026936030002</v>
      </c>
    </row>
    <row r="714" spans="3:13" x14ac:dyDescent="0.25">
      <c r="C714" s="106"/>
      <c r="D714" s="103"/>
      <c r="E714" s="11" t="s">
        <v>28</v>
      </c>
      <c r="F714" s="8"/>
      <c r="G714" s="7">
        <v>316</v>
      </c>
      <c r="H714" s="17">
        <v>10.443037974684</v>
      </c>
      <c r="I714" s="2">
        <v>43.354430379747001</v>
      </c>
      <c r="J714" s="2">
        <v>43.037974683544</v>
      </c>
      <c r="K714" s="2">
        <v>0.94936708860800001</v>
      </c>
      <c r="L714" s="2">
        <v>0.63291139240500005</v>
      </c>
      <c r="M714" s="16">
        <v>1.5822784810129999</v>
      </c>
    </row>
    <row r="715" spans="3:13" x14ac:dyDescent="0.25">
      <c r="C715" s="106"/>
      <c r="D715" s="103"/>
      <c r="E715" s="11" t="s">
        <v>29</v>
      </c>
      <c r="F715" s="8"/>
      <c r="G715" s="7">
        <v>335</v>
      </c>
      <c r="H715" s="17">
        <v>14.029850746269</v>
      </c>
      <c r="I715" s="2">
        <v>44.477611940298999</v>
      </c>
      <c r="J715" s="2">
        <v>39.402985074626997</v>
      </c>
      <c r="K715" s="2">
        <v>0.89552238805999995</v>
      </c>
      <c r="L715" s="19" t="s">
        <v>68</v>
      </c>
      <c r="M715" s="16">
        <v>1.1940298507460001</v>
      </c>
    </row>
    <row r="716" spans="3:13" x14ac:dyDescent="0.25">
      <c r="C716" s="106"/>
      <c r="D716" s="103"/>
      <c r="E716" s="11" t="s">
        <v>30</v>
      </c>
      <c r="F716" s="8"/>
      <c r="G716" s="7">
        <v>319</v>
      </c>
      <c r="H716" s="17">
        <v>31.347962382445001</v>
      </c>
      <c r="I716" s="2">
        <v>37.617554858934</v>
      </c>
      <c r="J716" s="2">
        <v>25.705329153605</v>
      </c>
      <c r="K716" s="2">
        <v>0.62695924764900002</v>
      </c>
      <c r="L716" s="2">
        <v>0.31347962382400002</v>
      </c>
      <c r="M716" s="16">
        <v>4.3887147335419998</v>
      </c>
    </row>
    <row r="717" spans="3:13" x14ac:dyDescent="0.25">
      <c r="C717" s="106"/>
      <c r="D717" s="103"/>
      <c r="E717" s="11" t="s">
        <v>31</v>
      </c>
      <c r="F717" s="8"/>
      <c r="G717" s="7">
        <v>1267</v>
      </c>
      <c r="H717" s="17">
        <v>15.469613259669</v>
      </c>
      <c r="I717" s="2">
        <v>40.883977900551997</v>
      </c>
      <c r="J717" s="2">
        <v>40.252565114444003</v>
      </c>
      <c r="K717" s="2">
        <v>0.71033938437300004</v>
      </c>
      <c r="L717" s="2">
        <v>0.236779794791</v>
      </c>
      <c r="M717" s="16">
        <v>2.4467245461720002</v>
      </c>
    </row>
    <row r="718" spans="3:13" x14ac:dyDescent="0.25">
      <c r="C718" s="106"/>
      <c r="D718" s="103"/>
      <c r="E718" s="11" t="s">
        <v>32</v>
      </c>
      <c r="F718" s="8"/>
      <c r="G718" s="7">
        <v>654</v>
      </c>
      <c r="H718" s="17">
        <v>22.477064220182999</v>
      </c>
      <c r="I718" s="2">
        <v>41.131498470948003</v>
      </c>
      <c r="J718" s="2">
        <v>32.721712538226001</v>
      </c>
      <c r="K718" s="2">
        <v>0.764525993884</v>
      </c>
      <c r="L718" s="2">
        <v>0.15290519877700001</v>
      </c>
      <c r="M718" s="16">
        <v>2.7522935779819999</v>
      </c>
    </row>
    <row r="719" spans="3:13" x14ac:dyDescent="0.25">
      <c r="C719" s="106"/>
      <c r="D719" s="102" t="s">
        <v>22</v>
      </c>
      <c r="E719" s="10" t="s">
        <v>26</v>
      </c>
      <c r="F719" s="9"/>
      <c r="G719" s="13">
        <v>137</v>
      </c>
      <c r="H719" s="23">
        <v>2.9197080291969999</v>
      </c>
      <c r="I719" s="4">
        <v>31.386861313869002</v>
      </c>
      <c r="J719" s="4">
        <v>62.043795620437997</v>
      </c>
      <c r="K719" s="4">
        <v>2.1897810218979998</v>
      </c>
      <c r="L719" s="4">
        <v>0.72992700729899995</v>
      </c>
      <c r="M719" s="25">
        <v>0.72992700729899995</v>
      </c>
    </row>
    <row r="720" spans="3:13" x14ac:dyDescent="0.25">
      <c r="C720" s="106"/>
      <c r="D720" s="103"/>
      <c r="E720" s="11" t="s">
        <v>27</v>
      </c>
      <c r="F720" s="8"/>
      <c r="G720" s="7">
        <v>157</v>
      </c>
      <c r="H720" s="17">
        <v>3.184713375796</v>
      </c>
      <c r="I720" s="2">
        <v>37.579617834395002</v>
      </c>
      <c r="J720" s="2">
        <v>54.777070063693998</v>
      </c>
      <c r="K720" s="2">
        <v>0.63694267515900005</v>
      </c>
      <c r="L720" s="19" t="s">
        <v>68</v>
      </c>
      <c r="M720" s="16">
        <v>3.8216560509550002</v>
      </c>
    </row>
    <row r="721" spans="3:13" x14ac:dyDescent="0.25">
      <c r="C721" s="106"/>
      <c r="D721" s="103"/>
      <c r="E721" s="11" t="s">
        <v>28</v>
      </c>
      <c r="F721" s="8"/>
      <c r="G721" s="7">
        <v>162</v>
      </c>
      <c r="H721" s="17">
        <v>11.728395061728</v>
      </c>
      <c r="I721" s="2">
        <v>38.271604938271999</v>
      </c>
      <c r="J721" s="2">
        <v>45.679012345678998</v>
      </c>
      <c r="K721" s="2">
        <v>1.851851851852</v>
      </c>
      <c r="L721" s="2">
        <v>0.61728395061700003</v>
      </c>
      <c r="M721" s="16">
        <v>1.851851851852</v>
      </c>
    </row>
    <row r="722" spans="3:13" x14ac:dyDescent="0.25">
      <c r="C722" s="106"/>
      <c r="D722" s="103"/>
      <c r="E722" s="11" t="s">
        <v>29</v>
      </c>
      <c r="F722" s="8"/>
      <c r="G722" s="7">
        <v>175</v>
      </c>
      <c r="H722" s="17">
        <v>10.857142857143</v>
      </c>
      <c r="I722" s="2">
        <v>41.714285714286</v>
      </c>
      <c r="J722" s="2">
        <v>45.714285714286</v>
      </c>
      <c r="K722" s="2">
        <v>1.142857142857</v>
      </c>
      <c r="L722" s="19" t="s">
        <v>68</v>
      </c>
      <c r="M722" s="16">
        <v>0.57142857142900005</v>
      </c>
    </row>
    <row r="723" spans="3:13" x14ac:dyDescent="0.25">
      <c r="C723" s="106"/>
      <c r="D723" s="103"/>
      <c r="E723" s="11" t="s">
        <v>30</v>
      </c>
      <c r="F723" s="8"/>
      <c r="G723" s="7">
        <v>149</v>
      </c>
      <c r="H723" s="17">
        <v>26.845637583893001</v>
      </c>
      <c r="I723" s="2">
        <v>35.570469798658003</v>
      </c>
      <c r="J723" s="2">
        <v>30.872483221477001</v>
      </c>
      <c r="K723" s="2">
        <v>0.67114093959700005</v>
      </c>
      <c r="L723" s="19" t="s">
        <v>68</v>
      </c>
      <c r="M723" s="16">
        <v>6.0402684563760003</v>
      </c>
    </row>
    <row r="724" spans="3:13" x14ac:dyDescent="0.25">
      <c r="C724" s="106"/>
      <c r="D724" s="103"/>
      <c r="E724" s="11" t="s">
        <v>31</v>
      </c>
      <c r="F724" s="8"/>
      <c r="G724" s="7">
        <v>643</v>
      </c>
      <c r="H724" s="17">
        <v>12.908242612753</v>
      </c>
      <c r="I724" s="2">
        <v>38.413685847589001</v>
      </c>
      <c r="J724" s="2">
        <v>44.479004665630001</v>
      </c>
      <c r="K724" s="2">
        <v>1.088646967341</v>
      </c>
      <c r="L724" s="2">
        <v>0.15552099533399999</v>
      </c>
      <c r="M724" s="16">
        <v>2.9548989113530002</v>
      </c>
    </row>
    <row r="725" spans="3:13" x14ac:dyDescent="0.25">
      <c r="C725" s="106"/>
      <c r="D725" s="103"/>
      <c r="E725" s="11" t="s">
        <v>32</v>
      </c>
      <c r="F725" s="8"/>
      <c r="G725" s="7">
        <v>324</v>
      </c>
      <c r="H725" s="17">
        <v>18.209876543210001</v>
      </c>
      <c r="I725" s="2">
        <v>38.888888888888999</v>
      </c>
      <c r="J725" s="2">
        <v>38.888888888888999</v>
      </c>
      <c r="K725" s="2">
        <v>0.92592592592599998</v>
      </c>
      <c r="L725" s="19" t="s">
        <v>68</v>
      </c>
      <c r="M725" s="16">
        <v>3.086419753086</v>
      </c>
    </row>
    <row r="726" spans="3:13" x14ac:dyDescent="0.25">
      <c r="C726" s="106"/>
      <c r="D726" s="102" t="s">
        <v>23</v>
      </c>
      <c r="E726" s="10" t="s">
        <v>26</v>
      </c>
      <c r="F726" s="9"/>
      <c r="G726" s="13">
        <v>120</v>
      </c>
      <c r="H726" s="23">
        <v>0.83333333333299997</v>
      </c>
      <c r="I726" s="4">
        <v>44.166666666666998</v>
      </c>
      <c r="J726" s="4">
        <v>53.333333333333002</v>
      </c>
      <c r="K726" s="4">
        <v>0.83333333333299997</v>
      </c>
      <c r="L726" s="36" t="s">
        <v>68</v>
      </c>
      <c r="M726" s="25">
        <v>0.83333333333299997</v>
      </c>
    </row>
    <row r="727" spans="3:13" x14ac:dyDescent="0.25">
      <c r="C727" s="106"/>
      <c r="D727" s="103"/>
      <c r="E727" s="11" t="s">
        <v>27</v>
      </c>
      <c r="F727" s="8"/>
      <c r="G727" s="7">
        <v>140</v>
      </c>
      <c r="H727" s="17">
        <v>7.8571428571429998</v>
      </c>
      <c r="I727" s="2">
        <v>37.857142857143003</v>
      </c>
      <c r="J727" s="2">
        <v>52.857142857143003</v>
      </c>
      <c r="K727" s="19" t="s">
        <v>68</v>
      </c>
      <c r="L727" s="19" t="s">
        <v>68</v>
      </c>
      <c r="M727" s="16">
        <v>1.4285714285710001</v>
      </c>
    </row>
    <row r="728" spans="3:13" x14ac:dyDescent="0.25">
      <c r="C728" s="106"/>
      <c r="D728" s="103"/>
      <c r="E728" s="11" t="s">
        <v>28</v>
      </c>
      <c r="F728" s="8"/>
      <c r="G728" s="7">
        <v>154</v>
      </c>
      <c r="H728" s="17">
        <v>9.0909090909089993</v>
      </c>
      <c r="I728" s="2">
        <v>48.701298701299002</v>
      </c>
      <c r="J728" s="2">
        <v>40.259740259739999</v>
      </c>
      <c r="K728" s="19" t="s">
        <v>68</v>
      </c>
      <c r="L728" s="2">
        <v>0.64935064935099995</v>
      </c>
      <c r="M728" s="16">
        <v>1.298701298701</v>
      </c>
    </row>
    <row r="729" spans="3:13" x14ac:dyDescent="0.25">
      <c r="C729" s="106"/>
      <c r="D729" s="103"/>
      <c r="E729" s="11" t="s">
        <v>29</v>
      </c>
      <c r="F729" s="8"/>
      <c r="G729" s="7">
        <v>160</v>
      </c>
      <c r="H729" s="17">
        <v>17.5</v>
      </c>
      <c r="I729" s="2">
        <v>47.5</v>
      </c>
      <c r="J729" s="2">
        <v>32.5</v>
      </c>
      <c r="K729" s="2">
        <v>0.625</v>
      </c>
      <c r="L729" s="19" t="s">
        <v>68</v>
      </c>
      <c r="M729" s="16">
        <v>1.875</v>
      </c>
    </row>
    <row r="730" spans="3:13" x14ac:dyDescent="0.25">
      <c r="C730" s="106"/>
      <c r="D730" s="103"/>
      <c r="E730" s="11" t="s">
        <v>30</v>
      </c>
      <c r="F730" s="8"/>
      <c r="G730" s="7">
        <v>170</v>
      </c>
      <c r="H730" s="17">
        <v>35.294117647058997</v>
      </c>
      <c r="I730" s="2">
        <v>39.411764705882</v>
      </c>
      <c r="J730" s="2">
        <v>21.176470588234999</v>
      </c>
      <c r="K730" s="2">
        <v>0.58823529411800002</v>
      </c>
      <c r="L730" s="2">
        <v>0.58823529411800002</v>
      </c>
      <c r="M730" s="16">
        <v>2.9411764705880001</v>
      </c>
    </row>
    <row r="731" spans="3:13" x14ac:dyDescent="0.25">
      <c r="C731" s="106"/>
      <c r="D731" s="103"/>
      <c r="E731" s="11" t="s">
        <v>31</v>
      </c>
      <c r="F731" s="8"/>
      <c r="G731" s="7">
        <v>624</v>
      </c>
      <c r="H731" s="17">
        <v>18.108974358973999</v>
      </c>
      <c r="I731" s="2">
        <v>43.429487179486998</v>
      </c>
      <c r="J731" s="2">
        <v>35.897435897435997</v>
      </c>
      <c r="K731" s="2">
        <v>0.32051282051300001</v>
      </c>
      <c r="L731" s="2">
        <v>0.32051282051300001</v>
      </c>
      <c r="M731" s="16">
        <v>1.923076923077</v>
      </c>
    </row>
    <row r="732" spans="3:13" x14ac:dyDescent="0.25">
      <c r="C732" s="106"/>
      <c r="D732" s="103"/>
      <c r="E732" s="11" t="s">
        <v>32</v>
      </c>
      <c r="F732" s="8"/>
      <c r="G732" s="7">
        <v>330</v>
      </c>
      <c r="H732" s="17">
        <v>26.666666666666998</v>
      </c>
      <c r="I732" s="2">
        <v>43.333333333333002</v>
      </c>
      <c r="J732" s="2">
        <v>26.666666666666998</v>
      </c>
      <c r="K732" s="2">
        <v>0.60606060606099998</v>
      </c>
      <c r="L732" s="2">
        <v>0.30303030303</v>
      </c>
      <c r="M732" s="16">
        <v>2.4242424242420002</v>
      </c>
    </row>
    <row r="733" spans="3:13" ht="25.2" x14ac:dyDescent="0.25">
      <c r="C733" s="102" t="s">
        <v>33</v>
      </c>
      <c r="D733" s="102" t="s">
        <v>25</v>
      </c>
      <c r="E733" s="10" t="s">
        <v>34</v>
      </c>
      <c r="F733" s="9"/>
      <c r="G733" s="13">
        <v>75</v>
      </c>
      <c r="H733" s="23">
        <v>9.333333333333</v>
      </c>
      <c r="I733" s="4">
        <v>50.666666666666998</v>
      </c>
      <c r="J733" s="4">
        <v>37.333333333333002</v>
      </c>
      <c r="K733" s="4">
        <v>1.333333333333</v>
      </c>
      <c r="L733" s="4">
        <v>1.333333333333</v>
      </c>
      <c r="M733" s="59" t="s">
        <v>68</v>
      </c>
    </row>
    <row r="734" spans="3:13" ht="25.2" x14ac:dyDescent="0.25">
      <c r="C734" s="106"/>
      <c r="D734" s="103"/>
      <c r="E734" s="11" t="s">
        <v>35</v>
      </c>
      <c r="F734" s="8"/>
      <c r="G734" s="7">
        <v>1042</v>
      </c>
      <c r="H734" s="17">
        <v>10.268714011516</v>
      </c>
      <c r="I734" s="2">
        <v>40.499040307102</v>
      </c>
      <c r="J734" s="2">
        <v>48.080614203454999</v>
      </c>
      <c r="K734" s="2">
        <v>0.86372360844499996</v>
      </c>
      <c r="L734" s="2">
        <v>0.191938579655</v>
      </c>
      <c r="M734" s="16">
        <v>9.5969289826999996E-2</v>
      </c>
    </row>
    <row r="735" spans="3:13" ht="25.2" x14ac:dyDescent="0.25">
      <c r="C735" s="106"/>
      <c r="D735" s="103"/>
      <c r="E735" s="11" t="s">
        <v>36</v>
      </c>
      <c r="F735" s="8"/>
      <c r="G735" s="7">
        <v>122</v>
      </c>
      <c r="H735" s="17">
        <v>12.295081967212999</v>
      </c>
      <c r="I735" s="2">
        <v>39.344262295081997</v>
      </c>
      <c r="J735" s="2">
        <v>45.901639344262001</v>
      </c>
      <c r="K735" s="2">
        <v>0.81967213114799997</v>
      </c>
      <c r="L735" s="19" t="s">
        <v>68</v>
      </c>
      <c r="M735" s="16">
        <v>1.6393442622950001</v>
      </c>
    </row>
    <row r="736" spans="3:13" ht="25.2" x14ac:dyDescent="0.25">
      <c r="C736" s="106"/>
      <c r="D736" s="103"/>
      <c r="E736" s="11" t="s">
        <v>37</v>
      </c>
      <c r="F736" s="8"/>
      <c r="G736" s="7">
        <v>251</v>
      </c>
      <c r="H736" s="17">
        <v>28.286852589641001</v>
      </c>
      <c r="I736" s="2">
        <v>40.637450199203002</v>
      </c>
      <c r="J736" s="2">
        <v>29.083665338645002</v>
      </c>
      <c r="K736" s="2">
        <v>0.398406374502</v>
      </c>
      <c r="L736" s="2">
        <v>0.398406374502</v>
      </c>
      <c r="M736" s="16">
        <v>1.1952191235059999</v>
      </c>
    </row>
    <row r="737" spans="3:13" x14ac:dyDescent="0.25">
      <c r="C737" s="106"/>
      <c r="D737" s="103"/>
      <c r="E737" s="11" t="s">
        <v>38</v>
      </c>
      <c r="F737" s="8"/>
      <c r="G737" s="14">
        <v>34</v>
      </c>
      <c r="H737" s="29">
        <v>2.9411764705880001</v>
      </c>
      <c r="I737" s="6">
        <v>11.764705882353001</v>
      </c>
      <c r="J737" s="6">
        <v>2.9411764705880001</v>
      </c>
      <c r="K737" s="6">
        <v>2.9411764705880001</v>
      </c>
      <c r="L737" s="12" t="s">
        <v>68</v>
      </c>
      <c r="M737" s="31">
        <v>79.411764705882007</v>
      </c>
    </row>
    <row r="738" spans="3:13" ht="25.2" x14ac:dyDescent="0.25">
      <c r="C738" s="106"/>
      <c r="D738" s="102" t="s">
        <v>22</v>
      </c>
      <c r="E738" s="10" t="s">
        <v>34</v>
      </c>
      <c r="F738" s="9"/>
      <c r="G738" s="13">
        <v>53</v>
      </c>
      <c r="H738" s="23">
        <v>11.320754716981</v>
      </c>
      <c r="I738" s="4">
        <v>47.169811320755002</v>
      </c>
      <c r="J738" s="4">
        <v>37.735849056604003</v>
      </c>
      <c r="K738" s="4">
        <v>1.88679245283</v>
      </c>
      <c r="L738" s="4">
        <v>1.88679245283</v>
      </c>
      <c r="M738" s="59" t="s">
        <v>68</v>
      </c>
    </row>
    <row r="739" spans="3:13" ht="25.2" x14ac:dyDescent="0.25">
      <c r="C739" s="106"/>
      <c r="D739" s="103"/>
      <c r="E739" s="11" t="s">
        <v>35</v>
      </c>
      <c r="F739" s="8"/>
      <c r="G739" s="7">
        <v>595</v>
      </c>
      <c r="H739" s="17">
        <v>10.588235294118</v>
      </c>
      <c r="I739" s="2">
        <v>37.815126050419998</v>
      </c>
      <c r="J739" s="2">
        <v>50.252100840335999</v>
      </c>
      <c r="K739" s="2">
        <v>1.1764705882349999</v>
      </c>
      <c r="L739" s="2">
        <v>0.16806722689100001</v>
      </c>
      <c r="M739" s="40" t="s">
        <v>68</v>
      </c>
    </row>
    <row r="740" spans="3:13" ht="25.2" x14ac:dyDescent="0.25">
      <c r="C740" s="106"/>
      <c r="D740" s="103"/>
      <c r="E740" s="11" t="s">
        <v>36</v>
      </c>
      <c r="F740" s="8"/>
      <c r="G740" s="7">
        <v>56</v>
      </c>
      <c r="H740" s="17">
        <v>17.857142857143</v>
      </c>
      <c r="I740" s="2">
        <v>28.571428571428999</v>
      </c>
      <c r="J740" s="2">
        <v>50</v>
      </c>
      <c r="K740" s="2">
        <v>1.785714285714</v>
      </c>
      <c r="L740" s="19" t="s">
        <v>68</v>
      </c>
      <c r="M740" s="16">
        <v>1.785714285714</v>
      </c>
    </row>
    <row r="741" spans="3:13" ht="25.2" x14ac:dyDescent="0.25">
      <c r="C741" s="106"/>
      <c r="D741" s="103"/>
      <c r="E741" s="11" t="s">
        <v>37</v>
      </c>
      <c r="F741" s="8"/>
      <c r="G741" s="7">
        <v>54</v>
      </c>
      <c r="H741" s="17">
        <v>14.814814814815</v>
      </c>
      <c r="I741" s="2">
        <v>38.888888888888999</v>
      </c>
      <c r="J741" s="2">
        <v>44.444444444444002</v>
      </c>
      <c r="K741" s="19" t="s">
        <v>68</v>
      </c>
      <c r="L741" s="19" t="s">
        <v>68</v>
      </c>
      <c r="M741" s="16">
        <v>1.851851851852</v>
      </c>
    </row>
    <row r="742" spans="3:13" x14ac:dyDescent="0.25">
      <c r="C742" s="106"/>
      <c r="D742" s="103"/>
      <c r="E742" s="11" t="s">
        <v>38</v>
      </c>
      <c r="F742" s="8"/>
      <c r="G742" s="14">
        <v>22</v>
      </c>
      <c r="H742" s="57" t="s">
        <v>68</v>
      </c>
      <c r="I742" s="6">
        <v>13.636363636364001</v>
      </c>
      <c r="J742" s="12" t="s">
        <v>68</v>
      </c>
      <c r="K742" s="6">
        <v>4.5454545454549997</v>
      </c>
      <c r="L742" s="12" t="s">
        <v>68</v>
      </c>
      <c r="M742" s="31">
        <v>81.818181818181998</v>
      </c>
    </row>
    <row r="743" spans="3:13" ht="25.2" x14ac:dyDescent="0.25">
      <c r="C743" s="106"/>
      <c r="D743" s="102" t="s">
        <v>23</v>
      </c>
      <c r="E743" s="10" t="s">
        <v>34</v>
      </c>
      <c r="F743" s="9"/>
      <c r="G743" s="41">
        <v>22</v>
      </c>
      <c r="H743" s="61">
        <v>4.5454545454549997</v>
      </c>
      <c r="I743" s="33">
        <v>59.090909090909001</v>
      </c>
      <c r="J743" s="33">
        <v>36.363636363635997</v>
      </c>
      <c r="K743" s="39" t="s">
        <v>68</v>
      </c>
      <c r="L743" s="39" t="s">
        <v>68</v>
      </c>
      <c r="M743" s="70" t="s">
        <v>68</v>
      </c>
    </row>
    <row r="744" spans="3:13" ht="25.2" x14ac:dyDescent="0.25">
      <c r="C744" s="106"/>
      <c r="D744" s="103"/>
      <c r="E744" s="11" t="s">
        <v>35</v>
      </c>
      <c r="F744" s="8"/>
      <c r="G744" s="7">
        <v>447</v>
      </c>
      <c r="H744" s="17">
        <v>9.8434004474269994</v>
      </c>
      <c r="I744" s="2">
        <v>44.071588366889998</v>
      </c>
      <c r="J744" s="2">
        <v>45.190156599552999</v>
      </c>
      <c r="K744" s="2">
        <v>0.44742729306500001</v>
      </c>
      <c r="L744" s="2">
        <v>0.22371364653199999</v>
      </c>
      <c r="M744" s="16">
        <v>0.22371364653199999</v>
      </c>
    </row>
    <row r="745" spans="3:13" ht="25.2" x14ac:dyDescent="0.25">
      <c r="C745" s="106"/>
      <c r="D745" s="103"/>
      <c r="E745" s="11" t="s">
        <v>36</v>
      </c>
      <c r="F745" s="8"/>
      <c r="G745" s="7">
        <v>66</v>
      </c>
      <c r="H745" s="17">
        <v>7.5757575757579998</v>
      </c>
      <c r="I745" s="2">
        <v>48.484848484848001</v>
      </c>
      <c r="J745" s="2">
        <v>42.424242424242003</v>
      </c>
      <c r="K745" s="19" t="s">
        <v>68</v>
      </c>
      <c r="L745" s="19" t="s">
        <v>68</v>
      </c>
      <c r="M745" s="16">
        <v>1.5151515151520001</v>
      </c>
    </row>
    <row r="746" spans="3:13" ht="25.2" x14ac:dyDescent="0.25">
      <c r="C746" s="106"/>
      <c r="D746" s="103"/>
      <c r="E746" s="11" t="s">
        <v>37</v>
      </c>
      <c r="F746" s="8"/>
      <c r="G746" s="7">
        <v>197</v>
      </c>
      <c r="H746" s="17">
        <v>31.979695431471999</v>
      </c>
      <c r="I746" s="2">
        <v>41.116751269036001</v>
      </c>
      <c r="J746" s="2">
        <v>24.873096446700998</v>
      </c>
      <c r="K746" s="2">
        <v>0.50761421319800004</v>
      </c>
      <c r="L746" s="2">
        <v>0.50761421319800004</v>
      </c>
      <c r="M746" s="16">
        <v>1.0152284263960001</v>
      </c>
    </row>
    <row r="747" spans="3:13" x14ac:dyDescent="0.25">
      <c r="C747" s="106"/>
      <c r="D747" s="103"/>
      <c r="E747" s="11" t="s">
        <v>38</v>
      </c>
      <c r="F747" s="8"/>
      <c r="G747" s="14">
        <v>12</v>
      </c>
      <c r="H747" s="29">
        <v>8.333333333333</v>
      </c>
      <c r="I747" s="6">
        <v>8.333333333333</v>
      </c>
      <c r="J747" s="6">
        <v>8.333333333333</v>
      </c>
      <c r="K747" s="12" t="s">
        <v>68</v>
      </c>
      <c r="L747" s="12" t="s">
        <v>68</v>
      </c>
      <c r="M747" s="31">
        <v>75</v>
      </c>
    </row>
    <row r="748" spans="3:13" ht="25.2" x14ac:dyDescent="0.25">
      <c r="C748" s="102" t="s">
        <v>39</v>
      </c>
      <c r="D748" s="102" t="s">
        <v>25</v>
      </c>
      <c r="E748" s="10" t="s">
        <v>40</v>
      </c>
      <c r="F748" s="9"/>
      <c r="G748" s="13">
        <v>263</v>
      </c>
      <c r="H748" s="23">
        <v>13.307984790875</v>
      </c>
      <c r="I748" s="4">
        <v>40.684410646388002</v>
      </c>
      <c r="J748" s="4">
        <v>42.965779467681003</v>
      </c>
      <c r="K748" s="4">
        <v>1.520912547529</v>
      </c>
      <c r="L748" s="4">
        <v>0.38022813688200002</v>
      </c>
      <c r="M748" s="25">
        <v>1.1406844106459999</v>
      </c>
    </row>
    <row r="749" spans="3:13" ht="25.2" x14ac:dyDescent="0.25">
      <c r="C749" s="106"/>
      <c r="D749" s="103"/>
      <c r="E749" s="11" t="s">
        <v>41</v>
      </c>
      <c r="F749" s="8"/>
      <c r="G749" s="7">
        <v>906</v>
      </c>
      <c r="H749" s="17">
        <v>8.830022075055</v>
      </c>
      <c r="I749" s="2">
        <v>41.169977924945002</v>
      </c>
      <c r="J749" s="2">
        <v>49.116997792493997</v>
      </c>
      <c r="K749" s="2">
        <v>0.55187637969100001</v>
      </c>
      <c r="L749" s="2">
        <v>0.22075055187600001</v>
      </c>
      <c r="M749" s="16">
        <v>0.11037527593800001</v>
      </c>
    </row>
    <row r="750" spans="3:13" x14ac:dyDescent="0.25">
      <c r="C750" s="106"/>
      <c r="D750" s="103"/>
      <c r="E750" s="11" t="s">
        <v>42</v>
      </c>
      <c r="F750" s="8"/>
      <c r="G750" s="7">
        <v>61</v>
      </c>
      <c r="H750" s="62" t="s">
        <v>68</v>
      </c>
      <c r="I750" s="2">
        <v>42.622950819671999</v>
      </c>
      <c r="J750" s="2">
        <v>57.377049180328001</v>
      </c>
      <c r="K750" s="19" t="s">
        <v>68</v>
      </c>
      <c r="L750" s="19" t="s">
        <v>68</v>
      </c>
      <c r="M750" s="40" t="s">
        <v>68</v>
      </c>
    </row>
    <row r="751" spans="3:13" x14ac:dyDescent="0.25">
      <c r="C751" s="106"/>
      <c r="D751" s="103"/>
      <c r="E751" s="11" t="s">
        <v>43</v>
      </c>
      <c r="F751" s="8"/>
      <c r="G751" s="7">
        <v>450</v>
      </c>
      <c r="H751" s="17">
        <v>17.333333333333002</v>
      </c>
      <c r="I751" s="2">
        <v>40.666666666666998</v>
      </c>
      <c r="J751" s="2">
        <v>41.555555555555998</v>
      </c>
      <c r="K751" s="2">
        <v>0.222222222222</v>
      </c>
      <c r="L751" s="2">
        <v>0.222222222222</v>
      </c>
      <c r="M751" s="40" t="s">
        <v>68</v>
      </c>
    </row>
    <row r="752" spans="3:13" x14ac:dyDescent="0.25">
      <c r="C752" s="106"/>
      <c r="D752" s="103"/>
      <c r="E752" s="11" t="s">
        <v>44</v>
      </c>
      <c r="F752" s="8"/>
      <c r="G752" s="7">
        <v>93</v>
      </c>
      <c r="H752" s="17">
        <v>22.580645161290001</v>
      </c>
      <c r="I752" s="2">
        <v>46.236559139785001</v>
      </c>
      <c r="J752" s="2">
        <v>31.182795698924998</v>
      </c>
      <c r="K752" s="19" t="s">
        <v>68</v>
      </c>
      <c r="L752" s="19" t="s">
        <v>68</v>
      </c>
      <c r="M752" s="40" t="s">
        <v>68</v>
      </c>
    </row>
    <row r="753" spans="3:13" ht="25.2" x14ac:dyDescent="0.25">
      <c r="C753" s="106"/>
      <c r="D753" s="103"/>
      <c r="E753" s="11" t="s">
        <v>45</v>
      </c>
      <c r="F753" s="8"/>
      <c r="G753" s="14">
        <v>41</v>
      </c>
      <c r="H753" s="29">
        <v>14.634146341463</v>
      </c>
      <c r="I753" s="6">
        <v>53.658536585366001</v>
      </c>
      <c r="J753" s="6">
        <v>26.829268292683</v>
      </c>
      <c r="K753" s="6">
        <v>4.8780487804880002</v>
      </c>
      <c r="L753" s="12" t="s">
        <v>68</v>
      </c>
      <c r="M753" s="38" t="s">
        <v>68</v>
      </c>
    </row>
    <row r="754" spans="3:13" x14ac:dyDescent="0.25">
      <c r="C754" s="106"/>
      <c r="D754" s="103"/>
      <c r="E754" s="11" t="s">
        <v>38</v>
      </c>
      <c r="F754" s="8"/>
      <c r="G754" s="7">
        <v>141</v>
      </c>
      <c r="H754" s="17">
        <v>20.567375886524999</v>
      </c>
      <c r="I754" s="2">
        <v>30.496453900709</v>
      </c>
      <c r="J754" s="2">
        <v>26.950354609929001</v>
      </c>
      <c r="K754" s="2">
        <v>1.4184397163119999</v>
      </c>
      <c r="L754" s="19" t="s">
        <v>68</v>
      </c>
      <c r="M754" s="16">
        <v>20.567375886524999</v>
      </c>
    </row>
    <row r="755" spans="3:13" ht="25.2" x14ac:dyDescent="0.25">
      <c r="C755" s="106"/>
      <c r="D755" s="102" t="s">
        <v>22</v>
      </c>
      <c r="E755" s="10" t="s">
        <v>40</v>
      </c>
      <c r="F755" s="9"/>
      <c r="G755" s="13">
        <v>123</v>
      </c>
      <c r="H755" s="23">
        <v>11.382113821138001</v>
      </c>
      <c r="I755" s="4">
        <v>34.146341463414998</v>
      </c>
      <c r="J755" s="4">
        <v>50.406504065040998</v>
      </c>
      <c r="K755" s="4">
        <v>2.4390243902440001</v>
      </c>
      <c r="L755" s="4">
        <v>0.81300813008100004</v>
      </c>
      <c r="M755" s="25">
        <v>0.81300813008100004</v>
      </c>
    </row>
    <row r="756" spans="3:13" ht="25.2" x14ac:dyDescent="0.25">
      <c r="C756" s="106"/>
      <c r="D756" s="103"/>
      <c r="E756" s="11" t="s">
        <v>41</v>
      </c>
      <c r="F756" s="8"/>
      <c r="G756" s="7">
        <v>511</v>
      </c>
      <c r="H756" s="17">
        <v>9.3933463796479995</v>
      </c>
      <c r="I756" s="2">
        <v>37.573385518591003</v>
      </c>
      <c r="J756" s="2">
        <v>52.250489236790997</v>
      </c>
      <c r="K756" s="2">
        <v>0.58708414872799997</v>
      </c>
      <c r="L756" s="2">
        <v>0.195694716243</v>
      </c>
      <c r="M756" s="40" t="s">
        <v>68</v>
      </c>
    </row>
    <row r="757" spans="3:13" x14ac:dyDescent="0.25">
      <c r="C757" s="106"/>
      <c r="D757" s="103"/>
      <c r="E757" s="11" t="s">
        <v>42</v>
      </c>
      <c r="F757" s="8"/>
      <c r="G757" s="14">
        <v>36</v>
      </c>
      <c r="H757" s="57" t="s">
        <v>68</v>
      </c>
      <c r="I757" s="6">
        <v>44.444444444444002</v>
      </c>
      <c r="J757" s="6">
        <v>55.555555555555998</v>
      </c>
      <c r="K757" s="12" t="s">
        <v>68</v>
      </c>
      <c r="L757" s="12" t="s">
        <v>68</v>
      </c>
      <c r="M757" s="38" t="s">
        <v>68</v>
      </c>
    </row>
    <row r="758" spans="3:13" x14ac:dyDescent="0.25">
      <c r="C758" s="106"/>
      <c r="D758" s="103"/>
      <c r="E758" s="11" t="s">
        <v>43</v>
      </c>
      <c r="F758" s="8"/>
      <c r="G758" s="7">
        <v>224</v>
      </c>
      <c r="H758" s="17">
        <v>12.946428571428999</v>
      </c>
      <c r="I758" s="2">
        <v>38.392857142856997</v>
      </c>
      <c r="J758" s="2">
        <v>48.214285714286</v>
      </c>
      <c r="K758" s="2">
        <v>0.446428571429</v>
      </c>
      <c r="L758" s="19" t="s">
        <v>68</v>
      </c>
      <c r="M758" s="40" t="s">
        <v>68</v>
      </c>
    </row>
    <row r="759" spans="3:13" x14ac:dyDescent="0.25">
      <c r="C759" s="106"/>
      <c r="D759" s="103"/>
      <c r="E759" s="11" t="s">
        <v>44</v>
      </c>
      <c r="F759" s="8"/>
      <c r="G759" s="14">
        <v>46</v>
      </c>
      <c r="H759" s="29">
        <v>19.565217391304</v>
      </c>
      <c r="I759" s="6">
        <v>41.304347826087003</v>
      </c>
      <c r="J759" s="6">
        <v>39.130434782609001</v>
      </c>
      <c r="K759" s="12" t="s">
        <v>68</v>
      </c>
      <c r="L759" s="12" t="s">
        <v>68</v>
      </c>
      <c r="M759" s="38" t="s">
        <v>68</v>
      </c>
    </row>
    <row r="760" spans="3:13" ht="25.2" x14ac:dyDescent="0.25">
      <c r="C760" s="106"/>
      <c r="D760" s="103"/>
      <c r="E760" s="11" t="s">
        <v>45</v>
      </c>
      <c r="F760" s="8"/>
      <c r="G760" s="14">
        <v>18</v>
      </c>
      <c r="H760" s="29">
        <v>11.111111111111001</v>
      </c>
      <c r="I760" s="6">
        <v>50</v>
      </c>
      <c r="J760" s="6">
        <v>27.777777777777999</v>
      </c>
      <c r="K760" s="6">
        <v>11.111111111111001</v>
      </c>
      <c r="L760" s="12" t="s">
        <v>68</v>
      </c>
      <c r="M760" s="38" t="s">
        <v>68</v>
      </c>
    </row>
    <row r="761" spans="3:13" x14ac:dyDescent="0.25">
      <c r="C761" s="106"/>
      <c r="D761" s="103"/>
      <c r="E761" s="11" t="s">
        <v>38</v>
      </c>
      <c r="F761" s="8"/>
      <c r="G761" s="7">
        <v>80</v>
      </c>
      <c r="H761" s="17">
        <v>16.25</v>
      </c>
      <c r="I761" s="2">
        <v>36.25</v>
      </c>
      <c r="J761" s="2">
        <v>21.25</v>
      </c>
      <c r="K761" s="2">
        <v>2.5</v>
      </c>
      <c r="L761" s="19" t="s">
        <v>68</v>
      </c>
      <c r="M761" s="16">
        <v>23.75</v>
      </c>
    </row>
    <row r="762" spans="3:13" ht="25.2" x14ac:dyDescent="0.25">
      <c r="C762" s="106"/>
      <c r="D762" s="102" t="s">
        <v>23</v>
      </c>
      <c r="E762" s="10" t="s">
        <v>40</v>
      </c>
      <c r="F762" s="9"/>
      <c r="G762" s="13">
        <v>140</v>
      </c>
      <c r="H762" s="23">
        <v>15</v>
      </c>
      <c r="I762" s="4">
        <v>46.428571428570997</v>
      </c>
      <c r="J762" s="4">
        <v>36.428571428570997</v>
      </c>
      <c r="K762" s="4">
        <v>0.71428571428599996</v>
      </c>
      <c r="L762" s="36" t="s">
        <v>68</v>
      </c>
      <c r="M762" s="25">
        <v>1.4285714285710001</v>
      </c>
    </row>
    <row r="763" spans="3:13" ht="25.2" x14ac:dyDescent="0.25">
      <c r="C763" s="106"/>
      <c r="D763" s="103"/>
      <c r="E763" s="11" t="s">
        <v>41</v>
      </c>
      <c r="F763" s="8"/>
      <c r="G763" s="7">
        <v>395</v>
      </c>
      <c r="H763" s="17">
        <v>8.1012658227850007</v>
      </c>
      <c r="I763" s="2">
        <v>45.822784810126997</v>
      </c>
      <c r="J763" s="2">
        <v>45.063291139241002</v>
      </c>
      <c r="K763" s="2">
        <v>0.50632911392400004</v>
      </c>
      <c r="L763" s="2">
        <v>0.25316455696200002</v>
      </c>
      <c r="M763" s="16">
        <v>0.25316455696200002</v>
      </c>
    </row>
    <row r="764" spans="3:13" x14ac:dyDescent="0.25">
      <c r="C764" s="106"/>
      <c r="D764" s="103"/>
      <c r="E764" s="11" t="s">
        <v>42</v>
      </c>
      <c r="F764" s="8"/>
      <c r="G764" s="14">
        <v>25</v>
      </c>
      <c r="H764" s="57" t="s">
        <v>68</v>
      </c>
      <c r="I764" s="6">
        <v>40</v>
      </c>
      <c r="J764" s="6">
        <v>60</v>
      </c>
      <c r="K764" s="12" t="s">
        <v>68</v>
      </c>
      <c r="L764" s="12" t="s">
        <v>68</v>
      </c>
      <c r="M764" s="38" t="s">
        <v>68</v>
      </c>
    </row>
    <row r="765" spans="3:13" x14ac:dyDescent="0.25">
      <c r="C765" s="106"/>
      <c r="D765" s="103"/>
      <c r="E765" s="11" t="s">
        <v>43</v>
      </c>
      <c r="F765" s="8"/>
      <c r="G765" s="7">
        <v>226</v>
      </c>
      <c r="H765" s="17">
        <v>21.681415929204</v>
      </c>
      <c r="I765" s="2">
        <v>42.920353982301002</v>
      </c>
      <c r="J765" s="2">
        <v>34.955752212389001</v>
      </c>
      <c r="K765" s="19" t="s">
        <v>68</v>
      </c>
      <c r="L765" s="2">
        <v>0.44247787610599998</v>
      </c>
      <c r="M765" s="40" t="s">
        <v>68</v>
      </c>
    </row>
    <row r="766" spans="3:13" x14ac:dyDescent="0.25">
      <c r="C766" s="106"/>
      <c r="D766" s="103"/>
      <c r="E766" s="11" t="s">
        <v>44</v>
      </c>
      <c r="F766" s="8"/>
      <c r="G766" s="14">
        <v>47</v>
      </c>
      <c r="H766" s="29">
        <v>25.531914893617</v>
      </c>
      <c r="I766" s="6">
        <v>51.063829787233999</v>
      </c>
      <c r="J766" s="6">
        <v>23.404255319149001</v>
      </c>
      <c r="K766" s="12" t="s">
        <v>68</v>
      </c>
      <c r="L766" s="12" t="s">
        <v>68</v>
      </c>
      <c r="M766" s="38" t="s">
        <v>68</v>
      </c>
    </row>
    <row r="767" spans="3:13" ht="25.2" x14ac:dyDescent="0.25">
      <c r="C767" s="106"/>
      <c r="D767" s="103"/>
      <c r="E767" s="11" t="s">
        <v>45</v>
      </c>
      <c r="F767" s="8"/>
      <c r="G767" s="14">
        <v>23</v>
      </c>
      <c r="H767" s="29">
        <v>17.391304347826001</v>
      </c>
      <c r="I767" s="6">
        <v>56.521739130435002</v>
      </c>
      <c r="J767" s="6">
        <v>26.086956521739001</v>
      </c>
      <c r="K767" s="12" t="s">
        <v>68</v>
      </c>
      <c r="L767" s="12" t="s">
        <v>68</v>
      </c>
      <c r="M767" s="38" t="s">
        <v>68</v>
      </c>
    </row>
    <row r="768" spans="3:13" x14ac:dyDescent="0.25">
      <c r="C768" s="106"/>
      <c r="D768" s="103"/>
      <c r="E768" s="11" t="s">
        <v>38</v>
      </c>
      <c r="F768" s="8"/>
      <c r="G768" s="7">
        <v>61</v>
      </c>
      <c r="H768" s="17">
        <v>26.229508196721</v>
      </c>
      <c r="I768" s="2">
        <v>22.950819672131001</v>
      </c>
      <c r="J768" s="2">
        <v>34.426229508196997</v>
      </c>
      <c r="K768" s="19" t="s">
        <v>68</v>
      </c>
      <c r="L768" s="19" t="s">
        <v>68</v>
      </c>
      <c r="M768" s="16">
        <v>16.393442622951</v>
      </c>
    </row>
    <row r="769" spans="3:13" x14ac:dyDescent="0.25">
      <c r="C769" s="102" t="s">
        <v>46</v>
      </c>
      <c r="D769" s="100" t="s">
        <v>21</v>
      </c>
      <c r="E769" s="10" t="s">
        <v>47</v>
      </c>
      <c r="F769" s="9"/>
      <c r="G769" s="13">
        <v>1103</v>
      </c>
      <c r="H769" s="23">
        <v>13.145965548504</v>
      </c>
      <c r="I769" s="4">
        <v>43.427017225748003</v>
      </c>
      <c r="J769" s="4">
        <v>42.157751586582002</v>
      </c>
      <c r="K769" s="4">
        <v>0.634632819583</v>
      </c>
      <c r="L769" s="4">
        <v>0.36264732547599998</v>
      </c>
      <c r="M769" s="25">
        <v>0.27198549410700001</v>
      </c>
    </row>
    <row r="770" spans="3:13" ht="25.2" x14ac:dyDescent="0.25">
      <c r="C770" s="106"/>
      <c r="D770" s="101"/>
      <c r="E770" s="11" t="s">
        <v>48</v>
      </c>
      <c r="F770" s="8"/>
      <c r="G770" s="7">
        <v>173</v>
      </c>
      <c r="H770" s="17">
        <v>6.9364161849709998</v>
      </c>
      <c r="I770" s="2">
        <v>36.416184971097998</v>
      </c>
      <c r="J770" s="2">
        <v>54.913294797688003</v>
      </c>
      <c r="K770" s="2">
        <v>1.734104046243</v>
      </c>
      <c r="L770" s="19" t="s">
        <v>68</v>
      </c>
      <c r="M770" s="40" t="s">
        <v>68</v>
      </c>
    </row>
    <row r="771" spans="3:13" x14ac:dyDescent="0.25">
      <c r="C771" s="106"/>
      <c r="D771" s="101"/>
      <c r="E771" s="11" t="s">
        <v>49</v>
      </c>
      <c r="F771" s="8"/>
      <c r="G771" s="14">
        <v>29</v>
      </c>
      <c r="H771" s="29">
        <v>20.689655172414</v>
      </c>
      <c r="I771" s="6">
        <v>34.482758620689999</v>
      </c>
      <c r="J771" s="6">
        <v>37.931034482759003</v>
      </c>
      <c r="K771" s="6">
        <v>6.8965517241379999</v>
      </c>
      <c r="L771" s="12" t="s">
        <v>68</v>
      </c>
      <c r="M771" s="38" t="s">
        <v>68</v>
      </c>
    </row>
    <row r="772" spans="3:13" ht="25.2" x14ac:dyDescent="0.25">
      <c r="C772" s="106"/>
      <c r="D772" s="101"/>
      <c r="E772" s="11" t="s">
        <v>50</v>
      </c>
      <c r="F772" s="8"/>
      <c r="G772" s="7">
        <v>102</v>
      </c>
      <c r="H772" s="17">
        <v>19.607843137254999</v>
      </c>
      <c r="I772" s="2">
        <v>35.294117647058997</v>
      </c>
      <c r="J772" s="2">
        <v>45.098039215686001</v>
      </c>
      <c r="K772" s="19" t="s">
        <v>68</v>
      </c>
      <c r="L772" s="19" t="s">
        <v>68</v>
      </c>
      <c r="M772" s="40" t="s">
        <v>68</v>
      </c>
    </row>
    <row r="773" spans="3:13" ht="25.2" x14ac:dyDescent="0.25">
      <c r="C773" s="106"/>
      <c r="D773" s="101"/>
      <c r="E773" s="11" t="s">
        <v>51</v>
      </c>
      <c r="F773" s="8"/>
      <c r="G773" s="14">
        <v>46</v>
      </c>
      <c r="H773" s="29">
        <v>23.913043478260999</v>
      </c>
      <c r="I773" s="6">
        <v>36.956521739129997</v>
      </c>
      <c r="J773" s="6">
        <v>36.956521739129997</v>
      </c>
      <c r="K773" s="6">
        <v>2.1739130434780001</v>
      </c>
      <c r="L773" s="12" t="s">
        <v>68</v>
      </c>
      <c r="M773" s="38" t="s">
        <v>68</v>
      </c>
    </row>
    <row r="774" spans="3:13" x14ac:dyDescent="0.25">
      <c r="C774" s="106"/>
      <c r="D774" s="101"/>
      <c r="E774" s="11" t="s">
        <v>52</v>
      </c>
      <c r="F774" s="8"/>
      <c r="G774" s="14">
        <v>20</v>
      </c>
      <c r="H774" s="29">
        <v>20</v>
      </c>
      <c r="I774" s="6">
        <v>35</v>
      </c>
      <c r="J774" s="6">
        <v>45</v>
      </c>
      <c r="K774" s="12" t="s">
        <v>68</v>
      </c>
      <c r="L774" s="12" t="s">
        <v>68</v>
      </c>
      <c r="M774" s="38" t="s">
        <v>68</v>
      </c>
    </row>
    <row r="775" spans="3:13" x14ac:dyDescent="0.25">
      <c r="C775" s="106"/>
      <c r="D775" s="101"/>
      <c r="E775" s="11" t="s">
        <v>53</v>
      </c>
      <c r="F775" s="8"/>
      <c r="G775" s="14">
        <v>19</v>
      </c>
      <c r="H775" s="29">
        <v>10.526315789473999</v>
      </c>
      <c r="I775" s="6">
        <v>10.526315789473999</v>
      </c>
      <c r="J775" s="6">
        <v>78.947368421053</v>
      </c>
      <c r="K775" s="12" t="s">
        <v>68</v>
      </c>
      <c r="L775" s="12" t="s">
        <v>68</v>
      </c>
      <c r="M775" s="38" t="s">
        <v>68</v>
      </c>
    </row>
    <row r="776" spans="3:13" x14ac:dyDescent="0.25">
      <c r="C776" s="106"/>
      <c r="D776" s="101"/>
      <c r="E776" s="11" t="s">
        <v>38</v>
      </c>
      <c r="F776" s="8"/>
      <c r="G776" s="14">
        <v>32</v>
      </c>
      <c r="H776" s="29">
        <v>3.125</v>
      </c>
      <c r="I776" s="12" t="s">
        <v>68</v>
      </c>
      <c r="J776" s="6">
        <v>3.125</v>
      </c>
      <c r="K776" s="12" t="s">
        <v>68</v>
      </c>
      <c r="L776" s="12" t="s">
        <v>68</v>
      </c>
      <c r="M776" s="31">
        <v>93.75</v>
      </c>
    </row>
    <row r="777" spans="3:13" x14ac:dyDescent="0.25">
      <c r="C777" s="106"/>
      <c r="D777" s="101"/>
      <c r="E777" s="11" t="s">
        <v>54</v>
      </c>
      <c r="F777" s="8"/>
      <c r="G777" s="7">
        <v>1276</v>
      </c>
      <c r="H777" s="17">
        <v>12.30407523511</v>
      </c>
      <c r="I777" s="2">
        <v>42.476489028213003</v>
      </c>
      <c r="J777" s="2">
        <v>43.887147335423002</v>
      </c>
      <c r="K777" s="2">
        <v>0.78369905956100006</v>
      </c>
      <c r="L777" s="2">
        <v>0.31347962382400002</v>
      </c>
      <c r="M777" s="16">
        <v>0.235109717868</v>
      </c>
    </row>
    <row r="778" spans="3:13" x14ac:dyDescent="0.25">
      <c r="C778" s="106"/>
      <c r="D778" s="101"/>
      <c r="E778" s="11" t="s">
        <v>55</v>
      </c>
      <c r="F778" s="8"/>
      <c r="G778" s="7">
        <v>177</v>
      </c>
      <c r="H778" s="17">
        <v>20.903954802259999</v>
      </c>
      <c r="I778" s="2">
        <v>35.593220338983002</v>
      </c>
      <c r="J778" s="2">
        <v>41.807909604519999</v>
      </c>
      <c r="K778" s="2">
        <v>1.6949152542370001</v>
      </c>
      <c r="L778" s="19" t="s">
        <v>68</v>
      </c>
      <c r="M778" s="40" t="s">
        <v>68</v>
      </c>
    </row>
    <row r="779" spans="3:13" ht="25.2" x14ac:dyDescent="0.25">
      <c r="C779" s="102" t="s">
        <v>56</v>
      </c>
      <c r="D779" s="100" t="s">
        <v>21</v>
      </c>
      <c r="E779" s="10" t="s">
        <v>57</v>
      </c>
      <c r="F779" s="9"/>
      <c r="G779" s="13">
        <v>393</v>
      </c>
      <c r="H779" s="23">
        <v>9.9236641221369997</v>
      </c>
      <c r="I779" s="4">
        <v>31.297709923664002</v>
      </c>
      <c r="J779" s="4">
        <v>55.470737913485998</v>
      </c>
      <c r="K779" s="4">
        <v>0.76335877862599999</v>
      </c>
      <c r="L779" s="4">
        <v>0.25445292620900001</v>
      </c>
      <c r="M779" s="25">
        <v>2.2900763358780001</v>
      </c>
    </row>
    <row r="780" spans="3:13" ht="25.2" x14ac:dyDescent="0.25">
      <c r="C780" s="106"/>
      <c r="D780" s="101"/>
      <c r="E780" s="11" t="s">
        <v>58</v>
      </c>
      <c r="F780" s="8"/>
      <c r="G780" s="7">
        <v>615</v>
      </c>
      <c r="H780" s="17">
        <v>13.49593495935</v>
      </c>
      <c r="I780" s="2">
        <v>40.813008130081002</v>
      </c>
      <c r="J780" s="2">
        <v>42.764227642275998</v>
      </c>
      <c r="K780" s="2">
        <v>0.81300813008100004</v>
      </c>
      <c r="L780" s="2">
        <v>0.32520325203299999</v>
      </c>
      <c r="M780" s="16">
        <v>1.7886178861790001</v>
      </c>
    </row>
    <row r="781" spans="3:13" ht="25.2" x14ac:dyDescent="0.25">
      <c r="C781" s="106"/>
      <c r="D781" s="101"/>
      <c r="E781" s="11" t="s">
        <v>59</v>
      </c>
      <c r="F781" s="8"/>
      <c r="G781" s="7">
        <v>364</v>
      </c>
      <c r="H781" s="17">
        <v>15.934065934066</v>
      </c>
      <c r="I781" s="2">
        <v>45.054945054945001</v>
      </c>
      <c r="J781" s="2">
        <v>35.714285714286</v>
      </c>
      <c r="K781" s="2">
        <v>0.82417582417599999</v>
      </c>
      <c r="L781" s="19" t="s">
        <v>68</v>
      </c>
      <c r="M781" s="16">
        <v>2.4725274725270001</v>
      </c>
    </row>
    <row r="782" spans="3:13" x14ac:dyDescent="0.25">
      <c r="C782" s="106"/>
      <c r="D782" s="101"/>
      <c r="E782" s="11" t="s">
        <v>60</v>
      </c>
      <c r="F782" s="8"/>
      <c r="G782" s="7">
        <v>152</v>
      </c>
      <c r="H782" s="17">
        <v>13.815789473683999</v>
      </c>
      <c r="I782" s="2">
        <v>50</v>
      </c>
      <c r="J782" s="2">
        <v>31.578947368421002</v>
      </c>
      <c r="K782" s="2">
        <v>1.3157894736839999</v>
      </c>
      <c r="L782" s="2">
        <v>0.65789473684199995</v>
      </c>
      <c r="M782" s="16">
        <v>2.6315789473679998</v>
      </c>
    </row>
    <row r="783" spans="3:13" x14ac:dyDescent="0.25">
      <c r="C783" s="102" t="s">
        <v>61</v>
      </c>
      <c r="D783" s="100" t="s">
        <v>21</v>
      </c>
      <c r="E783" s="10" t="s">
        <v>62</v>
      </c>
      <c r="F783" s="9"/>
      <c r="G783" s="13">
        <v>197</v>
      </c>
      <c r="H783" s="23">
        <v>13.705583756345</v>
      </c>
      <c r="I783" s="4">
        <v>46.192893401014999</v>
      </c>
      <c r="J783" s="4">
        <v>36.040609137056002</v>
      </c>
      <c r="K783" s="4">
        <v>1.0152284263960001</v>
      </c>
      <c r="L783" s="4">
        <v>0.50761421319800004</v>
      </c>
      <c r="M783" s="25">
        <v>2.5380710659900001</v>
      </c>
    </row>
    <row r="784" spans="3:13" x14ac:dyDescent="0.25">
      <c r="C784" s="103"/>
      <c r="D784" s="101"/>
      <c r="E784" s="11" t="s">
        <v>63</v>
      </c>
      <c r="F784" s="8"/>
      <c r="G784" s="7">
        <v>460</v>
      </c>
      <c r="H784" s="17">
        <v>10.869565217390999</v>
      </c>
      <c r="I784" s="2">
        <v>34.782608695652002</v>
      </c>
      <c r="J784" s="2">
        <v>51.304347826087003</v>
      </c>
      <c r="K784" s="2">
        <v>1.086956521739</v>
      </c>
      <c r="L784" s="2">
        <v>0.43478260869599999</v>
      </c>
      <c r="M784" s="16">
        <v>1.5217391304350001</v>
      </c>
    </row>
    <row r="785" spans="2:17" ht="25.2" x14ac:dyDescent="0.25">
      <c r="C785" s="103"/>
      <c r="D785" s="101"/>
      <c r="E785" s="11" t="s">
        <v>64</v>
      </c>
      <c r="F785" s="8"/>
      <c r="G785" s="7">
        <v>286</v>
      </c>
      <c r="H785" s="17">
        <v>15.034965034964999</v>
      </c>
      <c r="I785" s="2">
        <v>48.601398601398998</v>
      </c>
      <c r="J785" s="2">
        <v>32.867132867133002</v>
      </c>
      <c r="K785" s="19" t="s">
        <v>68</v>
      </c>
      <c r="L785" s="2">
        <v>0.34965034965000003</v>
      </c>
      <c r="M785" s="16">
        <v>3.1468531468530001</v>
      </c>
    </row>
    <row r="786" spans="2:17" x14ac:dyDescent="0.25">
      <c r="C786" s="103"/>
      <c r="D786" s="101"/>
      <c r="E786" s="11" t="s">
        <v>65</v>
      </c>
      <c r="F786" s="8"/>
      <c r="G786" s="7">
        <v>249</v>
      </c>
      <c r="H786" s="17">
        <v>12.048192771084</v>
      </c>
      <c r="I786" s="2">
        <v>34.538152610441998</v>
      </c>
      <c r="J786" s="2">
        <v>48.192771084336997</v>
      </c>
      <c r="K786" s="2">
        <v>1.6064257028110001</v>
      </c>
      <c r="L786" s="19" t="s">
        <v>68</v>
      </c>
      <c r="M786" s="16">
        <v>3.6144578313250002</v>
      </c>
    </row>
    <row r="787" spans="2:17" x14ac:dyDescent="0.25">
      <c r="C787" s="103"/>
      <c r="D787" s="101"/>
      <c r="E787" s="11" t="s">
        <v>66</v>
      </c>
      <c r="F787" s="8"/>
      <c r="G787" s="7">
        <v>145</v>
      </c>
      <c r="H787" s="17">
        <v>12.413793103448</v>
      </c>
      <c r="I787" s="2">
        <v>37.241379310345003</v>
      </c>
      <c r="J787" s="2">
        <v>48.275862068965999</v>
      </c>
      <c r="K787" s="2">
        <v>0.68965517241399998</v>
      </c>
      <c r="L787" s="19" t="s">
        <v>68</v>
      </c>
      <c r="M787" s="16">
        <v>1.379310344828</v>
      </c>
    </row>
    <row r="788" spans="2:17" x14ac:dyDescent="0.25">
      <c r="C788" s="107"/>
      <c r="D788" s="104"/>
      <c r="E788" s="44" t="s">
        <v>67</v>
      </c>
      <c r="F788" s="45"/>
      <c r="G788" s="56">
        <v>187</v>
      </c>
      <c r="H788" s="66">
        <v>17.647058823529001</v>
      </c>
      <c r="I788" s="35">
        <v>44.919786096256999</v>
      </c>
      <c r="J788" s="35">
        <v>36.363636363635997</v>
      </c>
      <c r="K788" s="35">
        <v>0.53475935828900001</v>
      </c>
      <c r="L788" s="71" t="s">
        <v>68</v>
      </c>
      <c r="M788" s="67">
        <v>0.53475935828900001</v>
      </c>
    </row>
    <row r="790" spans="2:17" x14ac:dyDescent="0.25">
      <c r="B790" s="42" t="str">
        <f xml:space="preserve"> HYPERLINK("#'目次'!B16", "[10]")</f>
        <v>[10]</v>
      </c>
      <c r="C790" s="37" t="s">
        <v>164</v>
      </c>
    </row>
    <row r="793" spans="2:17" x14ac:dyDescent="0.25">
      <c r="C793" s="37" t="s">
        <v>14</v>
      </c>
    </row>
    <row r="794" spans="2:17" ht="63" x14ac:dyDescent="0.25">
      <c r="C794" s="96"/>
      <c r="D794" s="97"/>
      <c r="E794" s="97"/>
      <c r="F794" s="97"/>
      <c r="G794" s="52" t="s">
        <v>15</v>
      </c>
      <c r="H794" s="48" t="s">
        <v>47</v>
      </c>
      <c r="I794" s="20" t="s">
        <v>48</v>
      </c>
      <c r="J794" s="20" t="s">
        <v>49</v>
      </c>
      <c r="K794" s="20" t="s">
        <v>50</v>
      </c>
      <c r="L794" s="20" t="s">
        <v>51</v>
      </c>
      <c r="M794" s="20" t="s">
        <v>52</v>
      </c>
      <c r="N794" s="20" t="s">
        <v>53</v>
      </c>
      <c r="O794" s="20" t="s">
        <v>38</v>
      </c>
      <c r="P794" s="20" t="s">
        <v>54</v>
      </c>
      <c r="Q794" s="51" t="s">
        <v>55</v>
      </c>
    </row>
    <row r="795" spans="2:17" x14ac:dyDescent="0.25">
      <c r="C795" s="98"/>
      <c r="D795" s="99"/>
      <c r="E795" s="99"/>
      <c r="F795" s="99"/>
      <c r="G795" s="47"/>
      <c r="H795" s="55"/>
      <c r="I795" s="21"/>
      <c r="J795" s="21"/>
      <c r="K795" s="21"/>
      <c r="L795" s="21"/>
      <c r="M795" s="21"/>
      <c r="N795" s="21"/>
      <c r="O795" s="21"/>
      <c r="P795" s="21"/>
      <c r="Q795" s="54"/>
    </row>
    <row r="796" spans="2:17" x14ac:dyDescent="0.25">
      <c r="C796" s="43"/>
      <c r="D796" s="49"/>
      <c r="E796" s="53" t="s">
        <v>15</v>
      </c>
      <c r="F796" s="46"/>
      <c r="G796" s="50">
        <v>1524</v>
      </c>
      <c r="H796" s="32">
        <v>72.375328083989999</v>
      </c>
      <c r="I796" s="32">
        <v>11.351706036745</v>
      </c>
      <c r="J796" s="32">
        <v>1.902887139108</v>
      </c>
      <c r="K796" s="32">
        <v>6.6929133858269996</v>
      </c>
      <c r="L796" s="32">
        <v>3.018372703412</v>
      </c>
      <c r="M796" s="32">
        <v>1.312335958005</v>
      </c>
      <c r="N796" s="32">
        <v>1.2467191601050001</v>
      </c>
      <c r="O796" s="32">
        <v>2.0997375328080001</v>
      </c>
      <c r="P796" s="32">
        <v>83.727034120734999</v>
      </c>
      <c r="Q796" s="65">
        <v>11.614173228346001</v>
      </c>
    </row>
    <row r="797" spans="2:17" x14ac:dyDescent="0.25">
      <c r="C797" s="105" t="s">
        <v>20</v>
      </c>
      <c r="D797" s="100" t="s">
        <v>21</v>
      </c>
      <c r="E797" s="10" t="s">
        <v>22</v>
      </c>
      <c r="F797" s="9"/>
      <c r="G797" s="13">
        <v>780</v>
      </c>
      <c r="H797" s="23">
        <v>72.051282051282001</v>
      </c>
      <c r="I797" s="4">
        <v>11.153846153846001</v>
      </c>
      <c r="J797" s="4">
        <v>2.051282051282</v>
      </c>
      <c r="K797" s="4">
        <v>7.9487179487180004</v>
      </c>
      <c r="L797" s="4">
        <v>2.3076923076920002</v>
      </c>
      <c r="M797" s="4">
        <v>0.89743589743600005</v>
      </c>
      <c r="N797" s="4">
        <v>1.1538461538460001</v>
      </c>
      <c r="O797" s="4">
        <v>2.435897435897</v>
      </c>
      <c r="P797" s="4">
        <v>83.205128205128005</v>
      </c>
      <c r="Q797" s="25">
        <v>12.307692307691999</v>
      </c>
    </row>
    <row r="798" spans="2:17" x14ac:dyDescent="0.25">
      <c r="C798" s="106"/>
      <c r="D798" s="101"/>
      <c r="E798" s="11" t="s">
        <v>23</v>
      </c>
      <c r="F798" s="8"/>
      <c r="G798" s="7">
        <v>744</v>
      </c>
      <c r="H798" s="17">
        <v>72.715053763441006</v>
      </c>
      <c r="I798" s="2">
        <v>11.559139784946</v>
      </c>
      <c r="J798" s="2">
        <v>1.7473118279569999</v>
      </c>
      <c r="K798" s="2">
        <v>5.3763440860219998</v>
      </c>
      <c r="L798" s="2">
        <v>3.7634408602149998</v>
      </c>
      <c r="M798" s="2">
        <v>1.7473118279569999</v>
      </c>
      <c r="N798" s="2">
        <v>1.3440860215049999</v>
      </c>
      <c r="O798" s="2">
        <v>1.7473118279569999</v>
      </c>
      <c r="P798" s="2">
        <v>84.274193548387004</v>
      </c>
      <c r="Q798" s="16">
        <v>10.887096774193999</v>
      </c>
    </row>
    <row r="799" spans="2:17" x14ac:dyDescent="0.25">
      <c r="C799" s="102" t="s">
        <v>24</v>
      </c>
      <c r="D799" s="102" t="s">
        <v>25</v>
      </c>
      <c r="E799" s="10" t="s">
        <v>26</v>
      </c>
      <c r="F799" s="9"/>
      <c r="G799" s="13">
        <v>257</v>
      </c>
      <c r="H799" s="23">
        <v>63.035019455253</v>
      </c>
      <c r="I799" s="4">
        <v>16.342412451362001</v>
      </c>
      <c r="J799" s="4">
        <v>2.7237354085600001</v>
      </c>
      <c r="K799" s="4">
        <v>10.894941634241</v>
      </c>
      <c r="L799" s="4">
        <v>3.5019455252920002</v>
      </c>
      <c r="M799" s="36" t="s">
        <v>68</v>
      </c>
      <c r="N799" s="4">
        <v>2.7237354085600001</v>
      </c>
      <c r="O799" s="4">
        <v>0.77821011673200002</v>
      </c>
      <c r="P799" s="4">
        <v>79.377431906615001</v>
      </c>
      <c r="Q799" s="25">
        <v>17.120622568093001</v>
      </c>
    </row>
    <row r="800" spans="2:17" x14ac:dyDescent="0.25">
      <c r="C800" s="106"/>
      <c r="D800" s="103"/>
      <c r="E800" s="11" t="s">
        <v>27</v>
      </c>
      <c r="F800" s="8"/>
      <c r="G800" s="7">
        <v>297</v>
      </c>
      <c r="H800" s="17">
        <v>71.380471380470993</v>
      </c>
      <c r="I800" s="2">
        <v>12.121212121212</v>
      </c>
      <c r="J800" s="2">
        <v>1.683501683502</v>
      </c>
      <c r="K800" s="2">
        <v>8.0808080808079996</v>
      </c>
      <c r="L800" s="2">
        <v>3.0303030303030001</v>
      </c>
      <c r="M800" s="2">
        <v>0.67340067340099996</v>
      </c>
      <c r="N800" s="2">
        <v>0.33670033669999999</v>
      </c>
      <c r="O800" s="2">
        <v>2.6936026936030002</v>
      </c>
      <c r="P800" s="2">
        <v>83.501683501683999</v>
      </c>
      <c r="Q800" s="16">
        <v>12.794612794613</v>
      </c>
    </row>
    <row r="801" spans="3:17" x14ac:dyDescent="0.25">
      <c r="C801" s="106"/>
      <c r="D801" s="103"/>
      <c r="E801" s="11" t="s">
        <v>28</v>
      </c>
      <c r="F801" s="8"/>
      <c r="G801" s="7">
        <v>316</v>
      </c>
      <c r="H801" s="17">
        <v>75.949367088608</v>
      </c>
      <c r="I801" s="2">
        <v>11.708860759494</v>
      </c>
      <c r="J801" s="2">
        <v>1.5822784810129999</v>
      </c>
      <c r="K801" s="2">
        <v>4.746835443038</v>
      </c>
      <c r="L801" s="2">
        <v>2.5316455696200002</v>
      </c>
      <c r="M801" s="2">
        <v>0.63291139240500005</v>
      </c>
      <c r="N801" s="2">
        <v>0.94936708860800001</v>
      </c>
      <c r="O801" s="2">
        <v>1.8987341772149999</v>
      </c>
      <c r="P801" s="2">
        <v>87.658227848101006</v>
      </c>
      <c r="Q801" s="16">
        <v>8.8607594936710008</v>
      </c>
    </row>
    <row r="802" spans="3:17" x14ac:dyDescent="0.25">
      <c r="C802" s="106"/>
      <c r="D802" s="103"/>
      <c r="E802" s="11" t="s">
        <v>29</v>
      </c>
      <c r="F802" s="8"/>
      <c r="G802" s="7">
        <v>335</v>
      </c>
      <c r="H802" s="17">
        <v>78.805970149253994</v>
      </c>
      <c r="I802" s="2">
        <v>9.5522388059699992</v>
      </c>
      <c r="J802" s="2">
        <v>0.89552238805999995</v>
      </c>
      <c r="K802" s="2">
        <v>4.477611940299</v>
      </c>
      <c r="L802" s="2">
        <v>2.985074626866</v>
      </c>
      <c r="M802" s="2">
        <v>1.1940298507460001</v>
      </c>
      <c r="N802" s="2">
        <v>0.89552238805999995</v>
      </c>
      <c r="O802" s="2">
        <v>1.1940298507460001</v>
      </c>
      <c r="P802" s="2">
        <v>88.358208955224001</v>
      </c>
      <c r="Q802" s="16">
        <v>8.3582089552240006</v>
      </c>
    </row>
    <row r="803" spans="3:17" x14ac:dyDescent="0.25">
      <c r="C803" s="106"/>
      <c r="D803" s="103"/>
      <c r="E803" s="11" t="s">
        <v>30</v>
      </c>
      <c r="F803" s="8"/>
      <c r="G803" s="7">
        <v>319</v>
      </c>
      <c r="H803" s="17">
        <v>70.532915360502002</v>
      </c>
      <c r="I803" s="2">
        <v>8.1504702194360004</v>
      </c>
      <c r="J803" s="2">
        <v>2.8213166144200001</v>
      </c>
      <c r="K803" s="2">
        <v>6.2695924764889996</v>
      </c>
      <c r="L803" s="2">
        <v>3.1347962382449999</v>
      </c>
      <c r="M803" s="2">
        <v>3.761755485893</v>
      </c>
      <c r="N803" s="2">
        <v>1.5673981191220001</v>
      </c>
      <c r="O803" s="2">
        <v>3.761755485893</v>
      </c>
      <c r="P803" s="2">
        <v>78.683385579936996</v>
      </c>
      <c r="Q803" s="16">
        <v>12.225705329154</v>
      </c>
    </row>
    <row r="804" spans="3:17" x14ac:dyDescent="0.25">
      <c r="C804" s="106"/>
      <c r="D804" s="103"/>
      <c r="E804" s="11" t="s">
        <v>31</v>
      </c>
      <c r="F804" s="8"/>
      <c r="G804" s="7">
        <v>1267</v>
      </c>
      <c r="H804" s="17">
        <v>74.269928966061997</v>
      </c>
      <c r="I804" s="2">
        <v>10.339384372533999</v>
      </c>
      <c r="J804" s="2">
        <v>1.7363851617999999</v>
      </c>
      <c r="K804" s="2">
        <v>5.8405682715070002</v>
      </c>
      <c r="L804" s="2">
        <v>2.9202841357540001</v>
      </c>
      <c r="M804" s="2">
        <v>1.578531965272</v>
      </c>
      <c r="N804" s="2">
        <v>0.94711917916300004</v>
      </c>
      <c r="O804" s="2">
        <v>2.367797947908</v>
      </c>
      <c r="P804" s="2">
        <v>84.609313338595001</v>
      </c>
      <c r="Q804" s="16">
        <v>10.497237569060999</v>
      </c>
    </row>
    <row r="805" spans="3:17" x14ac:dyDescent="0.25">
      <c r="C805" s="106"/>
      <c r="D805" s="103"/>
      <c r="E805" s="11" t="s">
        <v>32</v>
      </c>
      <c r="F805" s="8"/>
      <c r="G805" s="7">
        <v>654</v>
      </c>
      <c r="H805" s="17">
        <v>74.770642201835003</v>
      </c>
      <c r="I805" s="2">
        <v>8.8685015290520006</v>
      </c>
      <c r="J805" s="2">
        <v>1.834862385321</v>
      </c>
      <c r="K805" s="2">
        <v>5.351681957187</v>
      </c>
      <c r="L805" s="2">
        <v>3.0581039755349999</v>
      </c>
      <c r="M805" s="2">
        <v>2.4464831804279998</v>
      </c>
      <c r="N805" s="2">
        <v>1.2232415902139999</v>
      </c>
      <c r="O805" s="2">
        <v>2.4464831804279998</v>
      </c>
      <c r="P805" s="2">
        <v>83.639143730887</v>
      </c>
      <c r="Q805" s="16">
        <v>10.244648318043</v>
      </c>
    </row>
    <row r="806" spans="3:17" x14ac:dyDescent="0.25">
      <c r="C806" s="106"/>
      <c r="D806" s="102" t="s">
        <v>22</v>
      </c>
      <c r="E806" s="10" t="s">
        <v>26</v>
      </c>
      <c r="F806" s="9"/>
      <c r="G806" s="13">
        <v>137</v>
      </c>
      <c r="H806" s="23">
        <v>59.854014598539997</v>
      </c>
      <c r="I806" s="4">
        <v>16.058394160584001</v>
      </c>
      <c r="J806" s="4">
        <v>2.9197080291969999</v>
      </c>
      <c r="K806" s="4">
        <v>13.868613138685999</v>
      </c>
      <c r="L806" s="4">
        <v>4.3795620437959997</v>
      </c>
      <c r="M806" s="36" t="s">
        <v>68</v>
      </c>
      <c r="N806" s="4">
        <v>2.1897810218979998</v>
      </c>
      <c r="O806" s="4">
        <v>0.72992700729899995</v>
      </c>
      <c r="P806" s="4">
        <v>75.912408759124006</v>
      </c>
      <c r="Q806" s="25">
        <v>21.167883211679001</v>
      </c>
    </row>
    <row r="807" spans="3:17" x14ac:dyDescent="0.25">
      <c r="C807" s="106"/>
      <c r="D807" s="103"/>
      <c r="E807" s="11" t="s">
        <v>27</v>
      </c>
      <c r="F807" s="8"/>
      <c r="G807" s="7">
        <v>157</v>
      </c>
      <c r="H807" s="17">
        <v>70.063694267515999</v>
      </c>
      <c r="I807" s="2">
        <v>10.828025477707</v>
      </c>
      <c r="J807" s="2">
        <v>3.184713375796</v>
      </c>
      <c r="K807" s="2">
        <v>8.2802547770700006</v>
      </c>
      <c r="L807" s="2">
        <v>3.184713375796</v>
      </c>
      <c r="M807" s="2">
        <v>0.63694267515900005</v>
      </c>
      <c r="N807" s="19" t="s">
        <v>68</v>
      </c>
      <c r="O807" s="2">
        <v>3.8216560509550002</v>
      </c>
      <c r="P807" s="2">
        <v>80.891719745223</v>
      </c>
      <c r="Q807" s="16">
        <v>14.649681528662001</v>
      </c>
    </row>
    <row r="808" spans="3:17" x14ac:dyDescent="0.25">
      <c r="C808" s="106"/>
      <c r="D808" s="103"/>
      <c r="E808" s="11" t="s">
        <v>28</v>
      </c>
      <c r="F808" s="8"/>
      <c r="G808" s="7">
        <v>162</v>
      </c>
      <c r="H808" s="17">
        <v>75.308641975309001</v>
      </c>
      <c r="I808" s="2">
        <v>11.111111111111001</v>
      </c>
      <c r="J808" s="2">
        <v>1.851851851852</v>
      </c>
      <c r="K808" s="2">
        <v>6.79012345679</v>
      </c>
      <c r="L808" s="2">
        <v>1.851851851852</v>
      </c>
      <c r="M808" s="2">
        <v>0.61728395061700003</v>
      </c>
      <c r="N808" s="2">
        <v>0.61728395061700003</v>
      </c>
      <c r="O808" s="2">
        <v>1.851851851852</v>
      </c>
      <c r="P808" s="2">
        <v>86.419753086420002</v>
      </c>
      <c r="Q808" s="16">
        <v>10.493827160494</v>
      </c>
    </row>
    <row r="809" spans="3:17" x14ac:dyDescent="0.25">
      <c r="C809" s="106"/>
      <c r="D809" s="103"/>
      <c r="E809" s="11" t="s">
        <v>29</v>
      </c>
      <c r="F809" s="8"/>
      <c r="G809" s="7">
        <v>175</v>
      </c>
      <c r="H809" s="17">
        <v>77.142857142856997</v>
      </c>
      <c r="I809" s="2">
        <v>10.285714285714</v>
      </c>
      <c r="J809" s="2">
        <v>0.57142857142900005</v>
      </c>
      <c r="K809" s="2">
        <v>5.7142857142860004</v>
      </c>
      <c r="L809" s="2">
        <v>2.285714285714</v>
      </c>
      <c r="M809" s="2">
        <v>1.714285714286</v>
      </c>
      <c r="N809" s="2">
        <v>1.714285714286</v>
      </c>
      <c r="O809" s="2">
        <v>0.57142857142900005</v>
      </c>
      <c r="P809" s="2">
        <v>87.428571428571004</v>
      </c>
      <c r="Q809" s="16">
        <v>8.5714285714289993</v>
      </c>
    </row>
    <row r="810" spans="3:17" x14ac:dyDescent="0.25">
      <c r="C810" s="106"/>
      <c r="D810" s="103"/>
      <c r="E810" s="11" t="s">
        <v>30</v>
      </c>
      <c r="F810" s="8"/>
      <c r="G810" s="7">
        <v>149</v>
      </c>
      <c r="H810" s="17">
        <v>75.838926174497004</v>
      </c>
      <c r="I810" s="2">
        <v>8.0536912751679992</v>
      </c>
      <c r="J810" s="2">
        <v>2.0134228187919998</v>
      </c>
      <c r="K810" s="2">
        <v>6.0402684563760003</v>
      </c>
      <c r="L810" s="19" t="s">
        <v>68</v>
      </c>
      <c r="M810" s="2">
        <v>1.342281879195</v>
      </c>
      <c r="N810" s="2">
        <v>1.342281879195</v>
      </c>
      <c r="O810" s="2">
        <v>5.3691275167789998</v>
      </c>
      <c r="P810" s="2">
        <v>83.892617449664002</v>
      </c>
      <c r="Q810" s="16">
        <v>8.0536912751679992</v>
      </c>
    </row>
    <row r="811" spans="3:17" x14ac:dyDescent="0.25">
      <c r="C811" s="106"/>
      <c r="D811" s="103"/>
      <c r="E811" s="11" t="s">
        <v>31</v>
      </c>
      <c r="F811" s="8"/>
      <c r="G811" s="7">
        <v>643</v>
      </c>
      <c r="H811" s="17">
        <v>74.650077760497993</v>
      </c>
      <c r="I811" s="2">
        <v>10.108864696734001</v>
      </c>
      <c r="J811" s="2">
        <v>1.866251944012</v>
      </c>
      <c r="K811" s="2">
        <v>6.6874027993779999</v>
      </c>
      <c r="L811" s="2">
        <v>1.866251944012</v>
      </c>
      <c r="M811" s="2">
        <v>1.088646967341</v>
      </c>
      <c r="N811" s="2">
        <v>0.933125972006</v>
      </c>
      <c r="O811" s="2">
        <v>2.799377916019</v>
      </c>
      <c r="P811" s="2">
        <v>84.758942457231996</v>
      </c>
      <c r="Q811" s="16">
        <v>10.419906687403</v>
      </c>
    </row>
    <row r="812" spans="3:17" x14ac:dyDescent="0.25">
      <c r="C812" s="106"/>
      <c r="D812" s="103"/>
      <c r="E812" s="11" t="s">
        <v>32</v>
      </c>
      <c r="F812" s="8"/>
      <c r="G812" s="7">
        <v>324</v>
      </c>
      <c r="H812" s="17">
        <v>76.543209876543003</v>
      </c>
      <c r="I812" s="2">
        <v>9.2592592592590002</v>
      </c>
      <c r="J812" s="2">
        <v>1.2345679012349999</v>
      </c>
      <c r="K812" s="2">
        <v>5.8641975308639998</v>
      </c>
      <c r="L812" s="2">
        <v>1.2345679012349999</v>
      </c>
      <c r="M812" s="2">
        <v>1.543209876543</v>
      </c>
      <c r="N812" s="2">
        <v>1.543209876543</v>
      </c>
      <c r="O812" s="2">
        <v>2.7777777777780002</v>
      </c>
      <c r="P812" s="2">
        <v>85.802469135801999</v>
      </c>
      <c r="Q812" s="16">
        <v>8.333333333333</v>
      </c>
    </row>
    <row r="813" spans="3:17" x14ac:dyDescent="0.25">
      <c r="C813" s="106"/>
      <c r="D813" s="102" t="s">
        <v>23</v>
      </c>
      <c r="E813" s="10" t="s">
        <v>26</v>
      </c>
      <c r="F813" s="9"/>
      <c r="G813" s="13">
        <v>120</v>
      </c>
      <c r="H813" s="23">
        <v>66.666666666666998</v>
      </c>
      <c r="I813" s="4">
        <v>16.666666666666998</v>
      </c>
      <c r="J813" s="4">
        <v>2.5</v>
      </c>
      <c r="K813" s="4">
        <v>7.5</v>
      </c>
      <c r="L813" s="4">
        <v>2.5</v>
      </c>
      <c r="M813" s="36" t="s">
        <v>68</v>
      </c>
      <c r="N813" s="4">
        <v>3.333333333333</v>
      </c>
      <c r="O813" s="4">
        <v>0.83333333333299997</v>
      </c>
      <c r="P813" s="4">
        <v>83.333333333333002</v>
      </c>
      <c r="Q813" s="25">
        <v>12.5</v>
      </c>
    </row>
    <row r="814" spans="3:17" x14ac:dyDescent="0.25">
      <c r="C814" s="106"/>
      <c r="D814" s="103"/>
      <c r="E814" s="11" t="s">
        <v>27</v>
      </c>
      <c r="F814" s="8"/>
      <c r="G814" s="7">
        <v>140</v>
      </c>
      <c r="H814" s="17">
        <v>72.857142857143003</v>
      </c>
      <c r="I814" s="2">
        <v>13.571428571428999</v>
      </c>
      <c r="J814" s="19" t="s">
        <v>68</v>
      </c>
      <c r="K814" s="2">
        <v>7.8571428571429998</v>
      </c>
      <c r="L814" s="2">
        <v>2.8571428571430002</v>
      </c>
      <c r="M814" s="2">
        <v>0.71428571428599996</v>
      </c>
      <c r="N814" s="2">
        <v>0.71428571428599996</v>
      </c>
      <c r="O814" s="2">
        <v>1.4285714285710001</v>
      </c>
      <c r="P814" s="2">
        <v>86.428571428571004</v>
      </c>
      <c r="Q814" s="16">
        <v>10.714285714286</v>
      </c>
    </row>
    <row r="815" spans="3:17" x14ac:dyDescent="0.25">
      <c r="C815" s="106"/>
      <c r="D815" s="103"/>
      <c r="E815" s="11" t="s">
        <v>28</v>
      </c>
      <c r="F815" s="8"/>
      <c r="G815" s="7">
        <v>154</v>
      </c>
      <c r="H815" s="17">
        <v>76.623376623376998</v>
      </c>
      <c r="I815" s="2">
        <v>12.337662337662</v>
      </c>
      <c r="J815" s="2">
        <v>1.298701298701</v>
      </c>
      <c r="K815" s="2">
        <v>2.5974025974030002</v>
      </c>
      <c r="L815" s="2">
        <v>3.2467532467529998</v>
      </c>
      <c r="M815" s="2">
        <v>0.64935064935099995</v>
      </c>
      <c r="N815" s="2">
        <v>1.298701298701</v>
      </c>
      <c r="O815" s="2">
        <v>1.948051948052</v>
      </c>
      <c r="P815" s="2">
        <v>88.961038961038994</v>
      </c>
      <c r="Q815" s="16">
        <v>7.1428571428570002</v>
      </c>
    </row>
    <row r="816" spans="3:17" x14ac:dyDescent="0.25">
      <c r="C816" s="106"/>
      <c r="D816" s="103"/>
      <c r="E816" s="11" t="s">
        <v>29</v>
      </c>
      <c r="F816" s="8"/>
      <c r="G816" s="7">
        <v>160</v>
      </c>
      <c r="H816" s="17">
        <v>80.625</v>
      </c>
      <c r="I816" s="2">
        <v>8.75</v>
      </c>
      <c r="J816" s="2">
        <v>1.25</v>
      </c>
      <c r="K816" s="2">
        <v>3.125</v>
      </c>
      <c r="L816" s="2">
        <v>3.75</v>
      </c>
      <c r="M816" s="2">
        <v>0.625</v>
      </c>
      <c r="N816" s="19" t="s">
        <v>68</v>
      </c>
      <c r="O816" s="2">
        <v>1.875</v>
      </c>
      <c r="P816" s="2">
        <v>89.375</v>
      </c>
      <c r="Q816" s="16">
        <v>8.125</v>
      </c>
    </row>
    <row r="817" spans="3:17" x14ac:dyDescent="0.25">
      <c r="C817" s="106"/>
      <c r="D817" s="103"/>
      <c r="E817" s="11" t="s">
        <v>30</v>
      </c>
      <c r="F817" s="8"/>
      <c r="G817" s="7">
        <v>170</v>
      </c>
      <c r="H817" s="17">
        <v>65.882352941175995</v>
      </c>
      <c r="I817" s="2">
        <v>8.2352941176469994</v>
      </c>
      <c r="J817" s="2">
        <v>3.5294117647059999</v>
      </c>
      <c r="K817" s="2">
        <v>6.4705882352939996</v>
      </c>
      <c r="L817" s="2">
        <v>5.8823529411760003</v>
      </c>
      <c r="M817" s="2">
        <v>5.8823529411760003</v>
      </c>
      <c r="N817" s="2">
        <v>1.764705882353</v>
      </c>
      <c r="O817" s="2">
        <v>2.352941176471</v>
      </c>
      <c r="P817" s="2">
        <v>74.117647058824005</v>
      </c>
      <c r="Q817" s="16">
        <v>15.882352941176</v>
      </c>
    </row>
    <row r="818" spans="3:17" x14ac:dyDescent="0.25">
      <c r="C818" s="106"/>
      <c r="D818" s="103"/>
      <c r="E818" s="11" t="s">
        <v>31</v>
      </c>
      <c r="F818" s="8"/>
      <c r="G818" s="7">
        <v>624</v>
      </c>
      <c r="H818" s="17">
        <v>73.878205128204996</v>
      </c>
      <c r="I818" s="2">
        <v>10.576923076923</v>
      </c>
      <c r="J818" s="2">
        <v>1.6025641025640001</v>
      </c>
      <c r="K818" s="2">
        <v>4.9679487179489996</v>
      </c>
      <c r="L818" s="2">
        <v>4.0064102564099997</v>
      </c>
      <c r="M818" s="2">
        <v>2.083333333333</v>
      </c>
      <c r="N818" s="2">
        <v>0.96153846153800004</v>
      </c>
      <c r="O818" s="2">
        <v>1.923076923077</v>
      </c>
      <c r="P818" s="2">
        <v>84.455128205128005</v>
      </c>
      <c r="Q818" s="16">
        <v>10.576923076923</v>
      </c>
    </row>
    <row r="819" spans="3:17" x14ac:dyDescent="0.25">
      <c r="C819" s="106"/>
      <c r="D819" s="103"/>
      <c r="E819" s="11" t="s">
        <v>32</v>
      </c>
      <c r="F819" s="8"/>
      <c r="G819" s="7">
        <v>330</v>
      </c>
      <c r="H819" s="17">
        <v>73.030303030303003</v>
      </c>
      <c r="I819" s="2">
        <v>8.4848484848479995</v>
      </c>
      <c r="J819" s="2">
        <v>2.4242424242420002</v>
      </c>
      <c r="K819" s="2">
        <v>4.8484848484849996</v>
      </c>
      <c r="L819" s="2">
        <v>4.8484848484849996</v>
      </c>
      <c r="M819" s="2">
        <v>3.333333333333</v>
      </c>
      <c r="N819" s="2">
        <v>0.90909090909099999</v>
      </c>
      <c r="O819" s="2">
        <v>2.1212121212119999</v>
      </c>
      <c r="P819" s="2">
        <v>81.515151515151999</v>
      </c>
      <c r="Q819" s="16">
        <v>12.121212121212</v>
      </c>
    </row>
    <row r="820" spans="3:17" ht="25.2" x14ac:dyDescent="0.25">
      <c r="C820" s="102" t="s">
        <v>33</v>
      </c>
      <c r="D820" s="102" t="s">
        <v>25</v>
      </c>
      <c r="E820" s="10" t="s">
        <v>34</v>
      </c>
      <c r="F820" s="9"/>
      <c r="G820" s="13">
        <v>75</v>
      </c>
      <c r="H820" s="23">
        <v>70.666666666666998</v>
      </c>
      <c r="I820" s="4">
        <v>5.333333333333</v>
      </c>
      <c r="J820" s="4">
        <v>2.666666666667</v>
      </c>
      <c r="K820" s="4">
        <v>10.666666666667</v>
      </c>
      <c r="L820" s="4">
        <v>6.666666666667</v>
      </c>
      <c r="M820" s="4">
        <v>2.666666666667</v>
      </c>
      <c r="N820" s="4">
        <v>1.333333333333</v>
      </c>
      <c r="O820" s="36" t="s">
        <v>68</v>
      </c>
      <c r="P820" s="4">
        <v>76</v>
      </c>
      <c r="Q820" s="25">
        <v>20</v>
      </c>
    </row>
    <row r="821" spans="3:17" ht="25.2" x14ac:dyDescent="0.25">
      <c r="C821" s="106"/>
      <c r="D821" s="103"/>
      <c r="E821" s="11" t="s">
        <v>35</v>
      </c>
      <c r="F821" s="8"/>
      <c r="G821" s="7">
        <v>1042</v>
      </c>
      <c r="H821" s="17">
        <v>78.310940499040001</v>
      </c>
      <c r="I821" s="2">
        <v>12.380038387716001</v>
      </c>
      <c r="J821" s="2">
        <v>1.631477927063</v>
      </c>
      <c r="K821" s="2">
        <v>4.7984644913630001</v>
      </c>
      <c r="L821" s="2">
        <v>1.8234165067179999</v>
      </c>
      <c r="M821" s="2">
        <v>0.28790786948199998</v>
      </c>
      <c r="N821" s="2">
        <v>0.76775431861800003</v>
      </c>
      <c r="O821" s="19" t="s">
        <v>68</v>
      </c>
      <c r="P821" s="2">
        <v>90.690978886756</v>
      </c>
      <c r="Q821" s="16">
        <v>8.2533589251439992</v>
      </c>
    </row>
    <row r="822" spans="3:17" ht="25.2" x14ac:dyDescent="0.25">
      <c r="C822" s="106"/>
      <c r="D822" s="103"/>
      <c r="E822" s="11" t="s">
        <v>36</v>
      </c>
      <c r="F822" s="8"/>
      <c r="G822" s="7">
        <v>122</v>
      </c>
      <c r="H822" s="17">
        <v>42.622950819671999</v>
      </c>
      <c r="I822" s="2">
        <v>11.475409836066</v>
      </c>
      <c r="J822" s="2">
        <v>2.459016393443</v>
      </c>
      <c r="K822" s="2">
        <v>24.590163934425998</v>
      </c>
      <c r="L822" s="2">
        <v>10.655737704918</v>
      </c>
      <c r="M822" s="2">
        <v>3.2786885245900002</v>
      </c>
      <c r="N822" s="2">
        <v>3.2786885245900002</v>
      </c>
      <c r="O822" s="2">
        <v>1.6393442622950001</v>
      </c>
      <c r="P822" s="2">
        <v>54.098360655737999</v>
      </c>
      <c r="Q822" s="16">
        <v>37.704918032786999</v>
      </c>
    </row>
    <row r="823" spans="3:17" ht="25.2" x14ac:dyDescent="0.25">
      <c r="C823" s="106"/>
      <c r="D823" s="103"/>
      <c r="E823" s="11" t="s">
        <v>37</v>
      </c>
      <c r="F823" s="8"/>
      <c r="G823" s="7">
        <v>251</v>
      </c>
      <c r="H823" s="17">
        <v>70.916334661354995</v>
      </c>
      <c r="I823" s="2">
        <v>9.1633466135460004</v>
      </c>
      <c r="J823" s="2">
        <v>2.7888446215139999</v>
      </c>
      <c r="K823" s="2">
        <v>5.5776892430279998</v>
      </c>
      <c r="L823" s="2">
        <v>3.5856573705180002</v>
      </c>
      <c r="M823" s="2">
        <v>4.3824701195219999</v>
      </c>
      <c r="N823" s="2">
        <v>2.3904382470119998</v>
      </c>
      <c r="O823" s="2">
        <v>1.1952191235059999</v>
      </c>
      <c r="P823" s="2">
        <v>80.079681274899997</v>
      </c>
      <c r="Q823" s="16">
        <v>11.952191235060001</v>
      </c>
    </row>
    <row r="824" spans="3:17" x14ac:dyDescent="0.25">
      <c r="C824" s="106"/>
      <c r="D824" s="103"/>
      <c r="E824" s="11" t="s">
        <v>38</v>
      </c>
      <c r="F824" s="8"/>
      <c r="G824" s="14">
        <v>34</v>
      </c>
      <c r="H824" s="29">
        <v>11.764705882353001</v>
      </c>
      <c r="I824" s="6">
        <v>8.8235294117649996</v>
      </c>
      <c r="J824" s="12" t="s">
        <v>68</v>
      </c>
      <c r="K824" s="12" t="s">
        <v>68</v>
      </c>
      <c r="L824" s="12" t="s">
        <v>68</v>
      </c>
      <c r="M824" s="12" t="s">
        <v>68</v>
      </c>
      <c r="N824" s="12" t="s">
        <v>68</v>
      </c>
      <c r="O824" s="6">
        <v>79.411764705882007</v>
      </c>
      <c r="P824" s="6">
        <v>20.588235294118</v>
      </c>
      <c r="Q824" s="38" t="s">
        <v>68</v>
      </c>
    </row>
    <row r="825" spans="3:17" ht="25.2" x14ac:dyDescent="0.25">
      <c r="C825" s="106"/>
      <c r="D825" s="102" t="s">
        <v>22</v>
      </c>
      <c r="E825" s="10" t="s">
        <v>34</v>
      </c>
      <c r="F825" s="9"/>
      <c r="G825" s="13">
        <v>53</v>
      </c>
      <c r="H825" s="23">
        <v>69.811320754717002</v>
      </c>
      <c r="I825" s="4">
        <v>3.7735849056599999</v>
      </c>
      <c r="J825" s="4">
        <v>3.7735849056599999</v>
      </c>
      <c r="K825" s="4">
        <v>13.207547169811001</v>
      </c>
      <c r="L825" s="4">
        <v>5.660377358491</v>
      </c>
      <c r="M825" s="4">
        <v>1.88679245283</v>
      </c>
      <c r="N825" s="4">
        <v>1.88679245283</v>
      </c>
      <c r="O825" s="36" t="s">
        <v>68</v>
      </c>
      <c r="P825" s="4">
        <v>73.584905660377004</v>
      </c>
      <c r="Q825" s="25">
        <v>22.641509433962</v>
      </c>
    </row>
    <row r="826" spans="3:17" ht="25.2" x14ac:dyDescent="0.25">
      <c r="C826" s="106"/>
      <c r="D826" s="103"/>
      <c r="E826" s="11" t="s">
        <v>35</v>
      </c>
      <c r="F826" s="8"/>
      <c r="G826" s="7">
        <v>595</v>
      </c>
      <c r="H826" s="17">
        <v>77.142857142856997</v>
      </c>
      <c r="I826" s="2">
        <v>12.436974789916</v>
      </c>
      <c r="J826" s="2">
        <v>1.8487394957979999</v>
      </c>
      <c r="K826" s="2">
        <v>6.2184873949580002</v>
      </c>
      <c r="L826" s="2">
        <v>1.3445378151259999</v>
      </c>
      <c r="M826" s="2">
        <v>0.33613445378200002</v>
      </c>
      <c r="N826" s="2">
        <v>0.67226890756299995</v>
      </c>
      <c r="O826" s="19" t="s">
        <v>68</v>
      </c>
      <c r="P826" s="2">
        <v>89.579831932773004</v>
      </c>
      <c r="Q826" s="16">
        <v>9.4117647058819998</v>
      </c>
    </row>
    <row r="827" spans="3:17" ht="25.2" x14ac:dyDescent="0.25">
      <c r="C827" s="106"/>
      <c r="D827" s="103"/>
      <c r="E827" s="11" t="s">
        <v>36</v>
      </c>
      <c r="F827" s="8"/>
      <c r="G827" s="7">
        <v>56</v>
      </c>
      <c r="H827" s="17">
        <v>44.642857142856997</v>
      </c>
      <c r="I827" s="2">
        <v>8.9285714285710007</v>
      </c>
      <c r="J827" s="2">
        <v>3.5714285714290002</v>
      </c>
      <c r="K827" s="2">
        <v>30.357142857143</v>
      </c>
      <c r="L827" s="2">
        <v>8.9285714285710007</v>
      </c>
      <c r="M827" s="2">
        <v>1.785714285714</v>
      </c>
      <c r="N827" s="2">
        <v>1.785714285714</v>
      </c>
      <c r="O827" s="19" t="s">
        <v>68</v>
      </c>
      <c r="P827" s="2">
        <v>53.571428571429003</v>
      </c>
      <c r="Q827" s="16">
        <v>42.857142857143003</v>
      </c>
    </row>
    <row r="828" spans="3:17" ht="25.2" x14ac:dyDescent="0.25">
      <c r="C828" s="106"/>
      <c r="D828" s="103"/>
      <c r="E828" s="11" t="s">
        <v>37</v>
      </c>
      <c r="F828" s="8"/>
      <c r="G828" s="7">
        <v>54</v>
      </c>
      <c r="H828" s="17">
        <v>70.370370370369997</v>
      </c>
      <c r="I828" s="2">
        <v>9.2592592592590002</v>
      </c>
      <c r="J828" s="2">
        <v>1.851851851852</v>
      </c>
      <c r="K828" s="2">
        <v>1.851851851852</v>
      </c>
      <c r="L828" s="2">
        <v>3.7037037037039999</v>
      </c>
      <c r="M828" s="2">
        <v>5.5555555555560003</v>
      </c>
      <c r="N828" s="2">
        <v>5.5555555555560003</v>
      </c>
      <c r="O828" s="2">
        <v>1.851851851852</v>
      </c>
      <c r="P828" s="2">
        <v>79.629629629630003</v>
      </c>
      <c r="Q828" s="16">
        <v>7.4074074074069998</v>
      </c>
    </row>
    <row r="829" spans="3:17" x14ac:dyDescent="0.25">
      <c r="C829" s="106"/>
      <c r="D829" s="103"/>
      <c r="E829" s="11" t="s">
        <v>38</v>
      </c>
      <c r="F829" s="8"/>
      <c r="G829" s="14">
        <v>22</v>
      </c>
      <c r="H829" s="29">
        <v>13.636363636364001</v>
      </c>
      <c r="I829" s="6">
        <v>4.5454545454549997</v>
      </c>
      <c r="J829" s="12" t="s">
        <v>68</v>
      </c>
      <c r="K829" s="12" t="s">
        <v>68</v>
      </c>
      <c r="L829" s="12" t="s">
        <v>68</v>
      </c>
      <c r="M829" s="12" t="s">
        <v>68</v>
      </c>
      <c r="N829" s="12" t="s">
        <v>68</v>
      </c>
      <c r="O829" s="6">
        <v>81.818181818181998</v>
      </c>
      <c r="P829" s="6">
        <v>18.181818181817999</v>
      </c>
      <c r="Q829" s="38" t="s">
        <v>68</v>
      </c>
    </row>
    <row r="830" spans="3:17" ht="25.2" x14ac:dyDescent="0.25">
      <c r="C830" s="106"/>
      <c r="D830" s="102" t="s">
        <v>23</v>
      </c>
      <c r="E830" s="10" t="s">
        <v>34</v>
      </c>
      <c r="F830" s="9"/>
      <c r="G830" s="41">
        <v>22</v>
      </c>
      <c r="H830" s="61">
        <v>72.727272727273004</v>
      </c>
      <c r="I830" s="33">
        <v>9.0909090909089993</v>
      </c>
      <c r="J830" s="39" t="s">
        <v>68</v>
      </c>
      <c r="K830" s="33">
        <v>4.5454545454549997</v>
      </c>
      <c r="L830" s="33">
        <v>9.0909090909089993</v>
      </c>
      <c r="M830" s="33">
        <v>4.5454545454549997</v>
      </c>
      <c r="N830" s="39" t="s">
        <v>68</v>
      </c>
      <c r="O830" s="39" t="s">
        <v>68</v>
      </c>
      <c r="P830" s="33">
        <v>81.818181818181998</v>
      </c>
      <c r="Q830" s="63">
        <v>13.636363636364001</v>
      </c>
    </row>
    <row r="831" spans="3:17" ht="25.2" x14ac:dyDescent="0.25">
      <c r="C831" s="106"/>
      <c r="D831" s="103"/>
      <c r="E831" s="11" t="s">
        <v>35</v>
      </c>
      <c r="F831" s="8"/>
      <c r="G831" s="7">
        <v>447</v>
      </c>
      <c r="H831" s="17">
        <v>79.865771812080993</v>
      </c>
      <c r="I831" s="2">
        <v>12.304250559284</v>
      </c>
      <c r="J831" s="2">
        <v>1.342281879195</v>
      </c>
      <c r="K831" s="2">
        <v>2.9082774049219999</v>
      </c>
      <c r="L831" s="2">
        <v>2.4608501118569999</v>
      </c>
      <c r="M831" s="2">
        <v>0.22371364653199999</v>
      </c>
      <c r="N831" s="2">
        <v>0.89485458613000002</v>
      </c>
      <c r="O831" s="19" t="s">
        <v>68</v>
      </c>
      <c r="P831" s="2">
        <v>92.170022371364993</v>
      </c>
      <c r="Q831" s="16">
        <v>6.7114093959729999</v>
      </c>
    </row>
    <row r="832" spans="3:17" ht="25.2" x14ac:dyDescent="0.25">
      <c r="C832" s="106"/>
      <c r="D832" s="103"/>
      <c r="E832" s="11" t="s">
        <v>36</v>
      </c>
      <c r="F832" s="8"/>
      <c r="G832" s="7">
        <v>66</v>
      </c>
      <c r="H832" s="17">
        <v>40.909090909090999</v>
      </c>
      <c r="I832" s="2">
        <v>13.636363636364001</v>
      </c>
      <c r="J832" s="2">
        <v>1.5151515151520001</v>
      </c>
      <c r="K832" s="2">
        <v>19.696969696970001</v>
      </c>
      <c r="L832" s="2">
        <v>12.121212121212</v>
      </c>
      <c r="M832" s="2">
        <v>4.5454545454549997</v>
      </c>
      <c r="N832" s="2">
        <v>4.5454545454549997</v>
      </c>
      <c r="O832" s="2">
        <v>3.0303030303030001</v>
      </c>
      <c r="P832" s="2">
        <v>54.545454545455001</v>
      </c>
      <c r="Q832" s="16">
        <v>33.333333333333002</v>
      </c>
    </row>
    <row r="833" spans="3:17" ht="25.2" x14ac:dyDescent="0.25">
      <c r="C833" s="106"/>
      <c r="D833" s="103"/>
      <c r="E833" s="11" t="s">
        <v>37</v>
      </c>
      <c r="F833" s="8"/>
      <c r="G833" s="7">
        <v>197</v>
      </c>
      <c r="H833" s="17">
        <v>71.065989847715997</v>
      </c>
      <c r="I833" s="2">
        <v>9.1370558375630004</v>
      </c>
      <c r="J833" s="2">
        <v>3.045685279188</v>
      </c>
      <c r="K833" s="2">
        <v>6.598984771574</v>
      </c>
      <c r="L833" s="2">
        <v>3.553299492386</v>
      </c>
      <c r="M833" s="2">
        <v>4.0609137055840003</v>
      </c>
      <c r="N833" s="2">
        <v>1.522842639594</v>
      </c>
      <c r="O833" s="2">
        <v>1.0152284263960001</v>
      </c>
      <c r="P833" s="2">
        <v>80.203045685278994</v>
      </c>
      <c r="Q833" s="16">
        <v>13.197969543147</v>
      </c>
    </row>
    <row r="834" spans="3:17" x14ac:dyDescent="0.25">
      <c r="C834" s="106"/>
      <c r="D834" s="103"/>
      <c r="E834" s="11" t="s">
        <v>38</v>
      </c>
      <c r="F834" s="8"/>
      <c r="G834" s="14">
        <v>12</v>
      </c>
      <c r="H834" s="29">
        <v>8.333333333333</v>
      </c>
      <c r="I834" s="6">
        <v>16.666666666666998</v>
      </c>
      <c r="J834" s="12" t="s">
        <v>68</v>
      </c>
      <c r="K834" s="12" t="s">
        <v>68</v>
      </c>
      <c r="L834" s="12" t="s">
        <v>68</v>
      </c>
      <c r="M834" s="12" t="s">
        <v>68</v>
      </c>
      <c r="N834" s="12" t="s">
        <v>68</v>
      </c>
      <c r="O834" s="6">
        <v>75</v>
      </c>
      <c r="P834" s="6">
        <v>25</v>
      </c>
      <c r="Q834" s="38" t="s">
        <v>68</v>
      </c>
    </row>
    <row r="835" spans="3:17" ht="25.2" x14ac:dyDescent="0.25">
      <c r="C835" s="102" t="s">
        <v>39</v>
      </c>
      <c r="D835" s="102" t="s">
        <v>25</v>
      </c>
      <c r="E835" s="10" t="s">
        <v>40</v>
      </c>
      <c r="F835" s="9"/>
      <c r="G835" s="13">
        <v>263</v>
      </c>
      <c r="H835" s="23">
        <v>49.809885931559002</v>
      </c>
      <c r="I835" s="4">
        <v>11.787072243346</v>
      </c>
      <c r="J835" s="4">
        <v>3.8022813688210002</v>
      </c>
      <c r="K835" s="4">
        <v>17.870722433459999</v>
      </c>
      <c r="L835" s="4">
        <v>7.6045627376429996</v>
      </c>
      <c r="M835" s="4">
        <v>4.5627376425859998</v>
      </c>
      <c r="N835" s="4">
        <v>3.0418250950569998</v>
      </c>
      <c r="O835" s="4">
        <v>1.520912547529</v>
      </c>
      <c r="P835" s="4">
        <v>61.596958174904998</v>
      </c>
      <c r="Q835" s="25">
        <v>29.277566539923999</v>
      </c>
    </row>
    <row r="836" spans="3:17" ht="25.2" x14ac:dyDescent="0.25">
      <c r="C836" s="106"/>
      <c r="D836" s="103"/>
      <c r="E836" s="11" t="s">
        <v>41</v>
      </c>
      <c r="F836" s="8"/>
      <c r="G836" s="7">
        <v>906</v>
      </c>
      <c r="H836" s="17">
        <v>79.470198675497002</v>
      </c>
      <c r="I836" s="2">
        <v>12.362030905077001</v>
      </c>
      <c r="J836" s="2">
        <v>1.324503311258</v>
      </c>
      <c r="K836" s="2">
        <v>4.3046357615890001</v>
      </c>
      <c r="L836" s="2">
        <v>1.9867549668869999</v>
      </c>
      <c r="M836" s="19" t="s">
        <v>68</v>
      </c>
      <c r="N836" s="2">
        <v>0.55187637969100001</v>
      </c>
      <c r="O836" s="19" t="s">
        <v>68</v>
      </c>
      <c r="P836" s="2">
        <v>91.832229580573994</v>
      </c>
      <c r="Q836" s="16">
        <v>7.6158940397350001</v>
      </c>
    </row>
    <row r="837" spans="3:17" x14ac:dyDescent="0.25">
      <c r="C837" s="106"/>
      <c r="D837" s="103"/>
      <c r="E837" s="11" t="s">
        <v>42</v>
      </c>
      <c r="F837" s="8"/>
      <c r="G837" s="7">
        <v>61</v>
      </c>
      <c r="H837" s="17">
        <v>88.524590163933993</v>
      </c>
      <c r="I837" s="2">
        <v>3.2786885245900002</v>
      </c>
      <c r="J837" s="19" t="s">
        <v>68</v>
      </c>
      <c r="K837" s="19" t="s">
        <v>68</v>
      </c>
      <c r="L837" s="2">
        <v>1.6393442622950001</v>
      </c>
      <c r="M837" s="19" t="s">
        <v>68</v>
      </c>
      <c r="N837" s="2">
        <v>6.5573770491800003</v>
      </c>
      <c r="O837" s="19" t="s">
        <v>68</v>
      </c>
      <c r="P837" s="2">
        <v>91.803278688524998</v>
      </c>
      <c r="Q837" s="16">
        <v>1.6393442622950001</v>
      </c>
    </row>
    <row r="838" spans="3:17" x14ac:dyDescent="0.25">
      <c r="C838" s="106"/>
      <c r="D838" s="103"/>
      <c r="E838" s="11" t="s">
        <v>43</v>
      </c>
      <c r="F838" s="8"/>
      <c r="G838" s="7">
        <v>450</v>
      </c>
      <c r="H838" s="17">
        <v>78.222222222222001</v>
      </c>
      <c r="I838" s="2">
        <v>11.333333333333</v>
      </c>
      <c r="J838" s="2">
        <v>2.2222222222219998</v>
      </c>
      <c r="K838" s="2">
        <v>6</v>
      </c>
      <c r="L838" s="2">
        <v>1.5555555555559999</v>
      </c>
      <c r="M838" s="19" t="s">
        <v>68</v>
      </c>
      <c r="N838" s="2">
        <v>0.66666666666700003</v>
      </c>
      <c r="O838" s="19" t="s">
        <v>68</v>
      </c>
      <c r="P838" s="2">
        <v>89.555555555555998</v>
      </c>
      <c r="Q838" s="16">
        <v>9.7777777777780006</v>
      </c>
    </row>
    <row r="839" spans="3:17" x14ac:dyDescent="0.25">
      <c r="C839" s="106"/>
      <c r="D839" s="103"/>
      <c r="E839" s="11" t="s">
        <v>44</v>
      </c>
      <c r="F839" s="8"/>
      <c r="G839" s="7">
        <v>93</v>
      </c>
      <c r="H839" s="17">
        <v>92.473118279570002</v>
      </c>
      <c r="I839" s="2">
        <v>3.2258064516129998</v>
      </c>
      <c r="J839" s="19" t="s">
        <v>68</v>
      </c>
      <c r="K839" s="2">
        <v>2.1505376344089999</v>
      </c>
      <c r="L839" s="2">
        <v>1.0752688172039999</v>
      </c>
      <c r="M839" s="19" t="s">
        <v>68</v>
      </c>
      <c r="N839" s="2">
        <v>1.0752688172039999</v>
      </c>
      <c r="O839" s="19" t="s">
        <v>68</v>
      </c>
      <c r="P839" s="2">
        <v>95.698924731182998</v>
      </c>
      <c r="Q839" s="16">
        <v>3.2258064516129998</v>
      </c>
    </row>
    <row r="840" spans="3:17" ht="25.2" x14ac:dyDescent="0.25">
      <c r="C840" s="106"/>
      <c r="D840" s="103"/>
      <c r="E840" s="11" t="s">
        <v>45</v>
      </c>
      <c r="F840" s="8"/>
      <c r="G840" s="14">
        <v>41</v>
      </c>
      <c r="H840" s="29">
        <v>65.853658536585002</v>
      </c>
      <c r="I840" s="6">
        <v>4.8780487804880002</v>
      </c>
      <c r="J840" s="6">
        <v>2.4390243902440001</v>
      </c>
      <c r="K840" s="6">
        <v>4.8780487804880002</v>
      </c>
      <c r="L840" s="6">
        <v>7.3170731707319998</v>
      </c>
      <c r="M840" s="6">
        <v>9.7560975609760003</v>
      </c>
      <c r="N840" s="6">
        <v>4.8780487804880002</v>
      </c>
      <c r="O840" s="12" t="s">
        <v>68</v>
      </c>
      <c r="P840" s="6">
        <v>70.731707317073003</v>
      </c>
      <c r="Q840" s="31">
        <v>14.634146341463</v>
      </c>
    </row>
    <row r="841" spans="3:17" x14ac:dyDescent="0.25">
      <c r="C841" s="106"/>
      <c r="D841" s="103"/>
      <c r="E841" s="11" t="s">
        <v>38</v>
      </c>
      <c r="F841" s="8"/>
      <c r="G841" s="7">
        <v>141</v>
      </c>
      <c r="H841" s="17">
        <v>64.539007092199</v>
      </c>
      <c r="I841" s="2">
        <v>7.8014184397159996</v>
      </c>
      <c r="J841" s="2">
        <v>1.4184397163119999</v>
      </c>
      <c r="K841" s="2">
        <v>3.54609929078</v>
      </c>
      <c r="L841" s="19" t="s">
        <v>68</v>
      </c>
      <c r="M841" s="2">
        <v>2.8368794326239999</v>
      </c>
      <c r="N841" s="19" t="s">
        <v>68</v>
      </c>
      <c r="O841" s="2">
        <v>19.858156028368999</v>
      </c>
      <c r="P841" s="2">
        <v>72.340425531915002</v>
      </c>
      <c r="Q841" s="16">
        <v>4.9645390070920001</v>
      </c>
    </row>
    <row r="842" spans="3:17" ht="25.2" x14ac:dyDescent="0.25">
      <c r="C842" s="106"/>
      <c r="D842" s="102" t="s">
        <v>22</v>
      </c>
      <c r="E842" s="10" t="s">
        <v>40</v>
      </c>
      <c r="F842" s="9"/>
      <c r="G842" s="13">
        <v>123</v>
      </c>
      <c r="H842" s="23">
        <v>48.780487804878</v>
      </c>
      <c r="I842" s="4">
        <v>8.130081300813</v>
      </c>
      <c r="J842" s="4">
        <v>4.065040650407</v>
      </c>
      <c r="K842" s="4">
        <v>23.577235772358001</v>
      </c>
      <c r="L842" s="4">
        <v>8.130081300813</v>
      </c>
      <c r="M842" s="4">
        <v>3.2520325203249998</v>
      </c>
      <c r="N842" s="4">
        <v>3.2520325203249998</v>
      </c>
      <c r="O842" s="4">
        <v>0.81300813008100004</v>
      </c>
      <c r="P842" s="4">
        <v>56.910569105691003</v>
      </c>
      <c r="Q842" s="25">
        <v>35.772357723577002</v>
      </c>
    </row>
    <row r="843" spans="3:17" ht="25.2" x14ac:dyDescent="0.25">
      <c r="C843" s="106"/>
      <c r="D843" s="103"/>
      <c r="E843" s="11" t="s">
        <v>41</v>
      </c>
      <c r="F843" s="8"/>
      <c r="G843" s="7">
        <v>511</v>
      </c>
      <c r="H843" s="17">
        <v>77.886497064579004</v>
      </c>
      <c r="I843" s="2">
        <v>12.915851272016001</v>
      </c>
      <c r="J843" s="2">
        <v>1.369863013699</v>
      </c>
      <c r="K843" s="2">
        <v>5.6751467710370003</v>
      </c>
      <c r="L843" s="2">
        <v>1.369863013699</v>
      </c>
      <c r="M843" s="19" t="s">
        <v>68</v>
      </c>
      <c r="N843" s="2">
        <v>0.78277886497100002</v>
      </c>
      <c r="O843" s="19" t="s">
        <v>68</v>
      </c>
      <c r="P843" s="2">
        <v>90.802348336595003</v>
      </c>
      <c r="Q843" s="16">
        <v>8.4148727984340006</v>
      </c>
    </row>
    <row r="844" spans="3:17" x14ac:dyDescent="0.25">
      <c r="C844" s="106"/>
      <c r="D844" s="103"/>
      <c r="E844" s="11" t="s">
        <v>42</v>
      </c>
      <c r="F844" s="8"/>
      <c r="G844" s="14">
        <v>36</v>
      </c>
      <c r="H844" s="29">
        <v>88.888888888888999</v>
      </c>
      <c r="I844" s="6">
        <v>5.5555555555560003</v>
      </c>
      <c r="J844" s="12" t="s">
        <v>68</v>
      </c>
      <c r="K844" s="12" t="s">
        <v>68</v>
      </c>
      <c r="L844" s="12" t="s">
        <v>68</v>
      </c>
      <c r="M844" s="12" t="s">
        <v>68</v>
      </c>
      <c r="N844" s="6">
        <v>5.5555555555560003</v>
      </c>
      <c r="O844" s="12" t="s">
        <v>68</v>
      </c>
      <c r="P844" s="6">
        <v>94.444444444444002</v>
      </c>
      <c r="Q844" s="38" t="s">
        <v>68</v>
      </c>
    </row>
    <row r="845" spans="3:17" x14ac:dyDescent="0.25">
      <c r="C845" s="106"/>
      <c r="D845" s="103"/>
      <c r="E845" s="11" t="s">
        <v>43</v>
      </c>
      <c r="F845" s="8"/>
      <c r="G845" s="7">
        <v>224</v>
      </c>
      <c r="H845" s="17">
        <v>75.446428571428996</v>
      </c>
      <c r="I845" s="2">
        <v>13.392857142857</v>
      </c>
      <c r="J845" s="2">
        <v>3.125</v>
      </c>
      <c r="K845" s="2">
        <v>5.8035714285709998</v>
      </c>
      <c r="L845" s="2">
        <v>1.339285714286</v>
      </c>
      <c r="M845" s="19" t="s">
        <v>68</v>
      </c>
      <c r="N845" s="2">
        <v>0.89285714285700002</v>
      </c>
      <c r="O845" s="19" t="s">
        <v>68</v>
      </c>
      <c r="P845" s="2">
        <v>88.839285714286007</v>
      </c>
      <c r="Q845" s="16">
        <v>10.267857142857</v>
      </c>
    </row>
    <row r="846" spans="3:17" x14ac:dyDescent="0.25">
      <c r="C846" s="106"/>
      <c r="D846" s="103"/>
      <c r="E846" s="11" t="s">
        <v>44</v>
      </c>
      <c r="F846" s="8"/>
      <c r="G846" s="14">
        <v>46</v>
      </c>
      <c r="H846" s="29">
        <v>97.826086956522005</v>
      </c>
      <c r="I846" s="6">
        <v>2.1739130434780001</v>
      </c>
      <c r="J846" s="12" t="s">
        <v>68</v>
      </c>
      <c r="K846" s="12" t="s">
        <v>68</v>
      </c>
      <c r="L846" s="12" t="s">
        <v>68</v>
      </c>
      <c r="M846" s="12" t="s">
        <v>68</v>
      </c>
      <c r="N846" s="12" t="s">
        <v>68</v>
      </c>
      <c r="O846" s="12" t="s">
        <v>68</v>
      </c>
      <c r="P846" s="6">
        <v>100</v>
      </c>
      <c r="Q846" s="38" t="s">
        <v>68</v>
      </c>
    </row>
    <row r="847" spans="3:17" ht="25.2" x14ac:dyDescent="0.25">
      <c r="C847" s="106"/>
      <c r="D847" s="103"/>
      <c r="E847" s="11" t="s">
        <v>45</v>
      </c>
      <c r="F847" s="8"/>
      <c r="G847" s="14">
        <v>18</v>
      </c>
      <c r="H847" s="29">
        <v>83.333333333333002</v>
      </c>
      <c r="I847" s="6">
        <v>5.5555555555560003</v>
      </c>
      <c r="J847" s="6">
        <v>5.5555555555560003</v>
      </c>
      <c r="K847" s="12" t="s">
        <v>68</v>
      </c>
      <c r="L847" s="12" t="s">
        <v>68</v>
      </c>
      <c r="M847" s="6">
        <v>5.5555555555560003</v>
      </c>
      <c r="N847" s="12" t="s">
        <v>68</v>
      </c>
      <c r="O847" s="12" t="s">
        <v>68</v>
      </c>
      <c r="P847" s="6">
        <v>88.888888888888999</v>
      </c>
      <c r="Q847" s="31">
        <v>5.5555555555560003</v>
      </c>
    </row>
    <row r="848" spans="3:17" x14ac:dyDescent="0.25">
      <c r="C848" s="106"/>
      <c r="D848" s="103"/>
      <c r="E848" s="11" t="s">
        <v>38</v>
      </c>
      <c r="F848" s="8"/>
      <c r="G848" s="7">
        <v>80</v>
      </c>
      <c r="H848" s="17">
        <v>62.5</v>
      </c>
      <c r="I848" s="2">
        <v>6.25</v>
      </c>
      <c r="J848" s="2">
        <v>1.25</v>
      </c>
      <c r="K848" s="2">
        <v>5</v>
      </c>
      <c r="L848" s="19" t="s">
        <v>68</v>
      </c>
      <c r="M848" s="2">
        <v>2.5</v>
      </c>
      <c r="N848" s="19" t="s">
        <v>68</v>
      </c>
      <c r="O848" s="2">
        <v>22.5</v>
      </c>
      <c r="P848" s="2">
        <v>68.75</v>
      </c>
      <c r="Q848" s="16">
        <v>6.25</v>
      </c>
    </row>
    <row r="849" spans="3:17" ht="25.2" x14ac:dyDescent="0.25">
      <c r="C849" s="106"/>
      <c r="D849" s="102" t="s">
        <v>23</v>
      </c>
      <c r="E849" s="10" t="s">
        <v>40</v>
      </c>
      <c r="F849" s="9"/>
      <c r="G849" s="13">
        <v>140</v>
      </c>
      <c r="H849" s="23">
        <v>50.714285714286</v>
      </c>
      <c r="I849" s="4">
        <v>15</v>
      </c>
      <c r="J849" s="4">
        <v>3.5714285714290002</v>
      </c>
      <c r="K849" s="4">
        <v>12.857142857143</v>
      </c>
      <c r="L849" s="4">
        <v>7.1428571428570002</v>
      </c>
      <c r="M849" s="4">
        <v>5.7142857142860004</v>
      </c>
      <c r="N849" s="4">
        <v>2.8571428571430002</v>
      </c>
      <c r="O849" s="4">
        <v>2.1428571428569998</v>
      </c>
      <c r="P849" s="4">
        <v>65.714285714286007</v>
      </c>
      <c r="Q849" s="25">
        <v>23.571428571428999</v>
      </c>
    </row>
    <row r="850" spans="3:17" ht="25.2" x14ac:dyDescent="0.25">
      <c r="C850" s="106"/>
      <c r="D850" s="103"/>
      <c r="E850" s="11" t="s">
        <v>41</v>
      </c>
      <c r="F850" s="8"/>
      <c r="G850" s="7">
        <v>395</v>
      </c>
      <c r="H850" s="17">
        <v>81.518987341772004</v>
      </c>
      <c r="I850" s="2">
        <v>11.645569620252999</v>
      </c>
      <c r="J850" s="2">
        <v>1.2658227848100001</v>
      </c>
      <c r="K850" s="2">
        <v>2.5316455696200002</v>
      </c>
      <c r="L850" s="2">
        <v>2.7848101265819998</v>
      </c>
      <c r="M850" s="19" t="s">
        <v>68</v>
      </c>
      <c r="N850" s="2">
        <v>0.25316455696200002</v>
      </c>
      <c r="O850" s="19" t="s">
        <v>68</v>
      </c>
      <c r="P850" s="2">
        <v>93.164556962025003</v>
      </c>
      <c r="Q850" s="16">
        <v>6.5822784810129997</v>
      </c>
    </row>
    <row r="851" spans="3:17" x14ac:dyDescent="0.25">
      <c r="C851" s="106"/>
      <c r="D851" s="103"/>
      <c r="E851" s="11" t="s">
        <v>42</v>
      </c>
      <c r="F851" s="8"/>
      <c r="G851" s="14">
        <v>25</v>
      </c>
      <c r="H851" s="29">
        <v>88</v>
      </c>
      <c r="I851" s="12" t="s">
        <v>68</v>
      </c>
      <c r="J851" s="12" t="s">
        <v>68</v>
      </c>
      <c r="K851" s="12" t="s">
        <v>68</v>
      </c>
      <c r="L851" s="6">
        <v>4</v>
      </c>
      <c r="M851" s="12" t="s">
        <v>68</v>
      </c>
      <c r="N851" s="6">
        <v>8</v>
      </c>
      <c r="O851" s="12" t="s">
        <v>68</v>
      </c>
      <c r="P851" s="6">
        <v>88</v>
      </c>
      <c r="Q851" s="31">
        <v>4</v>
      </c>
    </row>
    <row r="852" spans="3:17" x14ac:dyDescent="0.25">
      <c r="C852" s="106"/>
      <c r="D852" s="103"/>
      <c r="E852" s="11" t="s">
        <v>43</v>
      </c>
      <c r="F852" s="8"/>
      <c r="G852" s="7">
        <v>226</v>
      </c>
      <c r="H852" s="17">
        <v>80.973451327434006</v>
      </c>
      <c r="I852" s="2">
        <v>9.2920353982300004</v>
      </c>
      <c r="J852" s="2">
        <v>1.327433628319</v>
      </c>
      <c r="K852" s="2">
        <v>6.194690265487</v>
      </c>
      <c r="L852" s="2">
        <v>1.769911504425</v>
      </c>
      <c r="M852" s="19" t="s">
        <v>68</v>
      </c>
      <c r="N852" s="2">
        <v>0.44247787610599998</v>
      </c>
      <c r="O852" s="19" t="s">
        <v>68</v>
      </c>
      <c r="P852" s="2">
        <v>90.265486725664005</v>
      </c>
      <c r="Q852" s="16">
        <v>9.2920353982300004</v>
      </c>
    </row>
    <row r="853" spans="3:17" x14ac:dyDescent="0.25">
      <c r="C853" s="106"/>
      <c r="D853" s="103"/>
      <c r="E853" s="11" t="s">
        <v>44</v>
      </c>
      <c r="F853" s="8"/>
      <c r="G853" s="14">
        <v>47</v>
      </c>
      <c r="H853" s="29">
        <v>87.234042553191003</v>
      </c>
      <c r="I853" s="6">
        <v>4.2553191489359996</v>
      </c>
      <c r="J853" s="12" t="s">
        <v>68</v>
      </c>
      <c r="K853" s="6">
        <v>4.2553191489359996</v>
      </c>
      <c r="L853" s="6">
        <v>2.1276595744679998</v>
      </c>
      <c r="M853" s="12" t="s">
        <v>68</v>
      </c>
      <c r="N853" s="6">
        <v>2.1276595744679998</v>
      </c>
      <c r="O853" s="12" t="s">
        <v>68</v>
      </c>
      <c r="P853" s="6">
        <v>91.489361702127994</v>
      </c>
      <c r="Q853" s="31">
        <v>6.3829787234040003</v>
      </c>
    </row>
    <row r="854" spans="3:17" ht="25.2" x14ac:dyDescent="0.25">
      <c r="C854" s="106"/>
      <c r="D854" s="103"/>
      <c r="E854" s="11" t="s">
        <v>45</v>
      </c>
      <c r="F854" s="8"/>
      <c r="G854" s="14">
        <v>23</v>
      </c>
      <c r="H854" s="29">
        <v>52.173913043478002</v>
      </c>
      <c r="I854" s="6">
        <v>4.3478260869570002</v>
      </c>
      <c r="J854" s="12" t="s">
        <v>68</v>
      </c>
      <c r="K854" s="6">
        <v>8.6956521739130004</v>
      </c>
      <c r="L854" s="6">
        <v>13.04347826087</v>
      </c>
      <c r="M854" s="6">
        <v>13.04347826087</v>
      </c>
      <c r="N854" s="6">
        <v>8.6956521739130004</v>
      </c>
      <c r="O854" s="12" t="s">
        <v>68</v>
      </c>
      <c r="P854" s="6">
        <v>56.521739130435002</v>
      </c>
      <c r="Q854" s="31">
        <v>21.739130434783</v>
      </c>
    </row>
    <row r="855" spans="3:17" x14ac:dyDescent="0.25">
      <c r="C855" s="106"/>
      <c r="D855" s="103"/>
      <c r="E855" s="11" t="s">
        <v>38</v>
      </c>
      <c r="F855" s="8"/>
      <c r="G855" s="7">
        <v>61</v>
      </c>
      <c r="H855" s="17">
        <v>67.213114754098001</v>
      </c>
      <c r="I855" s="2">
        <v>9.83606557377</v>
      </c>
      <c r="J855" s="2">
        <v>1.6393442622950001</v>
      </c>
      <c r="K855" s="2">
        <v>1.6393442622950001</v>
      </c>
      <c r="L855" s="19" t="s">
        <v>68</v>
      </c>
      <c r="M855" s="2">
        <v>3.2786885245900002</v>
      </c>
      <c r="N855" s="19" t="s">
        <v>68</v>
      </c>
      <c r="O855" s="2">
        <v>16.393442622951</v>
      </c>
      <c r="P855" s="2">
        <v>77.049180327868996</v>
      </c>
      <c r="Q855" s="16">
        <v>3.2786885245900002</v>
      </c>
    </row>
    <row r="856" spans="3:17" x14ac:dyDescent="0.25">
      <c r="C856" s="102" t="s">
        <v>46</v>
      </c>
      <c r="D856" s="100" t="s">
        <v>21</v>
      </c>
      <c r="E856" s="10" t="s">
        <v>47</v>
      </c>
      <c r="F856" s="9"/>
      <c r="G856" s="13">
        <v>1103</v>
      </c>
      <c r="H856" s="23">
        <v>100</v>
      </c>
      <c r="I856" s="36" t="s">
        <v>68</v>
      </c>
      <c r="J856" s="36" t="s">
        <v>68</v>
      </c>
      <c r="K856" s="36" t="s">
        <v>68</v>
      </c>
      <c r="L856" s="36" t="s">
        <v>68</v>
      </c>
      <c r="M856" s="36" t="s">
        <v>68</v>
      </c>
      <c r="N856" s="36" t="s">
        <v>68</v>
      </c>
      <c r="O856" s="36" t="s">
        <v>68</v>
      </c>
      <c r="P856" s="4">
        <v>100</v>
      </c>
      <c r="Q856" s="59" t="s">
        <v>68</v>
      </c>
    </row>
    <row r="857" spans="3:17" ht="25.2" x14ac:dyDescent="0.25">
      <c r="C857" s="106"/>
      <c r="D857" s="101"/>
      <c r="E857" s="11" t="s">
        <v>48</v>
      </c>
      <c r="F857" s="8"/>
      <c r="G857" s="7">
        <v>173</v>
      </c>
      <c r="H857" s="62" t="s">
        <v>68</v>
      </c>
      <c r="I857" s="2">
        <v>100</v>
      </c>
      <c r="J857" s="19" t="s">
        <v>68</v>
      </c>
      <c r="K857" s="19" t="s">
        <v>68</v>
      </c>
      <c r="L857" s="19" t="s">
        <v>68</v>
      </c>
      <c r="M857" s="19" t="s">
        <v>68</v>
      </c>
      <c r="N857" s="19" t="s">
        <v>68</v>
      </c>
      <c r="O857" s="19" t="s">
        <v>68</v>
      </c>
      <c r="P857" s="2">
        <v>100</v>
      </c>
      <c r="Q857" s="40" t="s">
        <v>68</v>
      </c>
    </row>
    <row r="858" spans="3:17" x14ac:dyDescent="0.25">
      <c r="C858" s="106"/>
      <c r="D858" s="101"/>
      <c r="E858" s="11" t="s">
        <v>49</v>
      </c>
      <c r="F858" s="8"/>
      <c r="G858" s="14">
        <v>29</v>
      </c>
      <c r="H858" s="57" t="s">
        <v>68</v>
      </c>
      <c r="I858" s="12" t="s">
        <v>68</v>
      </c>
      <c r="J858" s="6">
        <v>100</v>
      </c>
      <c r="K858" s="12" t="s">
        <v>68</v>
      </c>
      <c r="L858" s="12" t="s">
        <v>68</v>
      </c>
      <c r="M858" s="12" t="s">
        <v>68</v>
      </c>
      <c r="N858" s="12" t="s">
        <v>68</v>
      </c>
      <c r="O858" s="12" t="s">
        <v>68</v>
      </c>
      <c r="P858" s="12" t="s">
        <v>68</v>
      </c>
      <c r="Q858" s="31">
        <v>100</v>
      </c>
    </row>
    <row r="859" spans="3:17" ht="25.2" x14ac:dyDescent="0.25">
      <c r="C859" s="106"/>
      <c r="D859" s="101"/>
      <c r="E859" s="11" t="s">
        <v>50</v>
      </c>
      <c r="F859" s="8"/>
      <c r="G859" s="7">
        <v>102</v>
      </c>
      <c r="H859" s="62" t="s">
        <v>68</v>
      </c>
      <c r="I859" s="19" t="s">
        <v>68</v>
      </c>
      <c r="J859" s="19" t="s">
        <v>68</v>
      </c>
      <c r="K859" s="2">
        <v>100</v>
      </c>
      <c r="L859" s="19" t="s">
        <v>68</v>
      </c>
      <c r="M859" s="19" t="s">
        <v>68</v>
      </c>
      <c r="N859" s="19" t="s">
        <v>68</v>
      </c>
      <c r="O859" s="19" t="s">
        <v>68</v>
      </c>
      <c r="P859" s="19" t="s">
        <v>68</v>
      </c>
      <c r="Q859" s="16">
        <v>100</v>
      </c>
    </row>
    <row r="860" spans="3:17" ht="25.2" x14ac:dyDescent="0.25">
      <c r="C860" s="106"/>
      <c r="D860" s="101"/>
      <c r="E860" s="11" t="s">
        <v>51</v>
      </c>
      <c r="F860" s="8"/>
      <c r="G860" s="14">
        <v>46</v>
      </c>
      <c r="H860" s="57" t="s">
        <v>68</v>
      </c>
      <c r="I860" s="12" t="s">
        <v>68</v>
      </c>
      <c r="J860" s="12" t="s">
        <v>68</v>
      </c>
      <c r="K860" s="12" t="s">
        <v>68</v>
      </c>
      <c r="L860" s="6">
        <v>100</v>
      </c>
      <c r="M860" s="12" t="s">
        <v>68</v>
      </c>
      <c r="N860" s="12" t="s">
        <v>68</v>
      </c>
      <c r="O860" s="12" t="s">
        <v>68</v>
      </c>
      <c r="P860" s="12" t="s">
        <v>68</v>
      </c>
      <c r="Q860" s="31">
        <v>100</v>
      </c>
    </row>
    <row r="861" spans="3:17" x14ac:dyDescent="0.25">
      <c r="C861" s="106"/>
      <c r="D861" s="101"/>
      <c r="E861" s="11" t="s">
        <v>52</v>
      </c>
      <c r="F861" s="8"/>
      <c r="G861" s="14">
        <v>20</v>
      </c>
      <c r="H861" s="57" t="s">
        <v>68</v>
      </c>
      <c r="I861" s="12" t="s">
        <v>68</v>
      </c>
      <c r="J861" s="12" t="s">
        <v>68</v>
      </c>
      <c r="K861" s="12" t="s">
        <v>68</v>
      </c>
      <c r="L861" s="12" t="s">
        <v>68</v>
      </c>
      <c r="M861" s="6">
        <v>100</v>
      </c>
      <c r="N861" s="12" t="s">
        <v>68</v>
      </c>
      <c r="O861" s="12" t="s">
        <v>68</v>
      </c>
      <c r="P861" s="12" t="s">
        <v>68</v>
      </c>
      <c r="Q861" s="38" t="s">
        <v>68</v>
      </c>
    </row>
    <row r="862" spans="3:17" x14ac:dyDescent="0.25">
      <c r="C862" s="106"/>
      <c r="D862" s="101"/>
      <c r="E862" s="11" t="s">
        <v>53</v>
      </c>
      <c r="F862" s="8"/>
      <c r="G862" s="14">
        <v>19</v>
      </c>
      <c r="H862" s="57" t="s">
        <v>68</v>
      </c>
      <c r="I862" s="12" t="s">
        <v>68</v>
      </c>
      <c r="J862" s="12" t="s">
        <v>68</v>
      </c>
      <c r="K862" s="12" t="s">
        <v>68</v>
      </c>
      <c r="L862" s="12" t="s">
        <v>68</v>
      </c>
      <c r="M862" s="12" t="s">
        <v>68</v>
      </c>
      <c r="N862" s="6">
        <v>100</v>
      </c>
      <c r="O862" s="12" t="s">
        <v>68</v>
      </c>
      <c r="P862" s="12" t="s">
        <v>68</v>
      </c>
      <c r="Q862" s="38" t="s">
        <v>68</v>
      </c>
    </row>
    <row r="863" spans="3:17" x14ac:dyDescent="0.25">
      <c r="C863" s="106"/>
      <c r="D863" s="101"/>
      <c r="E863" s="11" t="s">
        <v>38</v>
      </c>
      <c r="F863" s="8"/>
      <c r="G863" s="14">
        <v>32</v>
      </c>
      <c r="H863" s="57" t="s">
        <v>68</v>
      </c>
      <c r="I863" s="12" t="s">
        <v>68</v>
      </c>
      <c r="J863" s="12" t="s">
        <v>68</v>
      </c>
      <c r="K863" s="12" t="s">
        <v>68</v>
      </c>
      <c r="L863" s="12" t="s">
        <v>68</v>
      </c>
      <c r="M863" s="12" t="s">
        <v>68</v>
      </c>
      <c r="N863" s="12" t="s">
        <v>68</v>
      </c>
      <c r="O863" s="6">
        <v>100</v>
      </c>
      <c r="P863" s="12" t="s">
        <v>68</v>
      </c>
      <c r="Q863" s="38" t="s">
        <v>68</v>
      </c>
    </row>
    <row r="864" spans="3:17" x14ac:dyDescent="0.25">
      <c r="C864" s="106"/>
      <c r="D864" s="101"/>
      <c r="E864" s="11" t="s">
        <v>54</v>
      </c>
      <c r="F864" s="8"/>
      <c r="G864" s="7">
        <v>1276</v>
      </c>
      <c r="H864" s="17">
        <v>86.442006269592</v>
      </c>
      <c r="I864" s="2">
        <v>13.557993730408</v>
      </c>
      <c r="J864" s="19" t="s">
        <v>68</v>
      </c>
      <c r="K864" s="19" t="s">
        <v>68</v>
      </c>
      <c r="L864" s="19" t="s">
        <v>68</v>
      </c>
      <c r="M864" s="19" t="s">
        <v>68</v>
      </c>
      <c r="N864" s="19" t="s">
        <v>68</v>
      </c>
      <c r="O864" s="19" t="s">
        <v>68</v>
      </c>
      <c r="P864" s="2">
        <v>100</v>
      </c>
      <c r="Q864" s="40" t="s">
        <v>68</v>
      </c>
    </row>
    <row r="865" spans="2:17" x14ac:dyDescent="0.25">
      <c r="C865" s="106"/>
      <c r="D865" s="101"/>
      <c r="E865" s="11" t="s">
        <v>55</v>
      </c>
      <c r="F865" s="8"/>
      <c r="G865" s="7">
        <v>177</v>
      </c>
      <c r="H865" s="62" t="s">
        <v>68</v>
      </c>
      <c r="I865" s="19" t="s">
        <v>68</v>
      </c>
      <c r="J865" s="2">
        <v>16.384180790959999</v>
      </c>
      <c r="K865" s="2">
        <v>57.627118644067998</v>
      </c>
      <c r="L865" s="2">
        <v>25.988700564972</v>
      </c>
      <c r="M865" s="19" t="s">
        <v>68</v>
      </c>
      <c r="N865" s="19" t="s">
        <v>68</v>
      </c>
      <c r="O865" s="19" t="s">
        <v>68</v>
      </c>
      <c r="P865" s="19" t="s">
        <v>68</v>
      </c>
      <c r="Q865" s="16">
        <v>100</v>
      </c>
    </row>
    <row r="866" spans="2:17" ht="25.2" x14ac:dyDescent="0.25">
      <c r="C866" s="102" t="s">
        <v>56</v>
      </c>
      <c r="D866" s="100" t="s">
        <v>21</v>
      </c>
      <c r="E866" s="10" t="s">
        <v>57</v>
      </c>
      <c r="F866" s="9"/>
      <c r="G866" s="13">
        <v>393</v>
      </c>
      <c r="H866" s="23">
        <v>50.381679389313</v>
      </c>
      <c r="I866" s="4">
        <v>25.445292620865001</v>
      </c>
      <c r="J866" s="4">
        <v>1.526717557252</v>
      </c>
      <c r="K866" s="4">
        <v>11.959287531807</v>
      </c>
      <c r="L866" s="4">
        <v>4.5801526717560002</v>
      </c>
      <c r="M866" s="4">
        <v>1.2722646310429999</v>
      </c>
      <c r="N866" s="4">
        <v>2.5445292620869999</v>
      </c>
      <c r="O866" s="4">
        <v>2.2900763358780001</v>
      </c>
      <c r="P866" s="4">
        <v>75.826972010177997</v>
      </c>
      <c r="Q866" s="25">
        <v>18.066157760814001</v>
      </c>
    </row>
    <row r="867" spans="2:17" ht="25.2" x14ac:dyDescent="0.25">
      <c r="C867" s="106"/>
      <c r="D867" s="101"/>
      <c r="E867" s="11" t="s">
        <v>58</v>
      </c>
      <c r="F867" s="8"/>
      <c r="G867" s="7">
        <v>615</v>
      </c>
      <c r="H867" s="17">
        <v>72.682926829267998</v>
      </c>
      <c r="I867" s="2">
        <v>11.382113821138001</v>
      </c>
      <c r="J867" s="2">
        <v>2.4390243902440001</v>
      </c>
      <c r="K867" s="2">
        <v>7.1544715447150002</v>
      </c>
      <c r="L867" s="2">
        <v>2.60162601626</v>
      </c>
      <c r="M867" s="2">
        <v>1.4634146341459999</v>
      </c>
      <c r="N867" s="2">
        <v>0.81300813008100004</v>
      </c>
      <c r="O867" s="2">
        <v>1.4634146341459999</v>
      </c>
      <c r="P867" s="2">
        <v>84.065040650406999</v>
      </c>
      <c r="Q867" s="16">
        <v>12.195121951220001</v>
      </c>
    </row>
    <row r="868" spans="2:17" ht="25.2" x14ac:dyDescent="0.25">
      <c r="C868" s="106"/>
      <c r="D868" s="101"/>
      <c r="E868" s="11" t="s">
        <v>59</v>
      </c>
      <c r="F868" s="8"/>
      <c r="G868" s="7">
        <v>364</v>
      </c>
      <c r="H868" s="17">
        <v>88.461538461537998</v>
      </c>
      <c r="I868" s="2">
        <v>0.54945054945100003</v>
      </c>
      <c r="J868" s="2">
        <v>1.648351648352</v>
      </c>
      <c r="K868" s="2">
        <v>2.1978021978019999</v>
      </c>
      <c r="L868" s="2">
        <v>2.4725274725270001</v>
      </c>
      <c r="M868" s="2">
        <v>1.098901098901</v>
      </c>
      <c r="N868" s="2">
        <v>1.098901098901</v>
      </c>
      <c r="O868" s="2">
        <v>2.4725274725270001</v>
      </c>
      <c r="P868" s="2">
        <v>89.010989010988993</v>
      </c>
      <c r="Q868" s="16">
        <v>6.3186813186809996</v>
      </c>
    </row>
    <row r="869" spans="2:17" x14ac:dyDescent="0.25">
      <c r="C869" s="106"/>
      <c r="D869" s="101"/>
      <c r="E869" s="11" t="s">
        <v>60</v>
      </c>
      <c r="F869" s="8"/>
      <c r="G869" s="7">
        <v>152</v>
      </c>
      <c r="H869" s="17">
        <v>89.473684210526002</v>
      </c>
      <c r="I869" s="2">
        <v>0.65789473684199995</v>
      </c>
      <c r="J869" s="2">
        <v>1.3157894736839999</v>
      </c>
      <c r="K869" s="2">
        <v>1.973684210526</v>
      </c>
      <c r="L869" s="2">
        <v>1.973684210526</v>
      </c>
      <c r="M869" s="2">
        <v>1.3157894736839999</v>
      </c>
      <c r="N869" s="19" t="s">
        <v>68</v>
      </c>
      <c r="O869" s="2">
        <v>3.2894736842109999</v>
      </c>
      <c r="P869" s="2">
        <v>90.131578947367998</v>
      </c>
      <c r="Q869" s="16">
        <v>5.2631578947369997</v>
      </c>
    </row>
    <row r="870" spans="2:17" x14ac:dyDescent="0.25">
      <c r="C870" s="102" t="s">
        <v>61</v>
      </c>
      <c r="D870" s="100" t="s">
        <v>21</v>
      </c>
      <c r="E870" s="10" t="s">
        <v>62</v>
      </c>
      <c r="F870" s="9"/>
      <c r="G870" s="13">
        <v>197</v>
      </c>
      <c r="H870" s="23">
        <v>79.187817258883001</v>
      </c>
      <c r="I870" s="4">
        <v>4.0609137055840003</v>
      </c>
      <c r="J870" s="4">
        <v>1.522842639594</v>
      </c>
      <c r="K870" s="4">
        <v>5.0761421319800002</v>
      </c>
      <c r="L870" s="4">
        <v>4.5685279187820003</v>
      </c>
      <c r="M870" s="4">
        <v>1.0152284263960001</v>
      </c>
      <c r="N870" s="4">
        <v>2.0304568527920002</v>
      </c>
      <c r="O870" s="4">
        <v>2.5380710659900001</v>
      </c>
      <c r="P870" s="4">
        <v>83.248730964467001</v>
      </c>
      <c r="Q870" s="25">
        <v>11.167512690355</v>
      </c>
    </row>
    <row r="871" spans="2:17" x14ac:dyDescent="0.25">
      <c r="C871" s="103"/>
      <c r="D871" s="101"/>
      <c r="E871" s="11" t="s">
        <v>63</v>
      </c>
      <c r="F871" s="8"/>
      <c r="G871" s="7">
        <v>460</v>
      </c>
      <c r="H871" s="17">
        <v>66.739130434782993</v>
      </c>
      <c r="I871" s="2">
        <v>15.869565217390999</v>
      </c>
      <c r="J871" s="2">
        <v>2.1739130434780001</v>
      </c>
      <c r="K871" s="2">
        <v>8.6956521739130004</v>
      </c>
      <c r="L871" s="2">
        <v>1.95652173913</v>
      </c>
      <c r="M871" s="2">
        <v>1.5217391304350001</v>
      </c>
      <c r="N871" s="2">
        <v>1.3043478260870001</v>
      </c>
      <c r="O871" s="2">
        <v>1.7391304347829999</v>
      </c>
      <c r="P871" s="2">
        <v>82.608695652174006</v>
      </c>
      <c r="Q871" s="16">
        <v>12.826086956521999</v>
      </c>
    </row>
    <row r="872" spans="2:17" ht="25.2" x14ac:dyDescent="0.25">
      <c r="C872" s="103"/>
      <c r="D872" s="101"/>
      <c r="E872" s="11" t="s">
        <v>64</v>
      </c>
      <c r="F872" s="8"/>
      <c r="G872" s="7">
        <v>286</v>
      </c>
      <c r="H872" s="17">
        <v>89.510489510490004</v>
      </c>
      <c r="I872" s="2">
        <v>3.8461538461539999</v>
      </c>
      <c r="J872" s="2">
        <v>0.69930069930100003</v>
      </c>
      <c r="K872" s="2">
        <v>2.797202797203</v>
      </c>
      <c r="L872" s="19" t="s">
        <v>68</v>
      </c>
      <c r="M872" s="19" t="s">
        <v>68</v>
      </c>
      <c r="N872" s="2">
        <v>0.34965034965000003</v>
      </c>
      <c r="O872" s="2">
        <v>2.797202797203</v>
      </c>
      <c r="P872" s="2">
        <v>93.356643356643005</v>
      </c>
      <c r="Q872" s="16">
        <v>3.4965034965030002</v>
      </c>
    </row>
    <row r="873" spans="2:17" x14ac:dyDescent="0.25">
      <c r="C873" s="103"/>
      <c r="D873" s="101"/>
      <c r="E873" s="11" t="s">
        <v>65</v>
      </c>
      <c r="F873" s="8"/>
      <c r="G873" s="7">
        <v>249</v>
      </c>
      <c r="H873" s="17">
        <v>52.610441767067996</v>
      </c>
      <c r="I873" s="2">
        <v>21.285140562249001</v>
      </c>
      <c r="J873" s="2">
        <v>2.409638554217</v>
      </c>
      <c r="K873" s="2">
        <v>8.8353413654619999</v>
      </c>
      <c r="L873" s="2">
        <v>6.8273092369480004</v>
      </c>
      <c r="M873" s="2">
        <v>2.8112449799200001</v>
      </c>
      <c r="N873" s="2">
        <v>1.6064257028110001</v>
      </c>
      <c r="O873" s="2">
        <v>3.6144578313250002</v>
      </c>
      <c r="P873" s="2">
        <v>73.895582329316994</v>
      </c>
      <c r="Q873" s="16">
        <v>18.072289156627001</v>
      </c>
    </row>
    <row r="874" spans="2:17" x14ac:dyDescent="0.25">
      <c r="C874" s="103"/>
      <c r="D874" s="101"/>
      <c r="E874" s="11" t="s">
        <v>66</v>
      </c>
      <c r="F874" s="8"/>
      <c r="G874" s="7">
        <v>145</v>
      </c>
      <c r="H874" s="17">
        <v>70.344827586207003</v>
      </c>
      <c r="I874" s="2">
        <v>11.724137931034001</v>
      </c>
      <c r="J874" s="2">
        <v>4.1379310344829996</v>
      </c>
      <c r="K874" s="2">
        <v>8.2758620689659992</v>
      </c>
      <c r="L874" s="2">
        <v>1.379310344828</v>
      </c>
      <c r="M874" s="2">
        <v>0.68965517241399998</v>
      </c>
      <c r="N874" s="2">
        <v>2.0689655172410002</v>
      </c>
      <c r="O874" s="2">
        <v>1.379310344828</v>
      </c>
      <c r="P874" s="2">
        <v>82.068965517240997</v>
      </c>
      <c r="Q874" s="16">
        <v>13.793103448276</v>
      </c>
    </row>
    <row r="875" spans="2:17" x14ac:dyDescent="0.25">
      <c r="C875" s="107"/>
      <c r="D875" s="104"/>
      <c r="E875" s="44" t="s">
        <v>67</v>
      </c>
      <c r="F875" s="45"/>
      <c r="G875" s="56">
        <v>187</v>
      </c>
      <c r="H875" s="66">
        <v>80.748663101603995</v>
      </c>
      <c r="I875" s="35">
        <v>5.8823529411760003</v>
      </c>
      <c r="J875" s="35">
        <v>1.069518716578</v>
      </c>
      <c r="K875" s="35">
        <v>5.3475935828879999</v>
      </c>
      <c r="L875" s="35">
        <v>4.8128342245990003</v>
      </c>
      <c r="M875" s="35">
        <v>1.6042780748659999</v>
      </c>
      <c r="N875" s="35">
        <v>0.53475935828900001</v>
      </c>
      <c r="O875" s="71" t="s">
        <v>68</v>
      </c>
      <c r="P875" s="35">
        <v>86.631016042780999</v>
      </c>
      <c r="Q875" s="67">
        <v>11.229946524063999</v>
      </c>
    </row>
    <row r="877" spans="2:17" x14ac:dyDescent="0.25">
      <c r="B877" s="42" t="str">
        <f xml:space="preserve"> HYPERLINK("#'目次'!B17", "[11]")</f>
        <v>[11]</v>
      </c>
      <c r="C877" s="37" t="s">
        <v>167</v>
      </c>
    </row>
    <row r="880" spans="2:17" x14ac:dyDescent="0.25">
      <c r="C880" s="37" t="s">
        <v>14</v>
      </c>
    </row>
    <row r="881" spans="3:17" ht="63" x14ac:dyDescent="0.25">
      <c r="C881" s="96"/>
      <c r="D881" s="97"/>
      <c r="E881" s="97"/>
      <c r="F881" s="97"/>
      <c r="G881" s="52" t="s">
        <v>15</v>
      </c>
      <c r="H881" s="48" t="s">
        <v>168</v>
      </c>
      <c r="I881" s="20" t="s">
        <v>169</v>
      </c>
      <c r="J881" s="20" t="s">
        <v>170</v>
      </c>
      <c r="K881" s="20" t="s">
        <v>171</v>
      </c>
      <c r="L881" s="20" t="s">
        <v>172</v>
      </c>
      <c r="M881" s="20" t="s">
        <v>173</v>
      </c>
      <c r="N881" s="20" t="s">
        <v>53</v>
      </c>
      <c r="O881" s="20" t="s">
        <v>174</v>
      </c>
      <c r="P881" s="20" t="s">
        <v>38</v>
      </c>
      <c r="Q881" s="51" t="s">
        <v>175</v>
      </c>
    </row>
    <row r="882" spans="3:17" x14ac:dyDescent="0.25">
      <c r="C882" s="98"/>
      <c r="D882" s="99"/>
      <c r="E882" s="99"/>
      <c r="F882" s="99"/>
      <c r="G882" s="47"/>
      <c r="H882" s="55"/>
      <c r="I882" s="21"/>
      <c r="J882" s="21"/>
      <c r="K882" s="21"/>
      <c r="L882" s="21"/>
      <c r="M882" s="21"/>
      <c r="N882" s="21"/>
      <c r="O882" s="21"/>
      <c r="P882" s="21"/>
      <c r="Q882" s="54"/>
    </row>
    <row r="883" spans="3:17" x14ac:dyDescent="0.25">
      <c r="C883" s="43"/>
      <c r="D883" s="49"/>
      <c r="E883" s="53" t="s">
        <v>15</v>
      </c>
      <c r="F883" s="46"/>
      <c r="G883" s="50">
        <v>1524</v>
      </c>
      <c r="H883" s="32">
        <v>46.522309711285999</v>
      </c>
      <c r="I883" s="32">
        <v>3.018372703412</v>
      </c>
      <c r="J883" s="32">
        <v>18.832020997375</v>
      </c>
      <c r="K883" s="32">
        <v>30.446194225722</v>
      </c>
      <c r="L883" s="32">
        <v>15.616797900262</v>
      </c>
      <c r="M883" s="32">
        <v>8.4645669291339996</v>
      </c>
      <c r="N883" s="32">
        <v>5.1181102362199997</v>
      </c>
      <c r="O883" s="32">
        <v>21.128608923885</v>
      </c>
      <c r="P883" s="32">
        <v>1.312335958005</v>
      </c>
      <c r="Q883" s="65">
        <v>77.559055118109995</v>
      </c>
    </row>
    <row r="884" spans="3:17" x14ac:dyDescent="0.25">
      <c r="C884" s="105" t="s">
        <v>20</v>
      </c>
      <c r="D884" s="100" t="s">
        <v>21</v>
      </c>
      <c r="E884" s="10" t="s">
        <v>22</v>
      </c>
      <c r="F884" s="9"/>
      <c r="G884" s="13">
        <v>780</v>
      </c>
      <c r="H884" s="23">
        <v>22.051282051282001</v>
      </c>
      <c r="I884" s="4">
        <v>1.923076923077</v>
      </c>
      <c r="J884" s="4">
        <v>19.74358974359</v>
      </c>
      <c r="K884" s="4">
        <v>45.128205128205003</v>
      </c>
      <c r="L884" s="4">
        <v>25.384615384615</v>
      </c>
      <c r="M884" s="4">
        <v>7.0512820512819996</v>
      </c>
      <c r="N884" s="4">
        <v>4.8717948717950001</v>
      </c>
      <c r="O884" s="4">
        <v>25.512820512821001</v>
      </c>
      <c r="P884" s="4">
        <v>1.2820512820509999</v>
      </c>
      <c r="Q884" s="25">
        <v>73.205128205128005</v>
      </c>
    </row>
    <row r="885" spans="3:17" x14ac:dyDescent="0.25">
      <c r="C885" s="106"/>
      <c r="D885" s="101"/>
      <c r="E885" s="11" t="s">
        <v>23</v>
      </c>
      <c r="F885" s="8"/>
      <c r="G885" s="7">
        <v>744</v>
      </c>
      <c r="H885" s="17">
        <v>72.177419354839003</v>
      </c>
      <c r="I885" s="2">
        <v>4.166666666667</v>
      </c>
      <c r="J885" s="2">
        <v>17.876344086022002</v>
      </c>
      <c r="K885" s="2">
        <v>15.053763440859999</v>
      </c>
      <c r="L885" s="2">
        <v>5.3763440860219998</v>
      </c>
      <c r="M885" s="2">
        <v>9.9462365591400008</v>
      </c>
      <c r="N885" s="2">
        <v>5.3763440860219998</v>
      </c>
      <c r="O885" s="2">
        <v>16.532258064516</v>
      </c>
      <c r="P885" s="2">
        <v>1.3440860215049999</v>
      </c>
      <c r="Q885" s="16">
        <v>82.123655913977998</v>
      </c>
    </row>
    <row r="886" spans="3:17" x14ac:dyDescent="0.25">
      <c r="C886" s="102" t="s">
        <v>24</v>
      </c>
      <c r="D886" s="102" t="s">
        <v>25</v>
      </c>
      <c r="E886" s="10" t="s">
        <v>26</v>
      </c>
      <c r="F886" s="9"/>
      <c r="G886" s="13">
        <v>257</v>
      </c>
      <c r="H886" s="23">
        <v>48.249027237353999</v>
      </c>
      <c r="I886" s="4">
        <v>5.0583657587550004</v>
      </c>
      <c r="J886" s="4">
        <v>21.789883268482001</v>
      </c>
      <c r="K886" s="4">
        <v>51.750972762646001</v>
      </c>
      <c r="L886" s="4">
        <v>19.455252918288</v>
      </c>
      <c r="M886" s="4">
        <v>12.84046692607</v>
      </c>
      <c r="N886" s="4">
        <v>4.2801556420229998</v>
      </c>
      <c r="O886" s="4">
        <v>10.894941634241</v>
      </c>
      <c r="P886" s="4">
        <v>1.556420233463</v>
      </c>
      <c r="Q886" s="25">
        <v>87.548638132296006</v>
      </c>
    </row>
    <row r="887" spans="3:17" x14ac:dyDescent="0.25">
      <c r="C887" s="106"/>
      <c r="D887" s="103"/>
      <c r="E887" s="11" t="s">
        <v>27</v>
      </c>
      <c r="F887" s="8"/>
      <c r="G887" s="7">
        <v>297</v>
      </c>
      <c r="H887" s="17">
        <v>50.505050505051003</v>
      </c>
      <c r="I887" s="2">
        <v>4.0404040404039998</v>
      </c>
      <c r="J887" s="2">
        <v>15.824915824915999</v>
      </c>
      <c r="K887" s="2">
        <v>42.087542087541998</v>
      </c>
      <c r="L887" s="2">
        <v>13.468013468013</v>
      </c>
      <c r="M887" s="2">
        <v>12.121212121212</v>
      </c>
      <c r="N887" s="2">
        <v>2.0202020202019999</v>
      </c>
      <c r="O887" s="2">
        <v>15.488215488214999</v>
      </c>
      <c r="P887" s="2">
        <v>0.67340067340099996</v>
      </c>
      <c r="Q887" s="16">
        <v>83.838383838384004</v>
      </c>
    </row>
    <row r="888" spans="3:17" x14ac:dyDescent="0.25">
      <c r="C888" s="106"/>
      <c r="D888" s="103"/>
      <c r="E888" s="11" t="s">
        <v>28</v>
      </c>
      <c r="F888" s="8"/>
      <c r="G888" s="7">
        <v>316</v>
      </c>
      <c r="H888" s="17">
        <v>51.265822784809998</v>
      </c>
      <c r="I888" s="2">
        <v>3.4810126582279999</v>
      </c>
      <c r="J888" s="2">
        <v>22.784810126581998</v>
      </c>
      <c r="K888" s="2">
        <v>28.481012658228</v>
      </c>
      <c r="L888" s="2">
        <v>17.405063291139001</v>
      </c>
      <c r="M888" s="2">
        <v>4.4303797468350004</v>
      </c>
      <c r="N888" s="2">
        <v>5.379746835443</v>
      </c>
      <c r="O888" s="2">
        <v>16.139240506328999</v>
      </c>
      <c r="P888" s="2">
        <v>1.5822784810129999</v>
      </c>
      <c r="Q888" s="16">
        <v>82.278481012658006</v>
      </c>
    </row>
    <row r="889" spans="3:17" x14ac:dyDescent="0.25">
      <c r="C889" s="106"/>
      <c r="D889" s="103"/>
      <c r="E889" s="11" t="s">
        <v>29</v>
      </c>
      <c r="F889" s="8"/>
      <c r="G889" s="7">
        <v>335</v>
      </c>
      <c r="H889" s="17">
        <v>49.253731343284002</v>
      </c>
      <c r="I889" s="2">
        <v>2.985074626866</v>
      </c>
      <c r="J889" s="2">
        <v>17.014925373134002</v>
      </c>
      <c r="K889" s="2">
        <v>22.089552238806</v>
      </c>
      <c r="L889" s="2">
        <v>14.925373134328</v>
      </c>
      <c r="M889" s="2">
        <v>7.7611940298509996</v>
      </c>
      <c r="N889" s="2">
        <v>5.3731343283579998</v>
      </c>
      <c r="O889" s="2">
        <v>23.283582089551999</v>
      </c>
      <c r="P889" s="2">
        <v>0.89552238805999995</v>
      </c>
      <c r="Q889" s="16">
        <v>75.820895522388</v>
      </c>
    </row>
    <row r="890" spans="3:17" x14ac:dyDescent="0.25">
      <c r="C890" s="106"/>
      <c r="D890" s="103"/>
      <c r="E890" s="11" t="s">
        <v>30</v>
      </c>
      <c r="F890" s="8"/>
      <c r="G890" s="7">
        <v>319</v>
      </c>
      <c r="H890" s="17">
        <v>33.855799373041002</v>
      </c>
      <c r="I890" s="19" t="s">
        <v>68</v>
      </c>
      <c r="J890" s="2">
        <v>17.241379310345</v>
      </c>
      <c r="K890" s="2">
        <v>13.166144200627</v>
      </c>
      <c r="L890" s="2">
        <v>13.479623824451</v>
      </c>
      <c r="M890" s="2">
        <v>6.2695924764889996</v>
      </c>
      <c r="N890" s="2">
        <v>8.1504702194360004</v>
      </c>
      <c r="O890" s="2">
        <v>37.304075235109998</v>
      </c>
      <c r="P890" s="2">
        <v>1.8808777429470001</v>
      </c>
      <c r="Q890" s="16">
        <v>60.815047021943997</v>
      </c>
    </row>
    <row r="891" spans="3:17" x14ac:dyDescent="0.25">
      <c r="C891" s="106"/>
      <c r="D891" s="103"/>
      <c r="E891" s="11" t="s">
        <v>31</v>
      </c>
      <c r="F891" s="8"/>
      <c r="G891" s="7">
        <v>1267</v>
      </c>
      <c r="H891" s="17">
        <v>46.172059984214997</v>
      </c>
      <c r="I891" s="2">
        <v>2.604577742699</v>
      </c>
      <c r="J891" s="2">
        <v>18.232044198895</v>
      </c>
      <c r="K891" s="2">
        <v>26.124704025257</v>
      </c>
      <c r="L891" s="2">
        <v>14.838200473560001</v>
      </c>
      <c r="M891" s="2">
        <v>7.5769534333069997</v>
      </c>
      <c r="N891" s="2">
        <v>5.2880820836620002</v>
      </c>
      <c r="O891" s="2">
        <v>23.204419889503001</v>
      </c>
      <c r="P891" s="2">
        <v>1.262825572218</v>
      </c>
      <c r="Q891" s="16">
        <v>75.532754538278994</v>
      </c>
    </row>
    <row r="892" spans="3:17" x14ac:dyDescent="0.25">
      <c r="C892" s="106"/>
      <c r="D892" s="103"/>
      <c r="E892" s="11" t="s">
        <v>32</v>
      </c>
      <c r="F892" s="8"/>
      <c r="G892" s="7">
        <v>654</v>
      </c>
      <c r="H892" s="17">
        <v>41.743119266054997</v>
      </c>
      <c r="I892" s="2">
        <v>1.529051987768</v>
      </c>
      <c r="J892" s="2">
        <v>17.125382262997</v>
      </c>
      <c r="K892" s="2">
        <v>17.737003058104001</v>
      </c>
      <c r="L892" s="2">
        <v>14.220183486239</v>
      </c>
      <c r="M892" s="2">
        <v>7.0336391437310004</v>
      </c>
      <c r="N892" s="2">
        <v>6.7278287461769999</v>
      </c>
      <c r="O892" s="2">
        <v>30.122324159021002</v>
      </c>
      <c r="P892" s="2">
        <v>1.376146788991</v>
      </c>
      <c r="Q892" s="16">
        <v>68.501529051988001</v>
      </c>
    </row>
    <row r="893" spans="3:17" x14ac:dyDescent="0.25">
      <c r="C893" s="106"/>
      <c r="D893" s="102" t="s">
        <v>22</v>
      </c>
      <c r="E893" s="10" t="s">
        <v>26</v>
      </c>
      <c r="F893" s="9"/>
      <c r="G893" s="13">
        <v>137</v>
      </c>
      <c r="H893" s="23">
        <v>18.248175182482001</v>
      </c>
      <c r="I893" s="4">
        <v>3.649635036496</v>
      </c>
      <c r="J893" s="4">
        <v>20.437956204380001</v>
      </c>
      <c r="K893" s="4">
        <v>70.072992700729998</v>
      </c>
      <c r="L893" s="4">
        <v>28.467153284672001</v>
      </c>
      <c r="M893" s="4">
        <v>8.7591240875909993</v>
      </c>
      <c r="N893" s="4">
        <v>5.1094890510950002</v>
      </c>
      <c r="O893" s="4">
        <v>12.408759124088</v>
      </c>
      <c r="P893" s="4">
        <v>1.459854014599</v>
      </c>
      <c r="Q893" s="25">
        <v>86.131386861313999</v>
      </c>
    </row>
    <row r="894" spans="3:17" x14ac:dyDescent="0.25">
      <c r="C894" s="106"/>
      <c r="D894" s="103"/>
      <c r="E894" s="11" t="s">
        <v>27</v>
      </c>
      <c r="F894" s="8"/>
      <c r="G894" s="7">
        <v>157</v>
      </c>
      <c r="H894" s="17">
        <v>24.203821656051002</v>
      </c>
      <c r="I894" s="2">
        <v>1.9108280254779999</v>
      </c>
      <c r="J894" s="2">
        <v>14.012738853503</v>
      </c>
      <c r="K894" s="2">
        <v>59.235668789808997</v>
      </c>
      <c r="L894" s="2">
        <v>21.019108280255001</v>
      </c>
      <c r="M894" s="2">
        <v>10.191082802547999</v>
      </c>
      <c r="N894" s="2">
        <v>1.9108280254779999</v>
      </c>
      <c r="O894" s="2">
        <v>21.019108280255001</v>
      </c>
      <c r="P894" s="2">
        <v>0.63694267515900005</v>
      </c>
      <c r="Q894" s="16">
        <v>78.343949044585997</v>
      </c>
    </row>
    <row r="895" spans="3:17" x14ac:dyDescent="0.25">
      <c r="C895" s="106"/>
      <c r="D895" s="103"/>
      <c r="E895" s="11" t="s">
        <v>28</v>
      </c>
      <c r="F895" s="8"/>
      <c r="G895" s="7">
        <v>162</v>
      </c>
      <c r="H895" s="17">
        <v>19.753086419753</v>
      </c>
      <c r="I895" s="2">
        <v>1.851851851852</v>
      </c>
      <c r="J895" s="2">
        <v>20.987654320988</v>
      </c>
      <c r="K895" s="2">
        <v>44.444444444444002</v>
      </c>
      <c r="L895" s="2">
        <v>27.777777777777999</v>
      </c>
      <c r="M895" s="2">
        <v>3.7037037037039999</v>
      </c>
      <c r="N895" s="2">
        <v>6.79012345679</v>
      </c>
      <c r="O895" s="2">
        <v>25.308641975309001</v>
      </c>
      <c r="P895" s="2">
        <v>2.4691358024690002</v>
      </c>
      <c r="Q895" s="16">
        <v>72.222222222222001</v>
      </c>
    </row>
    <row r="896" spans="3:17" x14ac:dyDescent="0.25">
      <c r="C896" s="106"/>
      <c r="D896" s="103"/>
      <c r="E896" s="11" t="s">
        <v>29</v>
      </c>
      <c r="F896" s="8"/>
      <c r="G896" s="7">
        <v>175</v>
      </c>
      <c r="H896" s="17">
        <v>25.142857142857</v>
      </c>
      <c r="I896" s="2">
        <v>2.285714285714</v>
      </c>
      <c r="J896" s="2">
        <v>21.714285714286</v>
      </c>
      <c r="K896" s="2">
        <v>32.571428571429003</v>
      </c>
      <c r="L896" s="2">
        <v>24.571428571428999</v>
      </c>
      <c r="M896" s="2">
        <v>6.8571428571429998</v>
      </c>
      <c r="N896" s="2">
        <v>5.1428571428570002</v>
      </c>
      <c r="O896" s="2">
        <v>29.142857142857</v>
      </c>
      <c r="P896" s="2">
        <v>1.142857142857</v>
      </c>
      <c r="Q896" s="16">
        <v>69.714285714286007</v>
      </c>
    </row>
    <row r="897" spans="3:17" x14ac:dyDescent="0.25">
      <c r="C897" s="106"/>
      <c r="D897" s="103"/>
      <c r="E897" s="11" t="s">
        <v>30</v>
      </c>
      <c r="F897" s="8"/>
      <c r="G897" s="7">
        <v>149</v>
      </c>
      <c r="H897" s="17">
        <v>22.147651006711001</v>
      </c>
      <c r="I897" s="19" t="s">
        <v>68</v>
      </c>
      <c r="J897" s="2">
        <v>21.476510067113999</v>
      </c>
      <c r="K897" s="2">
        <v>22.818791946308998</v>
      </c>
      <c r="L897" s="2">
        <v>25.503355704697999</v>
      </c>
      <c r="M897" s="2">
        <v>6.0402684563760003</v>
      </c>
      <c r="N897" s="2">
        <v>5.3691275167789998</v>
      </c>
      <c r="O897" s="2">
        <v>38.255033557047</v>
      </c>
      <c r="P897" s="2">
        <v>0.67114093959700005</v>
      </c>
      <c r="Q897" s="16">
        <v>61.073825503355998</v>
      </c>
    </row>
    <row r="898" spans="3:17" x14ac:dyDescent="0.25">
      <c r="C898" s="106"/>
      <c r="D898" s="103"/>
      <c r="E898" s="11" t="s">
        <v>31</v>
      </c>
      <c r="F898" s="8"/>
      <c r="G898" s="7">
        <v>643</v>
      </c>
      <c r="H898" s="17">
        <v>22.861586314151999</v>
      </c>
      <c r="I898" s="2">
        <v>1.555209953344</v>
      </c>
      <c r="J898" s="2">
        <v>19.595645412130999</v>
      </c>
      <c r="K898" s="2">
        <v>39.813374805598997</v>
      </c>
      <c r="L898" s="2">
        <v>24.727838258165001</v>
      </c>
      <c r="M898" s="2">
        <v>6.6874027993779999</v>
      </c>
      <c r="N898" s="2">
        <v>4.8211508553650004</v>
      </c>
      <c r="O898" s="2">
        <v>28.304821150854998</v>
      </c>
      <c r="P898" s="2">
        <v>1.244167962675</v>
      </c>
      <c r="Q898" s="16">
        <v>70.451010886470002</v>
      </c>
    </row>
    <row r="899" spans="3:17" x14ac:dyDescent="0.25">
      <c r="C899" s="106"/>
      <c r="D899" s="103"/>
      <c r="E899" s="11" t="s">
        <v>32</v>
      </c>
      <c r="F899" s="8"/>
      <c r="G899" s="7">
        <v>324</v>
      </c>
      <c r="H899" s="17">
        <v>23.765432098765</v>
      </c>
      <c r="I899" s="2">
        <v>1.2345679012349999</v>
      </c>
      <c r="J899" s="2">
        <v>21.604938271605</v>
      </c>
      <c r="K899" s="2">
        <v>28.086419753085998</v>
      </c>
      <c r="L899" s="2">
        <v>25</v>
      </c>
      <c r="M899" s="2">
        <v>6.4814814814809996</v>
      </c>
      <c r="N899" s="2">
        <v>5.2469135802469999</v>
      </c>
      <c r="O899" s="2">
        <v>33.333333333333002</v>
      </c>
      <c r="P899" s="2">
        <v>0.92592592592599998</v>
      </c>
      <c r="Q899" s="16">
        <v>65.740740740741003</v>
      </c>
    </row>
    <row r="900" spans="3:17" x14ac:dyDescent="0.25">
      <c r="C900" s="106"/>
      <c r="D900" s="102" t="s">
        <v>23</v>
      </c>
      <c r="E900" s="10" t="s">
        <v>26</v>
      </c>
      <c r="F900" s="9"/>
      <c r="G900" s="13">
        <v>120</v>
      </c>
      <c r="H900" s="23">
        <v>82.5</v>
      </c>
      <c r="I900" s="4">
        <v>6.666666666667</v>
      </c>
      <c r="J900" s="4">
        <v>23.333333333333002</v>
      </c>
      <c r="K900" s="4">
        <v>30.833333333333002</v>
      </c>
      <c r="L900" s="4">
        <v>9.166666666667</v>
      </c>
      <c r="M900" s="4">
        <v>17.5</v>
      </c>
      <c r="N900" s="4">
        <v>3.333333333333</v>
      </c>
      <c r="O900" s="4">
        <v>9.166666666667</v>
      </c>
      <c r="P900" s="4">
        <v>1.666666666667</v>
      </c>
      <c r="Q900" s="25">
        <v>89.166666666666998</v>
      </c>
    </row>
    <row r="901" spans="3:17" x14ac:dyDescent="0.25">
      <c r="C901" s="106"/>
      <c r="D901" s="103"/>
      <c r="E901" s="11" t="s">
        <v>27</v>
      </c>
      <c r="F901" s="8"/>
      <c r="G901" s="7">
        <v>140</v>
      </c>
      <c r="H901" s="17">
        <v>80</v>
      </c>
      <c r="I901" s="2">
        <v>6.4285714285709998</v>
      </c>
      <c r="J901" s="2">
        <v>17.857142857143</v>
      </c>
      <c r="K901" s="2">
        <v>22.857142857143</v>
      </c>
      <c r="L901" s="2">
        <v>5</v>
      </c>
      <c r="M901" s="2">
        <v>14.285714285714</v>
      </c>
      <c r="N901" s="2">
        <v>2.1428571428569998</v>
      </c>
      <c r="O901" s="2">
        <v>9.2857142857140005</v>
      </c>
      <c r="P901" s="2">
        <v>0.71428571428599996</v>
      </c>
      <c r="Q901" s="16">
        <v>90</v>
      </c>
    </row>
    <row r="902" spans="3:17" x14ac:dyDescent="0.25">
      <c r="C902" s="106"/>
      <c r="D902" s="103"/>
      <c r="E902" s="11" t="s">
        <v>28</v>
      </c>
      <c r="F902" s="8"/>
      <c r="G902" s="7">
        <v>154</v>
      </c>
      <c r="H902" s="17">
        <v>84.415584415583993</v>
      </c>
      <c r="I902" s="2">
        <v>5.1948051948050002</v>
      </c>
      <c r="J902" s="2">
        <v>24.675324675325001</v>
      </c>
      <c r="K902" s="2">
        <v>11.688311688312</v>
      </c>
      <c r="L902" s="2">
        <v>6.4935064935059996</v>
      </c>
      <c r="M902" s="2">
        <v>5.1948051948050002</v>
      </c>
      <c r="N902" s="2">
        <v>3.896103896104</v>
      </c>
      <c r="O902" s="2">
        <v>6.4935064935059996</v>
      </c>
      <c r="P902" s="2">
        <v>0.64935064935099995</v>
      </c>
      <c r="Q902" s="16">
        <v>92.857142857143003</v>
      </c>
    </row>
    <row r="903" spans="3:17" x14ac:dyDescent="0.25">
      <c r="C903" s="106"/>
      <c r="D903" s="103"/>
      <c r="E903" s="11" t="s">
        <v>29</v>
      </c>
      <c r="F903" s="8"/>
      <c r="G903" s="7">
        <v>160</v>
      </c>
      <c r="H903" s="17">
        <v>75.625</v>
      </c>
      <c r="I903" s="2">
        <v>3.75</v>
      </c>
      <c r="J903" s="2">
        <v>11.875</v>
      </c>
      <c r="K903" s="2">
        <v>10.625</v>
      </c>
      <c r="L903" s="2">
        <v>4.375</v>
      </c>
      <c r="M903" s="2">
        <v>8.75</v>
      </c>
      <c r="N903" s="2">
        <v>5.625</v>
      </c>
      <c r="O903" s="2">
        <v>16.875</v>
      </c>
      <c r="P903" s="2">
        <v>0.625</v>
      </c>
      <c r="Q903" s="16">
        <v>82.5</v>
      </c>
    </row>
    <row r="904" spans="3:17" x14ac:dyDescent="0.25">
      <c r="C904" s="106"/>
      <c r="D904" s="103"/>
      <c r="E904" s="11" t="s">
        <v>30</v>
      </c>
      <c r="F904" s="8"/>
      <c r="G904" s="7">
        <v>170</v>
      </c>
      <c r="H904" s="17">
        <v>44.117647058823998</v>
      </c>
      <c r="I904" s="19" t="s">
        <v>68</v>
      </c>
      <c r="J904" s="2">
        <v>13.529411764705999</v>
      </c>
      <c r="K904" s="2">
        <v>4.7058823529409999</v>
      </c>
      <c r="L904" s="2">
        <v>2.9411764705880001</v>
      </c>
      <c r="M904" s="2">
        <v>6.4705882352939996</v>
      </c>
      <c r="N904" s="2">
        <v>10.588235294118</v>
      </c>
      <c r="O904" s="2">
        <v>36.470588235294002</v>
      </c>
      <c r="P904" s="2">
        <v>2.9411764705880001</v>
      </c>
      <c r="Q904" s="16">
        <v>60.588235294118</v>
      </c>
    </row>
    <row r="905" spans="3:17" x14ac:dyDescent="0.25">
      <c r="C905" s="106"/>
      <c r="D905" s="103"/>
      <c r="E905" s="11" t="s">
        <v>31</v>
      </c>
      <c r="F905" s="8"/>
      <c r="G905" s="7">
        <v>624</v>
      </c>
      <c r="H905" s="17">
        <v>70.192307692308006</v>
      </c>
      <c r="I905" s="2">
        <v>3.685897435897</v>
      </c>
      <c r="J905" s="2">
        <v>16.826923076922998</v>
      </c>
      <c r="K905" s="2">
        <v>12.019230769230999</v>
      </c>
      <c r="L905" s="2">
        <v>4.6474358974359999</v>
      </c>
      <c r="M905" s="2">
        <v>8.4935897435900003</v>
      </c>
      <c r="N905" s="2">
        <v>5.7692307692310001</v>
      </c>
      <c r="O905" s="2">
        <v>17.948717948717999</v>
      </c>
      <c r="P905" s="2">
        <v>1.2820512820509999</v>
      </c>
      <c r="Q905" s="16">
        <v>80.769230769231001</v>
      </c>
    </row>
    <row r="906" spans="3:17" x14ac:dyDescent="0.25">
      <c r="C906" s="106"/>
      <c r="D906" s="103"/>
      <c r="E906" s="11" t="s">
        <v>32</v>
      </c>
      <c r="F906" s="8"/>
      <c r="G906" s="7">
        <v>330</v>
      </c>
      <c r="H906" s="17">
        <v>59.393939393939</v>
      </c>
      <c r="I906" s="2">
        <v>1.818181818182</v>
      </c>
      <c r="J906" s="2">
        <v>12.727272727273</v>
      </c>
      <c r="K906" s="2">
        <v>7.5757575757579998</v>
      </c>
      <c r="L906" s="2">
        <v>3.636363636364</v>
      </c>
      <c r="M906" s="2">
        <v>7.5757575757579998</v>
      </c>
      <c r="N906" s="2">
        <v>8.1818181818180005</v>
      </c>
      <c r="O906" s="2">
        <v>26.969696969697001</v>
      </c>
      <c r="P906" s="2">
        <v>1.818181818182</v>
      </c>
      <c r="Q906" s="16">
        <v>71.212121212121005</v>
      </c>
    </row>
    <row r="907" spans="3:17" ht="25.2" x14ac:dyDescent="0.25">
      <c r="C907" s="102" t="s">
        <v>33</v>
      </c>
      <c r="D907" s="102" t="s">
        <v>25</v>
      </c>
      <c r="E907" s="10" t="s">
        <v>34</v>
      </c>
      <c r="F907" s="9"/>
      <c r="G907" s="13">
        <v>75</v>
      </c>
      <c r="H907" s="23">
        <v>38.666666666666998</v>
      </c>
      <c r="I907" s="36" t="s">
        <v>68</v>
      </c>
      <c r="J907" s="4">
        <v>8</v>
      </c>
      <c r="K907" s="4">
        <v>22.666666666666998</v>
      </c>
      <c r="L907" s="4">
        <v>6.666666666667</v>
      </c>
      <c r="M907" s="4">
        <v>13.333333333333</v>
      </c>
      <c r="N907" s="4">
        <v>10.666666666667</v>
      </c>
      <c r="O907" s="4">
        <v>34.666666666666998</v>
      </c>
      <c r="P907" s="4">
        <v>5.333333333333</v>
      </c>
      <c r="Q907" s="25">
        <v>60</v>
      </c>
    </row>
    <row r="908" spans="3:17" ht="25.2" x14ac:dyDescent="0.25">
      <c r="C908" s="106"/>
      <c r="D908" s="103"/>
      <c r="E908" s="11" t="s">
        <v>35</v>
      </c>
      <c r="F908" s="8"/>
      <c r="G908" s="7">
        <v>1042</v>
      </c>
      <c r="H908" s="17">
        <v>49.136276391555</v>
      </c>
      <c r="I908" s="2">
        <v>3.358925143954</v>
      </c>
      <c r="J908" s="2">
        <v>21.785028790786999</v>
      </c>
      <c r="K908" s="2">
        <v>35.604606525911997</v>
      </c>
      <c r="L908" s="2">
        <v>19.097888675623999</v>
      </c>
      <c r="M908" s="2">
        <v>9.4049904030710003</v>
      </c>
      <c r="N908" s="2">
        <v>2.591170825336</v>
      </c>
      <c r="O908" s="2">
        <v>15.163147792706001</v>
      </c>
      <c r="P908" s="2">
        <v>0.57581573896399996</v>
      </c>
      <c r="Q908" s="16">
        <v>84.261036468330005</v>
      </c>
    </row>
    <row r="909" spans="3:17" ht="25.2" x14ac:dyDescent="0.25">
      <c r="C909" s="106"/>
      <c r="D909" s="103"/>
      <c r="E909" s="11" t="s">
        <v>36</v>
      </c>
      <c r="F909" s="8"/>
      <c r="G909" s="7">
        <v>122</v>
      </c>
      <c r="H909" s="17">
        <v>37.704918032786999</v>
      </c>
      <c r="I909" s="2">
        <v>3.2786885245900002</v>
      </c>
      <c r="J909" s="2">
        <v>14.754098360656</v>
      </c>
      <c r="K909" s="2">
        <v>22.950819672131001</v>
      </c>
      <c r="L909" s="2">
        <v>7.3770491803280001</v>
      </c>
      <c r="M909" s="2">
        <v>5.7377049180329998</v>
      </c>
      <c r="N909" s="2">
        <v>9.83606557377</v>
      </c>
      <c r="O909" s="2">
        <v>36.065573770492001</v>
      </c>
      <c r="P909" s="2">
        <v>1.6393442622950001</v>
      </c>
      <c r="Q909" s="16">
        <v>62.295081967213001</v>
      </c>
    </row>
    <row r="910" spans="3:17" ht="25.2" x14ac:dyDescent="0.25">
      <c r="C910" s="106"/>
      <c r="D910" s="103"/>
      <c r="E910" s="11" t="s">
        <v>37</v>
      </c>
      <c r="F910" s="8"/>
      <c r="G910" s="7">
        <v>251</v>
      </c>
      <c r="H910" s="17">
        <v>42.629482071712999</v>
      </c>
      <c r="I910" s="2">
        <v>1.9920318725099999</v>
      </c>
      <c r="J910" s="2">
        <v>11.952191235060001</v>
      </c>
      <c r="K910" s="2">
        <v>12.350597609562</v>
      </c>
      <c r="L910" s="2">
        <v>6.3745019920320001</v>
      </c>
      <c r="M910" s="2">
        <v>4.7808764940239996</v>
      </c>
      <c r="N910" s="2">
        <v>12.350597609562</v>
      </c>
      <c r="O910" s="2">
        <v>35.059760956174998</v>
      </c>
      <c r="P910" s="2">
        <v>2.7888446215139999</v>
      </c>
      <c r="Q910" s="16">
        <v>62.151394422311</v>
      </c>
    </row>
    <row r="911" spans="3:17" x14ac:dyDescent="0.25">
      <c r="C911" s="106"/>
      <c r="D911" s="103"/>
      <c r="E911" s="11" t="s">
        <v>38</v>
      </c>
      <c r="F911" s="8"/>
      <c r="G911" s="14">
        <v>34</v>
      </c>
      <c r="H911" s="29">
        <v>44.117647058823998</v>
      </c>
      <c r="I911" s="6">
        <v>5.8823529411760003</v>
      </c>
      <c r="J911" s="6">
        <v>17.647058823529001</v>
      </c>
      <c r="K911" s="6">
        <v>50</v>
      </c>
      <c r="L911" s="6">
        <v>26.470588235293999</v>
      </c>
      <c r="M911" s="6">
        <v>5.8823529411760003</v>
      </c>
      <c r="N911" s="12" t="s">
        <v>68</v>
      </c>
      <c r="O911" s="6">
        <v>17.647058823529001</v>
      </c>
      <c r="P911" s="6">
        <v>2.9411764705880001</v>
      </c>
      <c r="Q911" s="31">
        <v>79.411764705882007</v>
      </c>
    </row>
    <row r="912" spans="3:17" ht="25.2" x14ac:dyDescent="0.25">
      <c r="C912" s="106"/>
      <c r="D912" s="102" t="s">
        <v>22</v>
      </c>
      <c r="E912" s="10" t="s">
        <v>34</v>
      </c>
      <c r="F912" s="9"/>
      <c r="G912" s="13">
        <v>53</v>
      </c>
      <c r="H912" s="23">
        <v>28.301886792453001</v>
      </c>
      <c r="I912" s="36" t="s">
        <v>68</v>
      </c>
      <c r="J912" s="4">
        <v>3.7735849056599999</v>
      </c>
      <c r="K912" s="4">
        <v>22.641509433962</v>
      </c>
      <c r="L912" s="4">
        <v>5.660377358491</v>
      </c>
      <c r="M912" s="4">
        <v>9.4339622641510008</v>
      </c>
      <c r="N912" s="4">
        <v>13.207547169811001</v>
      </c>
      <c r="O912" s="4">
        <v>39.622641509433997</v>
      </c>
      <c r="P912" s="4">
        <v>7.547169811321</v>
      </c>
      <c r="Q912" s="25">
        <v>52.830188679244998</v>
      </c>
    </row>
    <row r="913" spans="3:17" ht="25.2" x14ac:dyDescent="0.25">
      <c r="C913" s="106"/>
      <c r="D913" s="103"/>
      <c r="E913" s="11" t="s">
        <v>35</v>
      </c>
      <c r="F913" s="8"/>
      <c r="G913" s="7">
        <v>595</v>
      </c>
      <c r="H913" s="17">
        <v>18.823529411765001</v>
      </c>
      <c r="I913" s="2">
        <v>2.18487394958</v>
      </c>
      <c r="J913" s="2">
        <v>22.352941176470999</v>
      </c>
      <c r="K913" s="2">
        <v>50.924369747899</v>
      </c>
      <c r="L913" s="2">
        <v>29.579831932773001</v>
      </c>
      <c r="M913" s="2">
        <v>7.7310924369749996</v>
      </c>
      <c r="N913" s="2">
        <v>2.8571428571430002</v>
      </c>
      <c r="O913" s="2">
        <v>22.521008403361002</v>
      </c>
      <c r="P913" s="2">
        <v>0.84033613445400002</v>
      </c>
      <c r="Q913" s="16">
        <v>76.638655462185</v>
      </c>
    </row>
    <row r="914" spans="3:17" ht="25.2" x14ac:dyDescent="0.25">
      <c r="C914" s="106"/>
      <c r="D914" s="103"/>
      <c r="E914" s="11" t="s">
        <v>36</v>
      </c>
      <c r="F914" s="8"/>
      <c r="G914" s="7">
        <v>56</v>
      </c>
      <c r="H914" s="17">
        <v>28.571428571428999</v>
      </c>
      <c r="I914" s="2">
        <v>1.785714285714</v>
      </c>
      <c r="J914" s="2">
        <v>14.285714285714</v>
      </c>
      <c r="K914" s="2">
        <v>19.642857142857</v>
      </c>
      <c r="L914" s="2">
        <v>8.9285714285710007</v>
      </c>
      <c r="M914" s="2">
        <v>1.785714285714</v>
      </c>
      <c r="N914" s="2">
        <v>8.9285714285710007</v>
      </c>
      <c r="O914" s="2">
        <v>48.214285714286</v>
      </c>
      <c r="P914" s="19" t="s">
        <v>68</v>
      </c>
      <c r="Q914" s="16">
        <v>51.785714285714</v>
      </c>
    </row>
    <row r="915" spans="3:17" ht="25.2" x14ac:dyDescent="0.25">
      <c r="C915" s="106"/>
      <c r="D915" s="103"/>
      <c r="E915" s="11" t="s">
        <v>37</v>
      </c>
      <c r="F915" s="8"/>
      <c r="G915" s="7">
        <v>54</v>
      </c>
      <c r="H915" s="17">
        <v>38.888888888888999</v>
      </c>
      <c r="I915" s="19" t="s">
        <v>68</v>
      </c>
      <c r="J915" s="2">
        <v>12.962962962962999</v>
      </c>
      <c r="K915" s="2">
        <v>22.222222222222001</v>
      </c>
      <c r="L915" s="2">
        <v>11.111111111111001</v>
      </c>
      <c r="M915" s="2">
        <v>5.5555555555560003</v>
      </c>
      <c r="N915" s="2">
        <v>16.666666666666998</v>
      </c>
      <c r="O915" s="2">
        <v>27.777777777777999</v>
      </c>
      <c r="P915" s="2">
        <v>1.851851851852</v>
      </c>
      <c r="Q915" s="16">
        <v>70.370370370369997</v>
      </c>
    </row>
    <row r="916" spans="3:17" x14ac:dyDescent="0.25">
      <c r="C916" s="106"/>
      <c r="D916" s="103"/>
      <c r="E916" s="11" t="s">
        <v>38</v>
      </c>
      <c r="F916" s="8"/>
      <c r="G916" s="14">
        <v>22</v>
      </c>
      <c r="H916" s="29">
        <v>36.363636363635997</v>
      </c>
      <c r="I916" s="6">
        <v>4.5454545454549997</v>
      </c>
      <c r="J916" s="6">
        <v>18.181818181817999</v>
      </c>
      <c r="K916" s="6">
        <v>63.636363636364003</v>
      </c>
      <c r="L916" s="6">
        <v>36.363636363635997</v>
      </c>
      <c r="M916" s="12" t="s">
        <v>68</v>
      </c>
      <c r="N916" s="12" t="s">
        <v>68</v>
      </c>
      <c r="O916" s="6">
        <v>9.0909090909089993</v>
      </c>
      <c r="P916" s="12" t="s">
        <v>68</v>
      </c>
      <c r="Q916" s="31">
        <v>90.909090909091006</v>
      </c>
    </row>
    <row r="917" spans="3:17" ht="25.2" x14ac:dyDescent="0.25">
      <c r="C917" s="106"/>
      <c r="D917" s="102" t="s">
        <v>23</v>
      </c>
      <c r="E917" s="10" t="s">
        <v>34</v>
      </c>
      <c r="F917" s="9"/>
      <c r="G917" s="41">
        <v>22</v>
      </c>
      <c r="H917" s="61">
        <v>63.636363636364003</v>
      </c>
      <c r="I917" s="39" t="s">
        <v>68</v>
      </c>
      <c r="J917" s="33">
        <v>18.181818181817999</v>
      </c>
      <c r="K917" s="33">
        <v>22.727272727273</v>
      </c>
      <c r="L917" s="33">
        <v>9.0909090909089993</v>
      </c>
      <c r="M917" s="33">
        <v>22.727272727273</v>
      </c>
      <c r="N917" s="33">
        <v>4.5454545454549997</v>
      </c>
      <c r="O917" s="33">
        <v>22.727272727273</v>
      </c>
      <c r="P917" s="39" t="s">
        <v>68</v>
      </c>
      <c r="Q917" s="63">
        <v>77.272727272726996</v>
      </c>
    </row>
    <row r="918" spans="3:17" ht="25.2" x14ac:dyDescent="0.25">
      <c r="C918" s="106"/>
      <c r="D918" s="103"/>
      <c r="E918" s="11" t="s">
        <v>35</v>
      </c>
      <c r="F918" s="8"/>
      <c r="G918" s="7">
        <v>447</v>
      </c>
      <c r="H918" s="17">
        <v>89.485458612974995</v>
      </c>
      <c r="I918" s="2">
        <v>4.9217002237139997</v>
      </c>
      <c r="J918" s="2">
        <v>21.029082774049002</v>
      </c>
      <c r="K918" s="2">
        <v>15.212527964206</v>
      </c>
      <c r="L918" s="2">
        <v>5.1454138702460002</v>
      </c>
      <c r="M918" s="2">
        <v>11.633109619687</v>
      </c>
      <c r="N918" s="2">
        <v>2.2371364653239998</v>
      </c>
      <c r="O918" s="2">
        <v>5.3691275167789998</v>
      </c>
      <c r="P918" s="2">
        <v>0.22371364653199999</v>
      </c>
      <c r="Q918" s="16">
        <v>94.407158836689007</v>
      </c>
    </row>
    <row r="919" spans="3:17" ht="25.2" x14ac:dyDescent="0.25">
      <c r="C919" s="106"/>
      <c r="D919" s="103"/>
      <c r="E919" s="11" t="s">
        <v>36</v>
      </c>
      <c r="F919" s="8"/>
      <c r="G919" s="7">
        <v>66</v>
      </c>
      <c r="H919" s="17">
        <v>45.454545454544999</v>
      </c>
      <c r="I919" s="2">
        <v>4.5454545454549997</v>
      </c>
      <c r="J919" s="2">
        <v>15.151515151515</v>
      </c>
      <c r="K919" s="2">
        <v>25.757575757575999</v>
      </c>
      <c r="L919" s="2">
        <v>6.0606060606060002</v>
      </c>
      <c r="M919" s="2">
        <v>9.0909090909089993</v>
      </c>
      <c r="N919" s="2">
        <v>10.606060606061</v>
      </c>
      <c r="O919" s="2">
        <v>25.757575757575999</v>
      </c>
      <c r="P919" s="2">
        <v>3.0303030303030001</v>
      </c>
      <c r="Q919" s="16">
        <v>71.212121212121005</v>
      </c>
    </row>
    <row r="920" spans="3:17" ht="25.2" x14ac:dyDescent="0.25">
      <c r="C920" s="106"/>
      <c r="D920" s="103"/>
      <c r="E920" s="11" t="s">
        <v>37</v>
      </c>
      <c r="F920" s="8"/>
      <c r="G920" s="7">
        <v>197</v>
      </c>
      <c r="H920" s="17">
        <v>43.654822335025003</v>
      </c>
      <c r="I920" s="2">
        <v>2.5380710659900001</v>
      </c>
      <c r="J920" s="2">
        <v>11.675126903553</v>
      </c>
      <c r="K920" s="2">
        <v>9.6446700507610004</v>
      </c>
      <c r="L920" s="2">
        <v>5.0761421319800002</v>
      </c>
      <c r="M920" s="2">
        <v>4.5685279187820003</v>
      </c>
      <c r="N920" s="2">
        <v>11.167512690355</v>
      </c>
      <c r="O920" s="2">
        <v>37.055837563452002</v>
      </c>
      <c r="P920" s="2">
        <v>3.045685279188</v>
      </c>
      <c r="Q920" s="16">
        <v>59.898477157359999</v>
      </c>
    </row>
    <row r="921" spans="3:17" x14ac:dyDescent="0.25">
      <c r="C921" s="106"/>
      <c r="D921" s="103"/>
      <c r="E921" s="11" t="s">
        <v>38</v>
      </c>
      <c r="F921" s="8"/>
      <c r="G921" s="14">
        <v>12</v>
      </c>
      <c r="H921" s="29">
        <v>58.333333333333002</v>
      </c>
      <c r="I921" s="6">
        <v>8.333333333333</v>
      </c>
      <c r="J921" s="6">
        <v>16.666666666666998</v>
      </c>
      <c r="K921" s="6">
        <v>25</v>
      </c>
      <c r="L921" s="6">
        <v>8.333333333333</v>
      </c>
      <c r="M921" s="6">
        <v>16.666666666666998</v>
      </c>
      <c r="N921" s="12" t="s">
        <v>68</v>
      </c>
      <c r="O921" s="6">
        <v>33.333333333333002</v>
      </c>
      <c r="P921" s="6">
        <v>8.333333333333</v>
      </c>
      <c r="Q921" s="31">
        <v>58.333333333333002</v>
      </c>
    </row>
    <row r="922" spans="3:17" ht="25.2" x14ac:dyDescent="0.25">
      <c r="C922" s="102" t="s">
        <v>39</v>
      </c>
      <c r="D922" s="102" t="s">
        <v>25</v>
      </c>
      <c r="E922" s="10" t="s">
        <v>40</v>
      </c>
      <c r="F922" s="9"/>
      <c r="G922" s="13">
        <v>263</v>
      </c>
      <c r="H922" s="23">
        <v>32.319391634981002</v>
      </c>
      <c r="I922" s="4">
        <v>2.2813688212929999</v>
      </c>
      <c r="J922" s="4">
        <v>9.8859315589350008</v>
      </c>
      <c r="K922" s="4">
        <v>15.209125475284999</v>
      </c>
      <c r="L922" s="4">
        <v>2.6615969581750001</v>
      </c>
      <c r="M922" s="4">
        <v>2.6615969581750001</v>
      </c>
      <c r="N922" s="4">
        <v>12.167300380227999</v>
      </c>
      <c r="O922" s="4">
        <v>43.346007604562999</v>
      </c>
      <c r="P922" s="4">
        <v>3.422053231939</v>
      </c>
      <c r="Q922" s="25">
        <v>53.231939163497998</v>
      </c>
    </row>
    <row r="923" spans="3:17" ht="25.2" x14ac:dyDescent="0.25">
      <c r="C923" s="106"/>
      <c r="D923" s="103"/>
      <c r="E923" s="11" t="s">
        <v>41</v>
      </c>
      <c r="F923" s="8"/>
      <c r="G923" s="7">
        <v>906</v>
      </c>
      <c r="H923" s="17">
        <v>51.214128035320002</v>
      </c>
      <c r="I923" s="2">
        <v>3.5320088300219998</v>
      </c>
      <c r="J923" s="2">
        <v>22.295805739514002</v>
      </c>
      <c r="K923" s="2">
        <v>36.423841059602999</v>
      </c>
      <c r="L923" s="2">
        <v>19.205298013244999</v>
      </c>
      <c r="M923" s="2">
        <v>9.2715231788079997</v>
      </c>
      <c r="N923" s="2">
        <v>2.3178807947019999</v>
      </c>
      <c r="O923" s="2">
        <v>13.465783664459</v>
      </c>
      <c r="P923" s="2">
        <v>0.441501103753</v>
      </c>
      <c r="Q923" s="16">
        <v>86.092715231788006</v>
      </c>
    </row>
    <row r="924" spans="3:17" x14ac:dyDescent="0.25">
      <c r="C924" s="106"/>
      <c r="D924" s="103"/>
      <c r="E924" s="11" t="s">
        <v>42</v>
      </c>
      <c r="F924" s="8"/>
      <c r="G924" s="7">
        <v>61</v>
      </c>
      <c r="H924" s="17">
        <v>52.459016393443001</v>
      </c>
      <c r="I924" s="2">
        <v>3.2786885245900002</v>
      </c>
      <c r="J924" s="2">
        <v>27.868852459016001</v>
      </c>
      <c r="K924" s="2">
        <v>50.819672131148003</v>
      </c>
      <c r="L924" s="2">
        <v>36.065573770492001</v>
      </c>
      <c r="M924" s="2">
        <v>37.704918032786999</v>
      </c>
      <c r="N924" s="2">
        <v>6.5573770491800003</v>
      </c>
      <c r="O924" s="2">
        <v>1.6393442622950001</v>
      </c>
      <c r="P924" s="19" t="s">
        <v>68</v>
      </c>
      <c r="Q924" s="16">
        <v>98.360655737705002</v>
      </c>
    </row>
    <row r="925" spans="3:17" x14ac:dyDescent="0.25">
      <c r="C925" s="106"/>
      <c r="D925" s="103"/>
      <c r="E925" s="11" t="s">
        <v>43</v>
      </c>
      <c r="F925" s="8"/>
      <c r="G925" s="7">
        <v>450</v>
      </c>
      <c r="H925" s="17">
        <v>48.222222222222001</v>
      </c>
      <c r="I925" s="2">
        <v>4.666666666667</v>
      </c>
      <c r="J925" s="2">
        <v>20</v>
      </c>
      <c r="K925" s="2">
        <v>35.333333333333002</v>
      </c>
      <c r="L925" s="2">
        <v>20.666666666666998</v>
      </c>
      <c r="M925" s="2">
        <v>9.1111111111110006</v>
      </c>
      <c r="N925" s="2">
        <v>4.4444444444439997</v>
      </c>
      <c r="O925" s="2">
        <v>17.333333333333002</v>
      </c>
      <c r="P925" s="2">
        <v>0.66666666666700003</v>
      </c>
      <c r="Q925" s="16">
        <v>82</v>
      </c>
    </row>
    <row r="926" spans="3:17" x14ac:dyDescent="0.25">
      <c r="C926" s="106"/>
      <c r="D926" s="103"/>
      <c r="E926" s="11" t="s">
        <v>44</v>
      </c>
      <c r="F926" s="8"/>
      <c r="G926" s="7">
        <v>93</v>
      </c>
      <c r="H926" s="17">
        <v>47.311827956988999</v>
      </c>
      <c r="I926" s="2">
        <v>12.903225806451999</v>
      </c>
      <c r="J926" s="2">
        <v>25.806451612903</v>
      </c>
      <c r="K926" s="2">
        <v>21.505376344085999</v>
      </c>
      <c r="L926" s="2">
        <v>25.806451612903</v>
      </c>
      <c r="M926" s="2">
        <v>8.6021505376339995</v>
      </c>
      <c r="N926" s="2">
        <v>8.6021505376339995</v>
      </c>
      <c r="O926" s="2">
        <v>19.354838709677001</v>
      </c>
      <c r="P926" s="19" t="s">
        <v>68</v>
      </c>
      <c r="Q926" s="16">
        <v>80.645161290323003</v>
      </c>
    </row>
    <row r="927" spans="3:17" ht="25.2" x14ac:dyDescent="0.25">
      <c r="C927" s="106"/>
      <c r="D927" s="103"/>
      <c r="E927" s="11" t="s">
        <v>45</v>
      </c>
      <c r="F927" s="8"/>
      <c r="G927" s="14">
        <v>41</v>
      </c>
      <c r="H927" s="29">
        <v>41.463414634145998</v>
      </c>
      <c r="I927" s="12" t="s">
        <v>68</v>
      </c>
      <c r="J927" s="6">
        <v>12.195121951220001</v>
      </c>
      <c r="K927" s="6">
        <v>29.268292682927001</v>
      </c>
      <c r="L927" s="6">
        <v>17.073170731706998</v>
      </c>
      <c r="M927" s="6">
        <v>12.195121951220001</v>
      </c>
      <c r="N927" s="6">
        <v>14.634146341463</v>
      </c>
      <c r="O927" s="6">
        <v>24.390243902439</v>
      </c>
      <c r="P927" s="12" t="s">
        <v>68</v>
      </c>
      <c r="Q927" s="31">
        <v>75.609756097561004</v>
      </c>
    </row>
    <row r="928" spans="3:17" x14ac:dyDescent="0.25">
      <c r="C928" s="106"/>
      <c r="D928" s="103"/>
      <c r="E928" s="11" t="s">
        <v>38</v>
      </c>
      <c r="F928" s="8"/>
      <c r="G928" s="7">
        <v>141</v>
      </c>
      <c r="H928" s="17">
        <v>39.716312056737998</v>
      </c>
      <c r="I928" s="2">
        <v>3.54609929078</v>
      </c>
      <c r="J928" s="2">
        <v>18.439716312057001</v>
      </c>
      <c r="K928" s="2">
        <v>31.914893617021001</v>
      </c>
      <c r="L928" s="2">
        <v>17.730496453901001</v>
      </c>
      <c r="M928" s="2">
        <v>7.8014184397159996</v>
      </c>
      <c r="N928" s="2">
        <v>3.54609929078</v>
      </c>
      <c r="O928" s="2">
        <v>24.113475177304998</v>
      </c>
      <c r="P928" s="2">
        <v>2.8368794326239999</v>
      </c>
      <c r="Q928" s="16">
        <v>73.049645390071007</v>
      </c>
    </row>
    <row r="929" spans="3:17" ht="25.2" x14ac:dyDescent="0.25">
      <c r="C929" s="106"/>
      <c r="D929" s="102" t="s">
        <v>22</v>
      </c>
      <c r="E929" s="10" t="s">
        <v>40</v>
      </c>
      <c r="F929" s="9"/>
      <c r="G929" s="13">
        <v>123</v>
      </c>
      <c r="H929" s="23">
        <v>27.642276422763999</v>
      </c>
      <c r="I929" s="4">
        <v>0.81300813008100004</v>
      </c>
      <c r="J929" s="4">
        <v>7.3170731707319998</v>
      </c>
      <c r="K929" s="4">
        <v>21.951219512194999</v>
      </c>
      <c r="L929" s="4">
        <v>5.6910569105690003</v>
      </c>
      <c r="M929" s="4">
        <v>1.6260162601629999</v>
      </c>
      <c r="N929" s="4">
        <v>13.008130081300999</v>
      </c>
      <c r="O929" s="4">
        <v>44.715447154472002</v>
      </c>
      <c r="P929" s="4">
        <v>4.065040650407</v>
      </c>
      <c r="Q929" s="25">
        <v>51.219512195122</v>
      </c>
    </row>
    <row r="930" spans="3:17" ht="25.2" x14ac:dyDescent="0.25">
      <c r="C930" s="106"/>
      <c r="D930" s="103"/>
      <c r="E930" s="11" t="s">
        <v>41</v>
      </c>
      <c r="F930" s="8"/>
      <c r="G930" s="7">
        <v>511</v>
      </c>
      <c r="H930" s="17">
        <v>19.765166340509001</v>
      </c>
      <c r="I930" s="2">
        <v>2.3483365949119999</v>
      </c>
      <c r="J930" s="2">
        <v>22.896281800391002</v>
      </c>
      <c r="K930" s="2">
        <v>52.446183953033</v>
      </c>
      <c r="L930" s="2">
        <v>30.136986301370001</v>
      </c>
      <c r="M930" s="2">
        <v>6.8493150684930004</v>
      </c>
      <c r="N930" s="2">
        <v>2.5440313111549999</v>
      </c>
      <c r="O930" s="2">
        <v>20.939334637965</v>
      </c>
      <c r="P930" s="2">
        <v>0.78277886497100002</v>
      </c>
      <c r="Q930" s="16">
        <v>78.277886497064998</v>
      </c>
    </row>
    <row r="931" spans="3:17" x14ac:dyDescent="0.25">
      <c r="C931" s="106"/>
      <c r="D931" s="103"/>
      <c r="E931" s="11" t="s">
        <v>42</v>
      </c>
      <c r="F931" s="8"/>
      <c r="G931" s="14">
        <v>36</v>
      </c>
      <c r="H931" s="29">
        <v>30.555555555556001</v>
      </c>
      <c r="I931" s="6">
        <v>2.7777777777780002</v>
      </c>
      <c r="J931" s="6">
        <v>27.777777777777999</v>
      </c>
      <c r="K931" s="6">
        <v>63.888888888888999</v>
      </c>
      <c r="L931" s="6">
        <v>50</v>
      </c>
      <c r="M931" s="6">
        <v>36.111111111111001</v>
      </c>
      <c r="N931" s="6">
        <v>5.5555555555560003</v>
      </c>
      <c r="O931" s="6">
        <v>2.7777777777780002</v>
      </c>
      <c r="P931" s="12" t="s">
        <v>68</v>
      </c>
      <c r="Q931" s="31">
        <v>97.222222222222001</v>
      </c>
    </row>
    <row r="932" spans="3:17" x14ac:dyDescent="0.25">
      <c r="C932" s="106"/>
      <c r="D932" s="103"/>
      <c r="E932" s="11" t="s">
        <v>43</v>
      </c>
      <c r="F932" s="8"/>
      <c r="G932" s="7">
        <v>224</v>
      </c>
      <c r="H932" s="17">
        <v>21.428571428571001</v>
      </c>
      <c r="I932" s="2">
        <v>5.3571428571429998</v>
      </c>
      <c r="J932" s="2">
        <v>23.214285714286</v>
      </c>
      <c r="K932" s="2">
        <v>50.446428571429003</v>
      </c>
      <c r="L932" s="2">
        <v>33.035714285714</v>
      </c>
      <c r="M932" s="2">
        <v>8.0357142857140005</v>
      </c>
      <c r="N932" s="2">
        <v>4.4642857142860004</v>
      </c>
      <c r="O932" s="2">
        <v>20.089285714286</v>
      </c>
      <c r="P932" s="19" t="s">
        <v>68</v>
      </c>
      <c r="Q932" s="16">
        <v>79.910714285713993</v>
      </c>
    </row>
    <row r="933" spans="3:17" x14ac:dyDescent="0.25">
      <c r="C933" s="106"/>
      <c r="D933" s="103"/>
      <c r="E933" s="11" t="s">
        <v>44</v>
      </c>
      <c r="F933" s="8"/>
      <c r="G933" s="14">
        <v>46</v>
      </c>
      <c r="H933" s="29">
        <v>23.913043478260999</v>
      </c>
      <c r="I933" s="6">
        <v>13.04347826087</v>
      </c>
      <c r="J933" s="6">
        <v>32.608695652173999</v>
      </c>
      <c r="K933" s="6">
        <v>34.782608695652002</v>
      </c>
      <c r="L933" s="6">
        <v>43.478260869564998</v>
      </c>
      <c r="M933" s="6">
        <v>10.869565217390999</v>
      </c>
      <c r="N933" s="6">
        <v>6.5217391304349999</v>
      </c>
      <c r="O933" s="6">
        <v>23.913043478260999</v>
      </c>
      <c r="P933" s="12" t="s">
        <v>68</v>
      </c>
      <c r="Q933" s="31">
        <v>76.086956521738998</v>
      </c>
    </row>
    <row r="934" spans="3:17" ht="25.2" x14ac:dyDescent="0.25">
      <c r="C934" s="106"/>
      <c r="D934" s="103"/>
      <c r="E934" s="11" t="s">
        <v>45</v>
      </c>
      <c r="F934" s="8"/>
      <c r="G934" s="14">
        <v>18</v>
      </c>
      <c r="H934" s="29">
        <v>16.666666666666998</v>
      </c>
      <c r="I934" s="12" t="s">
        <v>68</v>
      </c>
      <c r="J934" s="6">
        <v>16.666666666666998</v>
      </c>
      <c r="K934" s="6">
        <v>44.444444444444002</v>
      </c>
      <c r="L934" s="6">
        <v>27.777777777777999</v>
      </c>
      <c r="M934" s="6">
        <v>11.111111111111001</v>
      </c>
      <c r="N934" s="6">
        <v>11.111111111111001</v>
      </c>
      <c r="O934" s="6">
        <v>33.333333333333002</v>
      </c>
      <c r="P934" s="12" t="s">
        <v>68</v>
      </c>
      <c r="Q934" s="31">
        <v>66.666666666666998</v>
      </c>
    </row>
    <row r="935" spans="3:17" x14ac:dyDescent="0.25">
      <c r="C935" s="106"/>
      <c r="D935" s="103"/>
      <c r="E935" s="11" t="s">
        <v>38</v>
      </c>
      <c r="F935" s="8"/>
      <c r="G935" s="7">
        <v>80</v>
      </c>
      <c r="H935" s="17">
        <v>22.5</v>
      </c>
      <c r="I935" s="2">
        <v>1.25</v>
      </c>
      <c r="J935" s="2">
        <v>17.5</v>
      </c>
      <c r="K935" s="2">
        <v>46.25</v>
      </c>
      <c r="L935" s="2">
        <v>25</v>
      </c>
      <c r="M935" s="2">
        <v>7.5</v>
      </c>
      <c r="N935" s="2">
        <v>3.75</v>
      </c>
      <c r="O935" s="2">
        <v>26.25</v>
      </c>
      <c r="P935" s="2">
        <v>1.25</v>
      </c>
      <c r="Q935" s="16">
        <v>72.5</v>
      </c>
    </row>
    <row r="936" spans="3:17" ht="25.2" x14ac:dyDescent="0.25">
      <c r="C936" s="106"/>
      <c r="D936" s="102" t="s">
        <v>23</v>
      </c>
      <c r="E936" s="10" t="s">
        <v>40</v>
      </c>
      <c r="F936" s="9"/>
      <c r="G936" s="13">
        <v>140</v>
      </c>
      <c r="H936" s="23">
        <v>36.428571428570997</v>
      </c>
      <c r="I936" s="4">
        <v>3.5714285714290002</v>
      </c>
      <c r="J936" s="4">
        <v>12.142857142857</v>
      </c>
      <c r="K936" s="4">
        <v>9.2857142857140005</v>
      </c>
      <c r="L936" s="36" t="s">
        <v>68</v>
      </c>
      <c r="M936" s="4">
        <v>3.5714285714290002</v>
      </c>
      <c r="N936" s="4">
        <v>11.428571428571001</v>
      </c>
      <c r="O936" s="4">
        <v>42.142857142856997</v>
      </c>
      <c r="P936" s="4">
        <v>2.8571428571430002</v>
      </c>
      <c r="Q936" s="25">
        <v>55</v>
      </c>
    </row>
    <row r="937" spans="3:17" ht="25.2" x14ac:dyDescent="0.25">
      <c r="C937" s="106"/>
      <c r="D937" s="103"/>
      <c r="E937" s="11" t="s">
        <v>41</v>
      </c>
      <c r="F937" s="8"/>
      <c r="G937" s="7">
        <v>395</v>
      </c>
      <c r="H937" s="17">
        <v>91.898734177215005</v>
      </c>
      <c r="I937" s="2">
        <v>5.0632911392409996</v>
      </c>
      <c r="J937" s="2">
        <v>21.518987341772</v>
      </c>
      <c r="K937" s="2">
        <v>15.696202531646</v>
      </c>
      <c r="L937" s="2">
        <v>5.0632911392409996</v>
      </c>
      <c r="M937" s="2">
        <v>12.405063291138999</v>
      </c>
      <c r="N937" s="2">
        <v>2.0253164556960002</v>
      </c>
      <c r="O937" s="2">
        <v>3.7974683544299999</v>
      </c>
      <c r="P937" s="19" t="s">
        <v>68</v>
      </c>
      <c r="Q937" s="16">
        <v>96.202531645570005</v>
      </c>
    </row>
    <row r="938" spans="3:17" x14ac:dyDescent="0.25">
      <c r="C938" s="106"/>
      <c r="D938" s="103"/>
      <c r="E938" s="11" t="s">
        <v>42</v>
      </c>
      <c r="F938" s="8"/>
      <c r="G938" s="14">
        <v>25</v>
      </c>
      <c r="H938" s="29">
        <v>84</v>
      </c>
      <c r="I938" s="6">
        <v>4</v>
      </c>
      <c r="J938" s="6">
        <v>28</v>
      </c>
      <c r="K938" s="6">
        <v>32</v>
      </c>
      <c r="L938" s="6">
        <v>16</v>
      </c>
      <c r="M938" s="6">
        <v>40</v>
      </c>
      <c r="N938" s="6">
        <v>8</v>
      </c>
      <c r="O938" s="12" t="s">
        <v>68</v>
      </c>
      <c r="P938" s="12" t="s">
        <v>68</v>
      </c>
      <c r="Q938" s="31">
        <v>100</v>
      </c>
    </row>
    <row r="939" spans="3:17" x14ac:dyDescent="0.25">
      <c r="C939" s="106"/>
      <c r="D939" s="103"/>
      <c r="E939" s="11" t="s">
        <v>43</v>
      </c>
      <c r="F939" s="8"/>
      <c r="G939" s="7">
        <v>226</v>
      </c>
      <c r="H939" s="17">
        <v>74.778761061946994</v>
      </c>
      <c r="I939" s="2">
        <v>3.982300884956</v>
      </c>
      <c r="J939" s="2">
        <v>16.814159292035001</v>
      </c>
      <c r="K939" s="2">
        <v>20.353982300885001</v>
      </c>
      <c r="L939" s="2">
        <v>8.4070796460179995</v>
      </c>
      <c r="M939" s="2">
        <v>10.176991150441999</v>
      </c>
      <c r="N939" s="2">
        <v>4.424778761062</v>
      </c>
      <c r="O939" s="2">
        <v>14.601769911504</v>
      </c>
      <c r="P939" s="2">
        <v>1.327433628319</v>
      </c>
      <c r="Q939" s="16">
        <v>84.070796460176993</v>
      </c>
    </row>
    <row r="940" spans="3:17" x14ac:dyDescent="0.25">
      <c r="C940" s="106"/>
      <c r="D940" s="103"/>
      <c r="E940" s="11" t="s">
        <v>44</v>
      </c>
      <c r="F940" s="8"/>
      <c r="G940" s="14">
        <v>47</v>
      </c>
      <c r="H940" s="29">
        <v>70.212765957447004</v>
      </c>
      <c r="I940" s="6">
        <v>12.765957446809001</v>
      </c>
      <c r="J940" s="6">
        <v>19.148936170212998</v>
      </c>
      <c r="K940" s="6">
        <v>8.5106382978719992</v>
      </c>
      <c r="L940" s="6">
        <v>8.5106382978719992</v>
      </c>
      <c r="M940" s="6">
        <v>6.3829787234040003</v>
      </c>
      <c r="N940" s="6">
        <v>10.638297872340001</v>
      </c>
      <c r="O940" s="6">
        <v>14.893617021277</v>
      </c>
      <c r="P940" s="12" t="s">
        <v>68</v>
      </c>
      <c r="Q940" s="31">
        <v>85.106382978723005</v>
      </c>
    </row>
    <row r="941" spans="3:17" ht="25.2" x14ac:dyDescent="0.25">
      <c r="C941" s="106"/>
      <c r="D941" s="103"/>
      <c r="E941" s="11" t="s">
        <v>45</v>
      </c>
      <c r="F941" s="8"/>
      <c r="G941" s="14">
        <v>23</v>
      </c>
      <c r="H941" s="29">
        <v>60.869565217390999</v>
      </c>
      <c r="I941" s="12" t="s">
        <v>68</v>
      </c>
      <c r="J941" s="6">
        <v>8.6956521739130004</v>
      </c>
      <c r="K941" s="6">
        <v>17.391304347826001</v>
      </c>
      <c r="L941" s="6">
        <v>8.6956521739130004</v>
      </c>
      <c r="M941" s="6">
        <v>13.04347826087</v>
      </c>
      <c r="N941" s="6">
        <v>17.391304347826001</v>
      </c>
      <c r="O941" s="6">
        <v>17.391304347826001</v>
      </c>
      <c r="P941" s="12" t="s">
        <v>68</v>
      </c>
      <c r="Q941" s="31">
        <v>82.608695652174006</v>
      </c>
    </row>
    <row r="942" spans="3:17" x14ac:dyDescent="0.25">
      <c r="C942" s="106"/>
      <c r="D942" s="103"/>
      <c r="E942" s="11" t="s">
        <v>38</v>
      </c>
      <c r="F942" s="8"/>
      <c r="G942" s="7">
        <v>61</v>
      </c>
      <c r="H942" s="17">
        <v>62.295081967213001</v>
      </c>
      <c r="I942" s="2">
        <v>6.5573770491800003</v>
      </c>
      <c r="J942" s="2">
        <v>19.672131147540998</v>
      </c>
      <c r="K942" s="2">
        <v>13.114754098361001</v>
      </c>
      <c r="L942" s="2">
        <v>8.1967213114750006</v>
      </c>
      <c r="M942" s="2">
        <v>8.1967213114750006</v>
      </c>
      <c r="N942" s="2">
        <v>3.2786885245900002</v>
      </c>
      <c r="O942" s="2">
        <v>21.311475409836</v>
      </c>
      <c r="P942" s="2">
        <v>4.918032786885</v>
      </c>
      <c r="Q942" s="16">
        <v>73.770491803279</v>
      </c>
    </row>
    <row r="943" spans="3:17" x14ac:dyDescent="0.25">
      <c r="C943" s="102" t="s">
        <v>46</v>
      </c>
      <c r="D943" s="100" t="s">
        <v>21</v>
      </c>
      <c r="E943" s="10" t="s">
        <v>47</v>
      </c>
      <c r="F943" s="9"/>
      <c r="G943" s="13">
        <v>1103</v>
      </c>
      <c r="H943" s="23">
        <v>49.682683590209002</v>
      </c>
      <c r="I943" s="4">
        <v>3.3544877606529999</v>
      </c>
      <c r="J943" s="4">
        <v>19.764279238440999</v>
      </c>
      <c r="K943" s="4">
        <v>31.187669990934001</v>
      </c>
      <c r="L943" s="4">
        <v>17.497733454216</v>
      </c>
      <c r="M943" s="4">
        <v>9.3381686310060008</v>
      </c>
      <c r="N943" s="4">
        <v>4.6237533998189999</v>
      </c>
      <c r="O943" s="4">
        <v>18.676337262013</v>
      </c>
      <c r="P943" s="4">
        <v>0.81595648232100004</v>
      </c>
      <c r="Q943" s="25">
        <v>80.507706255665994</v>
      </c>
    </row>
    <row r="944" spans="3:17" ht="25.2" x14ac:dyDescent="0.25">
      <c r="C944" s="106"/>
      <c r="D944" s="101"/>
      <c r="E944" s="11" t="s">
        <v>48</v>
      </c>
      <c r="F944" s="8"/>
      <c r="G944" s="7">
        <v>173</v>
      </c>
      <c r="H944" s="17">
        <v>46.242774566473997</v>
      </c>
      <c r="I944" s="2">
        <v>1.1560693641619999</v>
      </c>
      <c r="J944" s="2">
        <v>21.387283236994001</v>
      </c>
      <c r="K944" s="2">
        <v>30.057803468208</v>
      </c>
      <c r="L944" s="2">
        <v>11.560693641618</v>
      </c>
      <c r="M944" s="2">
        <v>8.0924855491330003</v>
      </c>
      <c r="N944" s="2">
        <v>3.4682080924859999</v>
      </c>
      <c r="O944" s="2">
        <v>22.543352601155998</v>
      </c>
      <c r="P944" s="2">
        <v>1.1560693641619999</v>
      </c>
      <c r="Q944" s="16">
        <v>76.300578034682005</v>
      </c>
    </row>
    <row r="945" spans="3:17" x14ac:dyDescent="0.25">
      <c r="C945" s="106"/>
      <c r="D945" s="101"/>
      <c r="E945" s="11" t="s">
        <v>49</v>
      </c>
      <c r="F945" s="8"/>
      <c r="G945" s="14">
        <v>29</v>
      </c>
      <c r="H945" s="29">
        <v>31.034482758620999</v>
      </c>
      <c r="I945" s="6">
        <v>3.4482758620689999</v>
      </c>
      <c r="J945" s="6">
        <v>13.793103448276</v>
      </c>
      <c r="K945" s="6">
        <v>27.586206896552</v>
      </c>
      <c r="L945" s="6">
        <v>10.344827586207</v>
      </c>
      <c r="M945" s="6">
        <v>3.4482758620689999</v>
      </c>
      <c r="N945" s="6">
        <v>6.8965517241379999</v>
      </c>
      <c r="O945" s="6">
        <v>24.137931034483</v>
      </c>
      <c r="P945" s="6">
        <v>3.4482758620689999</v>
      </c>
      <c r="Q945" s="31">
        <v>72.413793103448</v>
      </c>
    </row>
    <row r="946" spans="3:17" ht="25.2" x14ac:dyDescent="0.25">
      <c r="C946" s="106"/>
      <c r="D946" s="101"/>
      <c r="E946" s="11" t="s">
        <v>50</v>
      </c>
      <c r="F946" s="8"/>
      <c r="G946" s="7">
        <v>102</v>
      </c>
      <c r="H946" s="17">
        <v>31.372549019608002</v>
      </c>
      <c r="I946" s="2">
        <v>0.98039215686299996</v>
      </c>
      <c r="J946" s="2">
        <v>12.745098039216</v>
      </c>
      <c r="K946" s="2">
        <v>29.411764705882</v>
      </c>
      <c r="L946" s="2">
        <v>10.78431372549</v>
      </c>
      <c r="M946" s="2">
        <v>3.9215686274510002</v>
      </c>
      <c r="N946" s="2">
        <v>7.8431372549020004</v>
      </c>
      <c r="O946" s="2">
        <v>30.392156862745001</v>
      </c>
      <c r="P946" s="2">
        <v>2.9411764705880001</v>
      </c>
      <c r="Q946" s="16">
        <v>66.666666666666998</v>
      </c>
    </row>
    <row r="947" spans="3:17" ht="25.2" x14ac:dyDescent="0.25">
      <c r="C947" s="106"/>
      <c r="D947" s="101"/>
      <c r="E947" s="11" t="s">
        <v>51</v>
      </c>
      <c r="F947" s="8"/>
      <c r="G947" s="14">
        <v>46</v>
      </c>
      <c r="H947" s="29">
        <v>39.130434782609001</v>
      </c>
      <c r="I947" s="12" t="s">
        <v>68</v>
      </c>
      <c r="J947" s="6">
        <v>15.217391304348</v>
      </c>
      <c r="K947" s="6">
        <v>19.565217391304</v>
      </c>
      <c r="L947" s="6">
        <v>4.3478260869570002</v>
      </c>
      <c r="M947" s="6">
        <v>6.5217391304349999</v>
      </c>
      <c r="N947" s="6">
        <v>8.6956521739130004</v>
      </c>
      <c r="O947" s="6">
        <v>34.782608695652002</v>
      </c>
      <c r="P947" s="12" t="s">
        <v>68</v>
      </c>
      <c r="Q947" s="31">
        <v>65.217391304347998</v>
      </c>
    </row>
    <row r="948" spans="3:17" x14ac:dyDescent="0.25">
      <c r="C948" s="106"/>
      <c r="D948" s="101"/>
      <c r="E948" s="11" t="s">
        <v>52</v>
      </c>
      <c r="F948" s="8"/>
      <c r="G948" s="14">
        <v>20</v>
      </c>
      <c r="H948" s="29">
        <v>5</v>
      </c>
      <c r="I948" s="6">
        <v>5</v>
      </c>
      <c r="J948" s="12" t="s">
        <v>68</v>
      </c>
      <c r="K948" s="6">
        <v>5</v>
      </c>
      <c r="L948" s="12" t="s">
        <v>68</v>
      </c>
      <c r="M948" s="6">
        <v>5</v>
      </c>
      <c r="N948" s="6">
        <v>20</v>
      </c>
      <c r="O948" s="6">
        <v>70</v>
      </c>
      <c r="P948" s="12" t="s">
        <v>68</v>
      </c>
      <c r="Q948" s="31">
        <v>30</v>
      </c>
    </row>
    <row r="949" spans="3:17" x14ac:dyDescent="0.25">
      <c r="C949" s="106"/>
      <c r="D949" s="101"/>
      <c r="E949" s="11" t="s">
        <v>53</v>
      </c>
      <c r="F949" s="8"/>
      <c r="G949" s="14">
        <v>19</v>
      </c>
      <c r="H949" s="29">
        <v>42.105263157895003</v>
      </c>
      <c r="I949" s="6">
        <v>10.526315789473999</v>
      </c>
      <c r="J949" s="6">
        <v>10.526315789473999</v>
      </c>
      <c r="K949" s="6">
        <v>26.315789473683999</v>
      </c>
      <c r="L949" s="6">
        <v>10.526315789473999</v>
      </c>
      <c r="M949" s="6">
        <v>5.2631578947369997</v>
      </c>
      <c r="N949" s="6">
        <v>15.789473684211</v>
      </c>
      <c r="O949" s="6">
        <v>26.315789473683999</v>
      </c>
      <c r="P949" s="6">
        <v>5.2631578947369997</v>
      </c>
      <c r="Q949" s="31">
        <v>68.421052631579002</v>
      </c>
    </row>
    <row r="950" spans="3:17" x14ac:dyDescent="0.25">
      <c r="C950" s="106"/>
      <c r="D950" s="101"/>
      <c r="E950" s="11" t="s">
        <v>38</v>
      </c>
      <c r="F950" s="8"/>
      <c r="G950" s="14">
        <v>32</v>
      </c>
      <c r="H950" s="29">
        <v>40.625</v>
      </c>
      <c r="I950" s="6">
        <v>6.25</v>
      </c>
      <c r="J950" s="6">
        <v>18.75</v>
      </c>
      <c r="K950" s="6">
        <v>46.875</v>
      </c>
      <c r="L950" s="6">
        <v>21.875</v>
      </c>
      <c r="M950" s="6">
        <v>6.25</v>
      </c>
      <c r="N950" s="12" t="s">
        <v>68</v>
      </c>
      <c r="O950" s="6">
        <v>12.5</v>
      </c>
      <c r="P950" s="6">
        <v>12.5</v>
      </c>
      <c r="Q950" s="31">
        <v>75</v>
      </c>
    </row>
    <row r="951" spans="3:17" x14ac:dyDescent="0.25">
      <c r="C951" s="106"/>
      <c r="D951" s="101"/>
      <c r="E951" s="11" t="s">
        <v>54</v>
      </c>
      <c r="F951" s="8"/>
      <c r="G951" s="7">
        <v>1276</v>
      </c>
      <c r="H951" s="17">
        <v>49.216300940438998</v>
      </c>
      <c r="I951" s="2">
        <v>3.0564263322879999</v>
      </c>
      <c r="J951" s="2">
        <v>19.984326018809</v>
      </c>
      <c r="K951" s="2">
        <v>31.034482758620999</v>
      </c>
      <c r="L951" s="2">
        <v>16.692789968652001</v>
      </c>
      <c r="M951" s="2">
        <v>9.1692789968649997</v>
      </c>
      <c r="N951" s="2">
        <v>4.4670846394980002</v>
      </c>
      <c r="O951" s="2">
        <v>19.200626959248002</v>
      </c>
      <c r="P951" s="2">
        <v>0.86206896551699996</v>
      </c>
      <c r="Q951" s="16">
        <v>79.937304075235005</v>
      </c>
    </row>
    <row r="952" spans="3:17" x14ac:dyDescent="0.25">
      <c r="C952" s="106"/>
      <c r="D952" s="101"/>
      <c r="E952" s="11" t="s">
        <v>55</v>
      </c>
      <c r="F952" s="8"/>
      <c r="G952" s="7">
        <v>177</v>
      </c>
      <c r="H952" s="17">
        <v>33.333333333333002</v>
      </c>
      <c r="I952" s="2">
        <v>1.129943502825</v>
      </c>
      <c r="J952" s="2">
        <v>13.559322033898001</v>
      </c>
      <c r="K952" s="2">
        <v>26.553672316383999</v>
      </c>
      <c r="L952" s="2">
        <v>9.0395480225989999</v>
      </c>
      <c r="M952" s="2">
        <v>4.5197740112989999</v>
      </c>
      <c r="N952" s="2">
        <v>7.9096045197739997</v>
      </c>
      <c r="O952" s="2">
        <v>30.508474576270999</v>
      </c>
      <c r="P952" s="2">
        <v>2.25988700565</v>
      </c>
      <c r="Q952" s="16">
        <v>67.231638418079001</v>
      </c>
    </row>
    <row r="953" spans="3:17" ht="25.2" x14ac:dyDescent="0.25">
      <c r="C953" s="102" t="s">
        <v>56</v>
      </c>
      <c r="D953" s="100" t="s">
        <v>21</v>
      </c>
      <c r="E953" s="10" t="s">
        <v>57</v>
      </c>
      <c r="F953" s="9"/>
      <c r="G953" s="13">
        <v>393</v>
      </c>
      <c r="H953" s="23">
        <v>45.292620865140002</v>
      </c>
      <c r="I953" s="4">
        <v>3.562340966921</v>
      </c>
      <c r="J953" s="4">
        <v>21.882951653944001</v>
      </c>
      <c r="K953" s="4">
        <v>27.480916030534001</v>
      </c>
      <c r="L953" s="4">
        <v>12.977099236640999</v>
      </c>
      <c r="M953" s="4">
        <v>9.9236641221369997</v>
      </c>
      <c r="N953" s="4">
        <v>4.3256997455470003</v>
      </c>
      <c r="O953" s="4">
        <v>25.190839694655999</v>
      </c>
      <c r="P953" s="4">
        <v>1.781170483461</v>
      </c>
      <c r="Q953" s="25">
        <v>73.027989821882997</v>
      </c>
    </row>
    <row r="954" spans="3:17" ht="25.2" x14ac:dyDescent="0.25">
      <c r="C954" s="106"/>
      <c r="D954" s="101"/>
      <c r="E954" s="11" t="s">
        <v>58</v>
      </c>
      <c r="F954" s="8"/>
      <c r="G954" s="7">
        <v>615</v>
      </c>
      <c r="H954" s="17">
        <v>47.479674796748</v>
      </c>
      <c r="I954" s="2">
        <v>2.60162601626</v>
      </c>
      <c r="J954" s="2">
        <v>19.186991869919002</v>
      </c>
      <c r="K954" s="2">
        <v>30.569105691057</v>
      </c>
      <c r="L954" s="2">
        <v>15.447154471545</v>
      </c>
      <c r="M954" s="2">
        <v>8.130081300813</v>
      </c>
      <c r="N954" s="2">
        <v>5.6910569105690003</v>
      </c>
      <c r="O954" s="2">
        <v>20</v>
      </c>
      <c r="P954" s="2">
        <v>1.1382113821140001</v>
      </c>
      <c r="Q954" s="16">
        <v>78.861788617886006</v>
      </c>
    </row>
    <row r="955" spans="3:17" ht="25.2" x14ac:dyDescent="0.25">
      <c r="C955" s="106"/>
      <c r="D955" s="101"/>
      <c r="E955" s="11" t="s">
        <v>59</v>
      </c>
      <c r="F955" s="8"/>
      <c r="G955" s="7">
        <v>364</v>
      </c>
      <c r="H955" s="17">
        <v>47.802197802198002</v>
      </c>
      <c r="I955" s="2">
        <v>3.0219780219780001</v>
      </c>
      <c r="J955" s="2">
        <v>17.582417582418</v>
      </c>
      <c r="K955" s="2">
        <v>29.670329670329998</v>
      </c>
      <c r="L955" s="2">
        <v>17.582417582418</v>
      </c>
      <c r="M955" s="2">
        <v>7.6923076923079998</v>
      </c>
      <c r="N955" s="2">
        <v>4.9450549450550003</v>
      </c>
      <c r="O955" s="2">
        <v>19.780219780220001</v>
      </c>
      <c r="P955" s="2">
        <v>1.098901098901</v>
      </c>
      <c r="Q955" s="16">
        <v>79.120879120878996</v>
      </c>
    </row>
    <row r="956" spans="3:17" x14ac:dyDescent="0.25">
      <c r="C956" s="106"/>
      <c r="D956" s="101"/>
      <c r="E956" s="11" t="s">
        <v>60</v>
      </c>
      <c r="F956" s="8"/>
      <c r="G956" s="7">
        <v>152</v>
      </c>
      <c r="H956" s="17">
        <v>42.763157894736999</v>
      </c>
      <c r="I956" s="2">
        <v>3.2894736842109999</v>
      </c>
      <c r="J956" s="2">
        <v>12.5</v>
      </c>
      <c r="K956" s="2">
        <v>39.473684210526002</v>
      </c>
      <c r="L956" s="2">
        <v>18.421052631578998</v>
      </c>
      <c r="M956" s="2">
        <v>7.8947368421049999</v>
      </c>
      <c r="N956" s="2">
        <v>5.2631578947369997</v>
      </c>
      <c r="O956" s="2">
        <v>18.421052631578998</v>
      </c>
      <c r="P956" s="2">
        <v>1.3157894736839999</v>
      </c>
      <c r="Q956" s="16">
        <v>80.263157894737006</v>
      </c>
    </row>
    <row r="957" spans="3:17" x14ac:dyDescent="0.25">
      <c r="C957" s="102" t="s">
        <v>61</v>
      </c>
      <c r="D957" s="100" t="s">
        <v>21</v>
      </c>
      <c r="E957" s="10" t="s">
        <v>62</v>
      </c>
      <c r="F957" s="9"/>
      <c r="G957" s="13">
        <v>197</v>
      </c>
      <c r="H957" s="23">
        <v>51.269035532994998</v>
      </c>
      <c r="I957" s="4">
        <v>2.0304568527920002</v>
      </c>
      <c r="J957" s="4">
        <v>19.796954314720999</v>
      </c>
      <c r="K957" s="4">
        <v>29.949238578679999</v>
      </c>
      <c r="L957" s="4">
        <v>15.736040609137</v>
      </c>
      <c r="M957" s="4">
        <v>7.6142131979699998</v>
      </c>
      <c r="N957" s="4">
        <v>5.0761421319800002</v>
      </c>
      <c r="O957" s="4">
        <v>17.258883248730999</v>
      </c>
      <c r="P957" s="4">
        <v>2.0304568527920002</v>
      </c>
      <c r="Q957" s="25">
        <v>80.710659898477005</v>
      </c>
    </row>
    <row r="958" spans="3:17" x14ac:dyDescent="0.25">
      <c r="C958" s="103"/>
      <c r="D958" s="101"/>
      <c r="E958" s="11" t="s">
        <v>63</v>
      </c>
      <c r="F958" s="8"/>
      <c r="G958" s="7">
        <v>460</v>
      </c>
      <c r="H958" s="17">
        <v>47.173913043478002</v>
      </c>
      <c r="I958" s="2">
        <v>3.0434782608700002</v>
      </c>
      <c r="J958" s="2">
        <v>20.434782608696</v>
      </c>
      <c r="K958" s="2">
        <v>35</v>
      </c>
      <c r="L958" s="2">
        <v>17.391304347826001</v>
      </c>
      <c r="M958" s="2">
        <v>8.0434782608699997</v>
      </c>
      <c r="N958" s="2">
        <v>6.0869565217390003</v>
      </c>
      <c r="O958" s="2">
        <v>19.565217391304</v>
      </c>
      <c r="P958" s="2">
        <v>0.86956521739100001</v>
      </c>
      <c r="Q958" s="16">
        <v>79.565217391304003</v>
      </c>
    </row>
    <row r="959" spans="3:17" ht="25.2" x14ac:dyDescent="0.25">
      <c r="C959" s="103"/>
      <c r="D959" s="101"/>
      <c r="E959" s="11" t="s">
        <v>64</v>
      </c>
      <c r="F959" s="8"/>
      <c r="G959" s="7">
        <v>286</v>
      </c>
      <c r="H959" s="17">
        <v>50</v>
      </c>
      <c r="I959" s="2">
        <v>4.1958041958040004</v>
      </c>
      <c r="J959" s="2">
        <v>20.279720279719999</v>
      </c>
      <c r="K959" s="2">
        <v>28.671328671329</v>
      </c>
      <c r="L959" s="2">
        <v>17.482517482517</v>
      </c>
      <c r="M959" s="2">
        <v>11.888111888112</v>
      </c>
      <c r="N959" s="2">
        <v>5.2447552447549999</v>
      </c>
      <c r="O959" s="2">
        <v>20.279720279719999</v>
      </c>
      <c r="P959" s="19" t="s">
        <v>68</v>
      </c>
      <c r="Q959" s="16">
        <v>79.720279720280004</v>
      </c>
    </row>
    <row r="960" spans="3:17" x14ac:dyDescent="0.25">
      <c r="C960" s="103"/>
      <c r="D960" s="101"/>
      <c r="E960" s="11" t="s">
        <v>65</v>
      </c>
      <c r="F960" s="8"/>
      <c r="G960" s="7">
        <v>249</v>
      </c>
      <c r="H960" s="17">
        <v>40.963855421687001</v>
      </c>
      <c r="I960" s="2">
        <v>0.80321285140599996</v>
      </c>
      <c r="J960" s="2">
        <v>18.072289156627001</v>
      </c>
      <c r="K960" s="2">
        <v>29.317269076304999</v>
      </c>
      <c r="L960" s="2">
        <v>12.048192771084</v>
      </c>
      <c r="M960" s="2">
        <v>7.6305220883529996</v>
      </c>
      <c r="N960" s="2">
        <v>3.6144578313250002</v>
      </c>
      <c r="O960" s="2">
        <v>25.301204819277</v>
      </c>
      <c r="P960" s="2">
        <v>2.409638554217</v>
      </c>
      <c r="Q960" s="16">
        <v>72.289156626505999</v>
      </c>
    </row>
    <row r="961" spans="2:17" x14ac:dyDescent="0.25">
      <c r="C961" s="103"/>
      <c r="D961" s="101"/>
      <c r="E961" s="11" t="s">
        <v>66</v>
      </c>
      <c r="F961" s="8"/>
      <c r="G961" s="7">
        <v>145</v>
      </c>
      <c r="H961" s="17">
        <v>44.137931034483003</v>
      </c>
      <c r="I961" s="2">
        <v>4.8275862068970001</v>
      </c>
      <c r="J961" s="2">
        <v>20</v>
      </c>
      <c r="K961" s="2">
        <v>31.724137931034001</v>
      </c>
      <c r="L961" s="2">
        <v>17.241379310345</v>
      </c>
      <c r="M961" s="2">
        <v>7.5862068965520004</v>
      </c>
      <c r="N961" s="2">
        <v>6.2068965517240002</v>
      </c>
      <c r="O961" s="2">
        <v>22.068965517241001</v>
      </c>
      <c r="P961" s="2">
        <v>1.379310344828</v>
      </c>
      <c r="Q961" s="16">
        <v>76.551724137931004</v>
      </c>
    </row>
    <row r="962" spans="2:17" x14ac:dyDescent="0.25">
      <c r="C962" s="107"/>
      <c r="D962" s="104"/>
      <c r="E962" s="44" t="s">
        <v>67</v>
      </c>
      <c r="F962" s="45"/>
      <c r="G962" s="56">
        <v>187</v>
      </c>
      <c r="H962" s="66">
        <v>43.850267379679003</v>
      </c>
      <c r="I962" s="35">
        <v>3.7433155080209999</v>
      </c>
      <c r="J962" s="35">
        <v>11.764705882353001</v>
      </c>
      <c r="K962" s="35">
        <v>22.994652406417</v>
      </c>
      <c r="L962" s="35">
        <v>11.764705882353001</v>
      </c>
      <c r="M962" s="35">
        <v>6.9518716577540003</v>
      </c>
      <c r="N962" s="35">
        <v>3.7433155080209999</v>
      </c>
      <c r="O962" s="35">
        <v>24.064171122994999</v>
      </c>
      <c r="P962" s="35">
        <v>2.1390374331549999</v>
      </c>
      <c r="Q962" s="67">
        <v>73.796791443849997</v>
      </c>
    </row>
    <row r="964" spans="2:17" x14ac:dyDescent="0.25">
      <c r="B964" s="42" t="str">
        <f xml:space="preserve"> HYPERLINK("#'目次'!B18", "[12]")</f>
        <v>[12]</v>
      </c>
      <c r="C964" s="37" t="s">
        <v>178</v>
      </c>
    </row>
    <row r="967" spans="2:17" x14ac:dyDescent="0.25">
      <c r="C967" s="37" t="s">
        <v>14</v>
      </c>
    </row>
    <row r="968" spans="2:17" ht="37.799999999999997" x14ac:dyDescent="0.25">
      <c r="C968" s="96"/>
      <c r="D968" s="97"/>
      <c r="E968" s="97"/>
      <c r="F968" s="97"/>
      <c r="G968" s="52" t="s">
        <v>15</v>
      </c>
      <c r="H968" s="48" t="s">
        <v>179</v>
      </c>
      <c r="I968" s="20" t="s">
        <v>180</v>
      </c>
      <c r="J968" s="20" t="s">
        <v>181</v>
      </c>
      <c r="K968" s="20" t="s">
        <v>182</v>
      </c>
      <c r="L968" s="20" t="s">
        <v>183</v>
      </c>
      <c r="M968" s="20" t="s">
        <v>184</v>
      </c>
      <c r="N968" s="20" t="s">
        <v>38</v>
      </c>
      <c r="O968" s="51" t="s">
        <v>185</v>
      </c>
    </row>
    <row r="969" spans="2:17" x14ac:dyDescent="0.25">
      <c r="C969" s="98"/>
      <c r="D969" s="99"/>
      <c r="E969" s="99"/>
      <c r="F969" s="99"/>
      <c r="G969" s="47"/>
      <c r="H969" s="55"/>
      <c r="I969" s="21"/>
      <c r="J969" s="21"/>
      <c r="K969" s="21"/>
      <c r="L969" s="21"/>
      <c r="M969" s="21"/>
      <c r="N969" s="21"/>
      <c r="O969" s="54"/>
    </row>
    <row r="970" spans="2:17" x14ac:dyDescent="0.25">
      <c r="C970" s="43"/>
      <c r="D970" s="49"/>
      <c r="E970" s="53" t="s">
        <v>15</v>
      </c>
      <c r="F970" s="46"/>
      <c r="G970" s="50">
        <v>1524</v>
      </c>
      <c r="H970" s="32">
        <v>10.892388451444001</v>
      </c>
      <c r="I970" s="32">
        <v>21.587926509186001</v>
      </c>
      <c r="J970" s="32">
        <v>24.409448818897999</v>
      </c>
      <c r="K970" s="32">
        <v>17.979002624671999</v>
      </c>
      <c r="L970" s="32">
        <v>2.8215223097109998</v>
      </c>
      <c r="M970" s="32">
        <v>20.931758530183998</v>
      </c>
      <c r="N970" s="32">
        <v>1.3779527559060001</v>
      </c>
      <c r="O970" s="65">
        <v>77.690288713911002</v>
      </c>
    </row>
    <row r="971" spans="2:17" x14ac:dyDescent="0.25">
      <c r="C971" s="105" t="s">
        <v>20</v>
      </c>
      <c r="D971" s="100" t="s">
        <v>21</v>
      </c>
      <c r="E971" s="10" t="s">
        <v>22</v>
      </c>
      <c r="F971" s="9"/>
      <c r="G971" s="13">
        <v>780</v>
      </c>
      <c r="H971" s="23">
        <v>7.9487179487180004</v>
      </c>
      <c r="I971" s="4">
        <v>18.333333333333002</v>
      </c>
      <c r="J971" s="4">
        <v>24.102564102563999</v>
      </c>
      <c r="K971" s="4">
        <v>19.230769230768999</v>
      </c>
      <c r="L971" s="4">
        <v>3.7179487179490001</v>
      </c>
      <c r="M971" s="4">
        <v>25.25641025641</v>
      </c>
      <c r="N971" s="4">
        <v>1.410256410256</v>
      </c>
      <c r="O971" s="25">
        <v>73.333333333333002</v>
      </c>
    </row>
    <row r="972" spans="2:17" x14ac:dyDescent="0.25">
      <c r="C972" s="106"/>
      <c r="D972" s="101"/>
      <c r="E972" s="11" t="s">
        <v>23</v>
      </c>
      <c r="F972" s="8"/>
      <c r="G972" s="7">
        <v>744</v>
      </c>
      <c r="H972" s="17">
        <v>13.978494623655999</v>
      </c>
      <c r="I972" s="2">
        <v>25</v>
      </c>
      <c r="J972" s="2">
        <v>24.731182795698999</v>
      </c>
      <c r="K972" s="2">
        <v>16.666666666666998</v>
      </c>
      <c r="L972" s="2">
        <v>1.8817204301079999</v>
      </c>
      <c r="M972" s="2">
        <v>16.397849462366</v>
      </c>
      <c r="N972" s="2">
        <v>1.3440860215049999</v>
      </c>
      <c r="O972" s="16">
        <v>82.258064516128997</v>
      </c>
    </row>
    <row r="973" spans="2:17" x14ac:dyDescent="0.25">
      <c r="C973" s="102" t="s">
        <v>24</v>
      </c>
      <c r="D973" s="102" t="s">
        <v>25</v>
      </c>
      <c r="E973" s="10" t="s">
        <v>26</v>
      </c>
      <c r="F973" s="9"/>
      <c r="G973" s="13">
        <v>257</v>
      </c>
      <c r="H973" s="23">
        <v>8.1712062256810007</v>
      </c>
      <c r="I973" s="4">
        <v>17.509727626459</v>
      </c>
      <c r="J973" s="4">
        <v>25.291828793773998</v>
      </c>
      <c r="K973" s="4">
        <v>13.618677042802</v>
      </c>
      <c r="L973" s="4">
        <v>2.3346303501949999</v>
      </c>
      <c r="M973" s="4">
        <v>32.684824902724003</v>
      </c>
      <c r="N973" s="4">
        <v>0.38910505836600001</v>
      </c>
      <c r="O973" s="25">
        <v>66.926070038911007</v>
      </c>
    </row>
    <row r="974" spans="2:17" x14ac:dyDescent="0.25">
      <c r="C974" s="106"/>
      <c r="D974" s="103"/>
      <c r="E974" s="11" t="s">
        <v>27</v>
      </c>
      <c r="F974" s="8"/>
      <c r="G974" s="7">
        <v>297</v>
      </c>
      <c r="H974" s="17">
        <v>7.7441077441079997</v>
      </c>
      <c r="I974" s="2">
        <v>19.86531986532</v>
      </c>
      <c r="J974" s="2">
        <v>24.242424242424001</v>
      </c>
      <c r="K974" s="2">
        <v>19.86531986532</v>
      </c>
      <c r="L974" s="2">
        <v>4.3771043771039997</v>
      </c>
      <c r="M974" s="2">
        <v>23.569023569024001</v>
      </c>
      <c r="N974" s="2">
        <v>0.33670033669999999</v>
      </c>
      <c r="O974" s="16">
        <v>76.094276094275997</v>
      </c>
    </row>
    <row r="975" spans="2:17" x14ac:dyDescent="0.25">
      <c r="C975" s="106"/>
      <c r="D975" s="103"/>
      <c r="E975" s="11" t="s">
        <v>28</v>
      </c>
      <c r="F975" s="8"/>
      <c r="G975" s="7">
        <v>316</v>
      </c>
      <c r="H975" s="17">
        <v>11.708860759494</v>
      </c>
      <c r="I975" s="2">
        <v>26.265822784809998</v>
      </c>
      <c r="J975" s="2">
        <v>24.050632911392</v>
      </c>
      <c r="K975" s="2">
        <v>18.670886075948999</v>
      </c>
      <c r="L975" s="2">
        <v>2.5316455696200002</v>
      </c>
      <c r="M975" s="2">
        <v>15.189873417722</v>
      </c>
      <c r="N975" s="2">
        <v>1.5822784810129999</v>
      </c>
      <c r="O975" s="16">
        <v>83.227848101266005</v>
      </c>
    </row>
    <row r="976" spans="2:17" x14ac:dyDescent="0.25">
      <c r="C976" s="106"/>
      <c r="D976" s="103"/>
      <c r="E976" s="11" t="s">
        <v>29</v>
      </c>
      <c r="F976" s="8"/>
      <c r="G976" s="7">
        <v>335</v>
      </c>
      <c r="H976" s="17">
        <v>12.238805970149</v>
      </c>
      <c r="I976" s="2">
        <v>20.298507462686999</v>
      </c>
      <c r="J976" s="2">
        <v>25.671641791045001</v>
      </c>
      <c r="K976" s="2">
        <v>20.597014925372999</v>
      </c>
      <c r="L976" s="2">
        <v>0.89552238805999995</v>
      </c>
      <c r="M976" s="2">
        <v>19.104477611939998</v>
      </c>
      <c r="N976" s="2">
        <v>1.1940298507460001</v>
      </c>
      <c r="O976" s="16">
        <v>79.701492537313001</v>
      </c>
    </row>
    <row r="977" spans="3:15" x14ac:dyDescent="0.25">
      <c r="C977" s="106"/>
      <c r="D977" s="103"/>
      <c r="E977" s="11" t="s">
        <v>30</v>
      </c>
      <c r="F977" s="8"/>
      <c r="G977" s="7">
        <v>319</v>
      </c>
      <c r="H977" s="17">
        <v>13.793103448276</v>
      </c>
      <c r="I977" s="2">
        <v>23.197492163008999</v>
      </c>
      <c r="J977" s="2">
        <v>22.884012539185001</v>
      </c>
      <c r="K977" s="2">
        <v>16.300940438870999</v>
      </c>
      <c r="L977" s="2">
        <v>4.0752351097180002</v>
      </c>
      <c r="M977" s="2">
        <v>16.614420062695999</v>
      </c>
      <c r="N977" s="2">
        <v>3.1347962382449999</v>
      </c>
      <c r="O977" s="16">
        <v>80.250783699059994</v>
      </c>
    </row>
    <row r="978" spans="3:15" x14ac:dyDescent="0.25">
      <c r="C978" s="106"/>
      <c r="D978" s="103"/>
      <c r="E978" s="11" t="s">
        <v>31</v>
      </c>
      <c r="F978" s="8"/>
      <c r="G978" s="7">
        <v>1267</v>
      </c>
      <c r="H978" s="17">
        <v>11.444356748223999</v>
      </c>
      <c r="I978" s="2">
        <v>22.415153906867001</v>
      </c>
      <c r="J978" s="2">
        <v>24.230465666930002</v>
      </c>
      <c r="K978" s="2">
        <v>18.863456985003999</v>
      </c>
      <c r="L978" s="2">
        <v>2.9202841357540001</v>
      </c>
      <c r="M978" s="2">
        <v>18.547750591949001</v>
      </c>
      <c r="N978" s="2">
        <v>1.578531965272</v>
      </c>
      <c r="O978" s="16">
        <v>79.873717442778002</v>
      </c>
    </row>
    <row r="979" spans="3:15" x14ac:dyDescent="0.25">
      <c r="C979" s="106"/>
      <c r="D979" s="103"/>
      <c r="E979" s="11" t="s">
        <v>32</v>
      </c>
      <c r="F979" s="8"/>
      <c r="G979" s="7">
        <v>654</v>
      </c>
      <c r="H979" s="17">
        <v>12.996941896024</v>
      </c>
      <c r="I979" s="2">
        <v>21.712538226300001</v>
      </c>
      <c r="J979" s="2">
        <v>24.311926605505001</v>
      </c>
      <c r="K979" s="2">
        <v>18.501529051988001</v>
      </c>
      <c r="L979" s="2">
        <v>2.4464831804279998</v>
      </c>
      <c r="M979" s="2">
        <v>17.889908256881</v>
      </c>
      <c r="N979" s="2">
        <v>2.1406727828749998</v>
      </c>
      <c r="O979" s="16">
        <v>79.969418960244994</v>
      </c>
    </row>
    <row r="980" spans="3:15" x14ac:dyDescent="0.25">
      <c r="C980" s="106"/>
      <c r="D980" s="102" t="s">
        <v>22</v>
      </c>
      <c r="E980" s="10" t="s">
        <v>26</v>
      </c>
      <c r="F980" s="9"/>
      <c r="G980" s="13">
        <v>137</v>
      </c>
      <c r="H980" s="23">
        <v>4.3795620437959997</v>
      </c>
      <c r="I980" s="4">
        <v>17.518248175181999</v>
      </c>
      <c r="J980" s="4">
        <v>22.627737226276999</v>
      </c>
      <c r="K980" s="4">
        <v>11.678832116788</v>
      </c>
      <c r="L980" s="4">
        <v>3.649635036496</v>
      </c>
      <c r="M980" s="4">
        <v>40.145985401460003</v>
      </c>
      <c r="N980" s="36" t="s">
        <v>68</v>
      </c>
      <c r="O980" s="25">
        <v>59.854014598539997</v>
      </c>
    </row>
    <row r="981" spans="3:15" x14ac:dyDescent="0.25">
      <c r="C981" s="106"/>
      <c r="D981" s="103"/>
      <c r="E981" s="11" t="s">
        <v>27</v>
      </c>
      <c r="F981" s="8"/>
      <c r="G981" s="7">
        <v>157</v>
      </c>
      <c r="H981" s="17">
        <v>3.8216560509550002</v>
      </c>
      <c r="I981" s="2">
        <v>16.560509554140001</v>
      </c>
      <c r="J981" s="2">
        <v>27.388535031846999</v>
      </c>
      <c r="K981" s="2">
        <v>19.108280254777</v>
      </c>
      <c r="L981" s="2">
        <v>6.369426751592</v>
      </c>
      <c r="M981" s="2">
        <v>26.751592356688001</v>
      </c>
      <c r="N981" s="19" t="s">
        <v>68</v>
      </c>
      <c r="O981" s="16">
        <v>73.248407643312007</v>
      </c>
    </row>
    <row r="982" spans="3:15" x14ac:dyDescent="0.25">
      <c r="C982" s="106"/>
      <c r="D982" s="103"/>
      <c r="E982" s="11" t="s">
        <v>28</v>
      </c>
      <c r="F982" s="8"/>
      <c r="G982" s="7">
        <v>162</v>
      </c>
      <c r="H982" s="17">
        <v>9.2592592592590002</v>
      </c>
      <c r="I982" s="2">
        <v>20.987654320988</v>
      </c>
      <c r="J982" s="2">
        <v>23.456790123457001</v>
      </c>
      <c r="K982" s="2">
        <v>20.370370370370001</v>
      </c>
      <c r="L982" s="2">
        <v>4.3209876543209997</v>
      </c>
      <c r="M982" s="2">
        <v>19.135802469135999</v>
      </c>
      <c r="N982" s="2">
        <v>2.4691358024690002</v>
      </c>
      <c r="O982" s="16">
        <v>78.395061728395007</v>
      </c>
    </row>
    <row r="983" spans="3:15" x14ac:dyDescent="0.25">
      <c r="C983" s="106"/>
      <c r="D983" s="103"/>
      <c r="E983" s="11" t="s">
        <v>29</v>
      </c>
      <c r="F983" s="8"/>
      <c r="G983" s="7">
        <v>175</v>
      </c>
      <c r="H983" s="17">
        <v>9.7142857142859995</v>
      </c>
      <c r="I983" s="2">
        <v>14.857142857143</v>
      </c>
      <c r="J983" s="2">
        <v>24.571428571428999</v>
      </c>
      <c r="K983" s="2">
        <v>25.714285714286</v>
      </c>
      <c r="L983" s="2">
        <v>0.57142857142900005</v>
      </c>
      <c r="M983" s="2">
        <v>23.428571428571001</v>
      </c>
      <c r="N983" s="2">
        <v>1.142857142857</v>
      </c>
      <c r="O983" s="16">
        <v>75.428571428571004</v>
      </c>
    </row>
    <row r="984" spans="3:15" x14ac:dyDescent="0.25">
      <c r="C984" s="106"/>
      <c r="D984" s="103"/>
      <c r="E984" s="11" t="s">
        <v>30</v>
      </c>
      <c r="F984" s="8"/>
      <c r="G984" s="7">
        <v>149</v>
      </c>
      <c r="H984" s="17">
        <v>12.080536912752001</v>
      </c>
      <c r="I984" s="2">
        <v>22.147651006711001</v>
      </c>
      <c r="J984" s="2">
        <v>22.147651006711001</v>
      </c>
      <c r="K984" s="2">
        <v>17.449664429529999</v>
      </c>
      <c r="L984" s="2">
        <v>4.0268456375839996</v>
      </c>
      <c r="M984" s="2">
        <v>18.791946308724999</v>
      </c>
      <c r="N984" s="2">
        <v>3.355704697987</v>
      </c>
      <c r="O984" s="16">
        <v>77.852348993288999</v>
      </c>
    </row>
    <row r="985" spans="3:15" x14ac:dyDescent="0.25">
      <c r="C985" s="106"/>
      <c r="D985" s="103"/>
      <c r="E985" s="11" t="s">
        <v>31</v>
      </c>
      <c r="F985" s="8"/>
      <c r="G985" s="7">
        <v>643</v>
      </c>
      <c r="H985" s="17">
        <v>8.7091757387249995</v>
      </c>
      <c r="I985" s="2">
        <v>18.50699844479</v>
      </c>
      <c r="J985" s="2">
        <v>24.416796267496</v>
      </c>
      <c r="K985" s="2">
        <v>20.839813374805999</v>
      </c>
      <c r="L985" s="2">
        <v>3.7325038880250001</v>
      </c>
      <c r="M985" s="2">
        <v>22.083981337480999</v>
      </c>
      <c r="N985" s="2">
        <v>1.710730948678</v>
      </c>
      <c r="O985" s="16">
        <v>76.205287713841003</v>
      </c>
    </row>
    <row r="986" spans="3:15" x14ac:dyDescent="0.25">
      <c r="C986" s="106"/>
      <c r="D986" s="103"/>
      <c r="E986" s="11" t="s">
        <v>32</v>
      </c>
      <c r="F986" s="8"/>
      <c r="G986" s="7">
        <v>324</v>
      </c>
      <c r="H986" s="17">
        <v>10.802469135801999</v>
      </c>
      <c r="I986" s="2">
        <v>18.209876543210001</v>
      </c>
      <c r="J986" s="2">
        <v>23.456790123457001</v>
      </c>
      <c r="K986" s="2">
        <v>21.913580246914002</v>
      </c>
      <c r="L986" s="2">
        <v>2.1604938271599998</v>
      </c>
      <c r="M986" s="2">
        <v>21.296296296295999</v>
      </c>
      <c r="N986" s="2">
        <v>2.1604938271599998</v>
      </c>
      <c r="O986" s="16">
        <v>76.543209876543003</v>
      </c>
    </row>
    <row r="987" spans="3:15" x14ac:dyDescent="0.25">
      <c r="C987" s="106"/>
      <c r="D987" s="102" t="s">
        <v>23</v>
      </c>
      <c r="E987" s="10" t="s">
        <v>26</v>
      </c>
      <c r="F987" s="9"/>
      <c r="G987" s="13">
        <v>120</v>
      </c>
      <c r="H987" s="23">
        <v>12.5</v>
      </c>
      <c r="I987" s="4">
        <v>17.5</v>
      </c>
      <c r="J987" s="4">
        <v>28.333333333333002</v>
      </c>
      <c r="K987" s="4">
        <v>15.833333333333</v>
      </c>
      <c r="L987" s="4">
        <v>0.83333333333299997</v>
      </c>
      <c r="M987" s="4">
        <v>24.166666666666998</v>
      </c>
      <c r="N987" s="4">
        <v>0.83333333333299997</v>
      </c>
      <c r="O987" s="25">
        <v>75</v>
      </c>
    </row>
    <row r="988" spans="3:15" x14ac:dyDescent="0.25">
      <c r="C988" s="106"/>
      <c r="D988" s="103"/>
      <c r="E988" s="11" t="s">
        <v>27</v>
      </c>
      <c r="F988" s="8"/>
      <c r="G988" s="7">
        <v>140</v>
      </c>
      <c r="H988" s="17">
        <v>12.142857142857</v>
      </c>
      <c r="I988" s="2">
        <v>23.571428571428999</v>
      </c>
      <c r="J988" s="2">
        <v>20.714285714286</v>
      </c>
      <c r="K988" s="2">
        <v>20.714285714286</v>
      </c>
      <c r="L988" s="2">
        <v>2.1428571428569998</v>
      </c>
      <c r="M988" s="2">
        <v>20</v>
      </c>
      <c r="N988" s="2">
        <v>0.71428571428599996</v>
      </c>
      <c r="O988" s="16">
        <v>79.285714285713993</v>
      </c>
    </row>
    <row r="989" spans="3:15" x14ac:dyDescent="0.25">
      <c r="C989" s="106"/>
      <c r="D989" s="103"/>
      <c r="E989" s="11" t="s">
        <v>28</v>
      </c>
      <c r="F989" s="8"/>
      <c r="G989" s="7">
        <v>154</v>
      </c>
      <c r="H989" s="17">
        <v>14.285714285714</v>
      </c>
      <c r="I989" s="2">
        <v>31.818181818182001</v>
      </c>
      <c r="J989" s="2">
        <v>24.675324675325001</v>
      </c>
      <c r="K989" s="2">
        <v>16.883116883117001</v>
      </c>
      <c r="L989" s="2">
        <v>0.64935064935099995</v>
      </c>
      <c r="M989" s="2">
        <v>11.038961038961</v>
      </c>
      <c r="N989" s="2">
        <v>0.64935064935099995</v>
      </c>
      <c r="O989" s="16">
        <v>88.311688311688002</v>
      </c>
    </row>
    <row r="990" spans="3:15" x14ac:dyDescent="0.25">
      <c r="C990" s="106"/>
      <c r="D990" s="103"/>
      <c r="E990" s="11" t="s">
        <v>29</v>
      </c>
      <c r="F990" s="8"/>
      <c r="G990" s="7">
        <v>160</v>
      </c>
      <c r="H990" s="17">
        <v>15</v>
      </c>
      <c r="I990" s="2">
        <v>26.25</v>
      </c>
      <c r="J990" s="2">
        <v>26.875</v>
      </c>
      <c r="K990" s="2">
        <v>15</v>
      </c>
      <c r="L990" s="2">
        <v>1.25</v>
      </c>
      <c r="M990" s="2">
        <v>14.375</v>
      </c>
      <c r="N990" s="2">
        <v>1.25</v>
      </c>
      <c r="O990" s="16">
        <v>84.375</v>
      </c>
    </row>
    <row r="991" spans="3:15" x14ac:dyDescent="0.25">
      <c r="C991" s="106"/>
      <c r="D991" s="103"/>
      <c r="E991" s="11" t="s">
        <v>30</v>
      </c>
      <c r="F991" s="8"/>
      <c r="G991" s="7">
        <v>170</v>
      </c>
      <c r="H991" s="17">
        <v>15.294117647059</v>
      </c>
      <c r="I991" s="2">
        <v>24.117647058824002</v>
      </c>
      <c r="J991" s="2">
        <v>23.529411764706001</v>
      </c>
      <c r="K991" s="2">
        <v>15.294117647059</v>
      </c>
      <c r="L991" s="2">
        <v>4.1176470588239997</v>
      </c>
      <c r="M991" s="2">
        <v>14.705882352941</v>
      </c>
      <c r="N991" s="2">
        <v>2.9411764705880001</v>
      </c>
      <c r="O991" s="16">
        <v>82.352941176471006</v>
      </c>
    </row>
    <row r="992" spans="3:15" x14ac:dyDescent="0.25">
      <c r="C992" s="106"/>
      <c r="D992" s="103"/>
      <c r="E992" s="11" t="s">
        <v>31</v>
      </c>
      <c r="F992" s="8"/>
      <c r="G992" s="7">
        <v>624</v>
      </c>
      <c r="H992" s="17">
        <v>14.262820512820999</v>
      </c>
      <c r="I992" s="2">
        <v>26.442307692307999</v>
      </c>
      <c r="J992" s="2">
        <v>24.038461538461998</v>
      </c>
      <c r="K992" s="2">
        <v>16.826923076922998</v>
      </c>
      <c r="L992" s="2">
        <v>2.083333333333</v>
      </c>
      <c r="M992" s="2">
        <v>14.903846153846001</v>
      </c>
      <c r="N992" s="2">
        <v>1.442307692308</v>
      </c>
      <c r="O992" s="16">
        <v>83.653846153846004</v>
      </c>
    </row>
    <row r="993" spans="3:15" x14ac:dyDescent="0.25">
      <c r="C993" s="106"/>
      <c r="D993" s="103"/>
      <c r="E993" s="11" t="s">
        <v>32</v>
      </c>
      <c r="F993" s="8"/>
      <c r="G993" s="7">
        <v>330</v>
      </c>
      <c r="H993" s="17">
        <v>15.151515151515</v>
      </c>
      <c r="I993" s="2">
        <v>25.151515151515</v>
      </c>
      <c r="J993" s="2">
        <v>25.151515151515</v>
      </c>
      <c r="K993" s="2">
        <v>15.151515151515</v>
      </c>
      <c r="L993" s="2">
        <v>2.7272727272730002</v>
      </c>
      <c r="M993" s="2">
        <v>14.545454545455</v>
      </c>
      <c r="N993" s="2">
        <v>2.1212121212119999</v>
      </c>
      <c r="O993" s="16">
        <v>83.333333333333002</v>
      </c>
    </row>
    <row r="994" spans="3:15" ht="25.2" x14ac:dyDescent="0.25">
      <c r="C994" s="102" t="s">
        <v>33</v>
      </c>
      <c r="D994" s="102" t="s">
        <v>25</v>
      </c>
      <c r="E994" s="10" t="s">
        <v>34</v>
      </c>
      <c r="F994" s="9"/>
      <c r="G994" s="13">
        <v>75</v>
      </c>
      <c r="H994" s="73" t="s">
        <v>68</v>
      </c>
      <c r="I994" s="4">
        <v>4</v>
      </c>
      <c r="J994" s="4">
        <v>1.333333333333</v>
      </c>
      <c r="K994" s="36" t="s">
        <v>68</v>
      </c>
      <c r="L994" s="4">
        <v>1.333333333333</v>
      </c>
      <c r="M994" s="4">
        <v>93.333333333333002</v>
      </c>
      <c r="N994" s="36" t="s">
        <v>68</v>
      </c>
      <c r="O994" s="25">
        <v>6.666666666667</v>
      </c>
    </row>
    <row r="995" spans="3:15" ht="25.2" x14ac:dyDescent="0.25">
      <c r="C995" s="106"/>
      <c r="D995" s="103"/>
      <c r="E995" s="11" t="s">
        <v>35</v>
      </c>
      <c r="F995" s="8"/>
      <c r="G995" s="7">
        <v>1042</v>
      </c>
      <c r="H995" s="17">
        <v>11.132437619961999</v>
      </c>
      <c r="I995" s="2">
        <v>23.800383877159</v>
      </c>
      <c r="J995" s="2">
        <v>26.679462571977002</v>
      </c>
      <c r="K995" s="2">
        <v>19.193857965450999</v>
      </c>
      <c r="L995" s="2">
        <v>1.4395393474089999</v>
      </c>
      <c r="M995" s="2">
        <v>16.602687140114998</v>
      </c>
      <c r="N995" s="2">
        <v>1.151631477927</v>
      </c>
      <c r="O995" s="16">
        <v>82.245681381957993</v>
      </c>
    </row>
    <row r="996" spans="3:15" ht="25.2" x14ac:dyDescent="0.25">
      <c r="C996" s="106"/>
      <c r="D996" s="103"/>
      <c r="E996" s="11" t="s">
        <v>36</v>
      </c>
      <c r="F996" s="8"/>
      <c r="G996" s="7">
        <v>122</v>
      </c>
      <c r="H996" s="17">
        <v>11.475409836066</v>
      </c>
      <c r="I996" s="2">
        <v>15.573770491803</v>
      </c>
      <c r="J996" s="2">
        <v>19.672131147540998</v>
      </c>
      <c r="K996" s="2">
        <v>17.213114754098001</v>
      </c>
      <c r="L996" s="2">
        <v>11.475409836066</v>
      </c>
      <c r="M996" s="2">
        <v>22.131147540983999</v>
      </c>
      <c r="N996" s="2">
        <v>2.459016393443</v>
      </c>
      <c r="O996" s="16">
        <v>75.409836065573998</v>
      </c>
    </row>
    <row r="997" spans="3:15" ht="25.2" x14ac:dyDescent="0.25">
      <c r="C997" s="106"/>
      <c r="D997" s="103"/>
      <c r="E997" s="11" t="s">
        <v>37</v>
      </c>
      <c r="F997" s="8"/>
      <c r="G997" s="7">
        <v>251</v>
      </c>
      <c r="H997" s="17">
        <v>11.553784860558</v>
      </c>
      <c r="I997" s="2">
        <v>19.9203187251</v>
      </c>
      <c r="J997" s="2">
        <v>24.701195219123999</v>
      </c>
      <c r="K997" s="2">
        <v>19.521912350598001</v>
      </c>
      <c r="L997" s="2">
        <v>4.3824701195219999</v>
      </c>
      <c r="M997" s="2">
        <v>18.326693227092001</v>
      </c>
      <c r="N997" s="2">
        <v>1.593625498008</v>
      </c>
      <c r="O997" s="16">
        <v>80.079681274899997</v>
      </c>
    </row>
    <row r="998" spans="3:15" x14ac:dyDescent="0.25">
      <c r="C998" s="106"/>
      <c r="D998" s="103"/>
      <c r="E998" s="11" t="s">
        <v>38</v>
      </c>
      <c r="F998" s="8"/>
      <c r="G998" s="14">
        <v>34</v>
      </c>
      <c r="H998" s="29">
        <v>20.588235294118</v>
      </c>
      <c r="I998" s="6">
        <v>26.470588235293999</v>
      </c>
      <c r="J998" s="6">
        <v>20.588235294118</v>
      </c>
      <c r="K998" s="6">
        <v>11.764705882353001</v>
      </c>
      <c r="L998" s="6">
        <v>5.8823529411760003</v>
      </c>
      <c r="M998" s="6">
        <v>8.8235294117649996</v>
      </c>
      <c r="N998" s="6">
        <v>5.8823529411760003</v>
      </c>
      <c r="O998" s="31">
        <v>85.294117647058997</v>
      </c>
    </row>
    <row r="999" spans="3:15" ht="25.2" x14ac:dyDescent="0.25">
      <c r="C999" s="106"/>
      <c r="D999" s="102" t="s">
        <v>22</v>
      </c>
      <c r="E999" s="10" t="s">
        <v>34</v>
      </c>
      <c r="F999" s="9"/>
      <c r="G999" s="13">
        <v>53</v>
      </c>
      <c r="H999" s="73" t="s">
        <v>68</v>
      </c>
      <c r="I999" s="36" t="s">
        <v>68</v>
      </c>
      <c r="J999" s="36" t="s">
        <v>68</v>
      </c>
      <c r="K999" s="36" t="s">
        <v>68</v>
      </c>
      <c r="L999" s="36" t="s">
        <v>68</v>
      </c>
      <c r="M999" s="4">
        <v>100</v>
      </c>
      <c r="N999" s="36" t="s">
        <v>68</v>
      </c>
      <c r="O999" s="59" t="s">
        <v>68</v>
      </c>
    </row>
    <row r="1000" spans="3:15" ht="25.2" x14ac:dyDescent="0.25">
      <c r="C1000" s="106"/>
      <c r="D1000" s="103"/>
      <c r="E1000" s="11" t="s">
        <v>35</v>
      </c>
      <c r="F1000" s="8"/>
      <c r="G1000" s="7">
        <v>595</v>
      </c>
      <c r="H1000" s="17">
        <v>8.739495798319</v>
      </c>
      <c r="I1000" s="2">
        <v>21.008403361345</v>
      </c>
      <c r="J1000" s="2">
        <v>26.722689075630001</v>
      </c>
      <c r="K1000" s="2">
        <v>20.672268907563002</v>
      </c>
      <c r="L1000" s="2">
        <v>2.0168067226890001</v>
      </c>
      <c r="M1000" s="2">
        <v>19.327731092436998</v>
      </c>
      <c r="N1000" s="2">
        <v>1.5126050420170001</v>
      </c>
      <c r="O1000" s="16">
        <v>79.159663865545994</v>
      </c>
    </row>
    <row r="1001" spans="3:15" ht="25.2" x14ac:dyDescent="0.25">
      <c r="C1001" s="106"/>
      <c r="D1001" s="103"/>
      <c r="E1001" s="11" t="s">
        <v>36</v>
      </c>
      <c r="F1001" s="8"/>
      <c r="G1001" s="7">
        <v>56</v>
      </c>
      <c r="H1001" s="17">
        <v>3.5714285714290002</v>
      </c>
      <c r="I1001" s="2">
        <v>8.9285714285710007</v>
      </c>
      <c r="J1001" s="2">
        <v>19.642857142857</v>
      </c>
      <c r="K1001" s="2">
        <v>19.642857142857</v>
      </c>
      <c r="L1001" s="2">
        <v>21.428571428571001</v>
      </c>
      <c r="M1001" s="2">
        <v>26.785714285714</v>
      </c>
      <c r="N1001" s="19" t="s">
        <v>68</v>
      </c>
      <c r="O1001" s="16">
        <v>73.214285714286007</v>
      </c>
    </row>
    <row r="1002" spans="3:15" ht="25.2" x14ac:dyDescent="0.25">
      <c r="C1002" s="106"/>
      <c r="D1002" s="103"/>
      <c r="E1002" s="11" t="s">
        <v>37</v>
      </c>
      <c r="F1002" s="8"/>
      <c r="G1002" s="7">
        <v>54</v>
      </c>
      <c r="H1002" s="17">
        <v>7.4074074074069998</v>
      </c>
      <c r="I1002" s="2">
        <v>16.666666666666998</v>
      </c>
      <c r="J1002" s="2">
        <v>24.074074074074002</v>
      </c>
      <c r="K1002" s="2">
        <v>24.074074074074002</v>
      </c>
      <c r="L1002" s="2">
        <v>5.5555555555560003</v>
      </c>
      <c r="M1002" s="2">
        <v>20.370370370370001</v>
      </c>
      <c r="N1002" s="2">
        <v>1.851851851852</v>
      </c>
      <c r="O1002" s="16">
        <v>77.777777777777999</v>
      </c>
    </row>
    <row r="1003" spans="3:15" x14ac:dyDescent="0.25">
      <c r="C1003" s="106"/>
      <c r="D1003" s="103"/>
      <c r="E1003" s="11" t="s">
        <v>38</v>
      </c>
      <c r="F1003" s="8"/>
      <c r="G1003" s="14">
        <v>22</v>
      </c>
      <c r="H1003" s="29">
        <v>18.181818181817999</v>
      </c>
      <c r="I1003" s="6">
        <v>18.181818181817999</v>
      </c>
      <c r="J1003" s="6">
        <v>22.727272727273</v>
      </c>
      <c r="K1003" s="6">
        <v>13.636363636364001</v>
      </c>
      <c r="L1003" s="6">
        <v>9.0909090909089993</v>
      </c>
      <c r="M1003" s="6">
        <v>13.636363636364001</v>
      </c>
      <c r="N1003" s="6">
        <v>4.5454545454549997</v>
      </c>
      <c r="O1003" s="31">
        <v>81.818181818181998</v>
      </c>
    </row>
    <row r="1004" spans="3:15" ht="25.2" x14ac:dyDescent="0.25">
      <c r="C1004" s="106"/>
      <c r="D1004" s="102" t="s">
        <v>23</v>
      </c>
      <c r="E1004" s="10" t="s">
        <v>34</v>
      </c>
      <c r="F1004" s="9"/>
      <c r="G1004" s="41">
        <v>22</v>
      </c>
      <c r="H1004" s="74" t="s">
        <v>68</v>
      </c>
      <c r="I1004" s="33">
        <v>13.636363636364001</v>
      </c>
      <c r="J1004" s="33">
        <v>4.5454545454549997</v>
      </c>
      <c r="K1004" s="39" t="s">
        <v>68</v>
      </c>
      <c r="L1004" s="33">
        <v>4.5454545454549997</v>
      </c>
      <c r="M1004" s="33">
        <v>77.272727272726996</v>
      </c>
      <c r="N1004" s="39" t="s">
        <v>68</v>
      </c>
      <c r="O1004" s="63">
        <v>22.727272727273</v>
      </c>
    </row>
    <row r="1005" spans="3:15" ht="25.2" x14ac:dyDescent="0.25">
      <c r="C1005" s="106"/>
      <c r="D1005" s="103"/>
      <c r="E1005" s="11" t="s">
        <v>35</v>
      </c>
      <c r="F1005" s="8"/>
      <c r="G1005" s="7">
        <v>447</v>
      </c>
      <c r="H1005" s="17">
        <v>14.317673378076</v>
      </c>
      <c r="I1005" s="2">
        <v>27.51677852349</v>
      </c>
      <c r="J1005" s="2">
        <v>26.621923937359998</v>
      </c>
      <c r="K1005" s="2">
        <v>17.225950782998002</v>
      </c>
      <c r="L1005" s="2">
        <v>0.67114093959700005</v>
      </c>
      <c r="M1005" s="2">
        <v>12.975391498881001</v>
      </c>
      <c r="N1005" s="2">
        <v>0.67114093959700005</v>
      </c>
      <c r="O1005" s="16">
        <v>86.353467561521001</v>
      </c>
    </row>
    <row r="1006" spans="3:15" ht="25.2" x14ac:dyDescent="0.25">
      <c r="C1006" s="106"/>
      <c r="D1006" s="103"/>
      <c r="E1006" s="11" t="s">
        <v>36</v>
      </c>
      <c r="F1006" s="8"/>
      <c r="G1006" s="7">
        <v>66</v>
      </c>
      <c r="H1006" s="17">
        <v>18.181818181817999</v>
      </c>
      <c r="I1006" s="2">
        <v>21.212121212121001</v>
      </c>
      <c r="J1006" s="2">
        <v>19.696969696970001</v>
      </c>
      <c r="K1006" s="2">
        <v>15.151515151515</v>
      </c>
      <c r="L1006" s="2">
        <v>3.0303030303030001</v>
      </c>
      <c r="M1006" s="2">
        <v>18.181818181817999</v>
      </c>
      <c r="N1006" s="2">
        <v>4.5454545454549997</v>
      </c>
      <c r="O1006" s="16">
        <v>77.272727272726996</v>
      </c>
    </row>
    <row r="1007" spans="3:15" ht="25.2" x14ac:dyDescent="0.25">
      <c r="C1007" s="106"/>
      <c r="D1007" s="103"/>
      <c r="E1007" s="11" t="s">
        <v>37</v>
      </c>
      <c r="F1007" s="8"/>
      <c r="G1007" s="7">
        <v>197</v>
      </c>
      <c r="H1007" s="17">
        <v>12.690355329949</v>
      </c>
      <c r="I1007" s="2">
        <v>20.812182741116999</v>
      </c>
      <c r="J1007" s="2">
        <v>24.873096446700998</v>
      </c>
      <c r="K1007" s="2">
        <v>18.274111675126999</v>
      </c>
      <c r="L1007" s="2">
        <v>4.0609137055840003</v>
      </c>
      <c r="M1007" s="2">
        <v>17.766497461928999</v>
      </c>
      <c r="N1007" s="2">
        <v>1.522842639594</v>
      </c>
      <c r="O1007" s="16">
        <v>80.710659898477005</v>
      </c>
    </row>
    <row r="1008" spans="3:15" x14ac:dyDescent="0.25">
      <c r="C1008" s="106"/>
      <c r="D1008" s="103"/>
      <c r="E1008" s="11" t="s">
        <v>38</v>
      </c>
      <c r="F1008" s="8"/>
      <c r="G1008" s="14">
        <v>12</v>
      </c>
      <c r="H1008" s="29">
        <v>25</v>
      </c>
      <c r="I1008" s="6">
        <v>41.666666666666998</v>
      </c>
      <c r="J1008" s="6">
        <v>16.666666666666998</v>
      </c>
      <c r="K1008" s="6">
        <v>8.333333333333</v>
      </c>
      <c r="L1008" s="12" t="s">
        <v>68</v>
      </c>
      <c r="M1008" s="12" t="s">
        <v>68</v>
      </c>
      <c r="N1008" s="6">
        <v>8.333333333333</v>
      </c>
      <c r="O1008" s="31">
        <v>91.666666666666998</v>
      </c>
    </row>
    <row r="1009" spans="3:15" ht="25.2" x14ac:dyDescent="0.25">
      <c r="C1009" s="102" t="s">
        <v>39</v>
      </c>
      <c r="D1009" s="102" t="s">
        <v>25</v>
      </c>
      <c r="E1009" s="10" t="s">
        <v>40</v>
      </c>
      <c r="F1009" s="9"/>
      <c r="G1009" s="13">
        <v>263</v>
      </c>
      <c r="H1009" s="23">
        <v>14.448669201521</v>
      </c>
      <c r="I1009" s="4">
        <v>20.912547528516999</v>
      </c>
      <c r="J1009" s="4">
        <v>18.631178707223999</v>
      </c>
      <c r="K1009" s="4">
        <v>13.688212927757</v>
      </c>
      <c r="L1009" s="4">
        <v>4.9429657794680004</v>
      </c>
      <c r="M1009" s="4">
        <v>26.235741444866999</v>
      </c>
      <c r="N1009" s="4">
        <v>1.1406844106459999</v>
      </c>
      <c r="O1009" s="25">
        <v>72.623574144486994</v>
      </c>
    </row>
    <row r="1010" spans="3:15" ht="25.2" x14ac:dyDescent="0.25">
      <c r="C1010" s="106"/>
      <c r="D1010" s="103"/>
      <c r="E1010" s="11" t="s">
        <v>41</v>
      </c>
      <c r="F1010" s="8"/>
      <c r="G1010" s="7">
        <v>906</v>
      </c>
      <c r="H1010" s="17">
        <v>10.596026490066</v>
      </c>
      <c r="I1010" s="2">
        <v>24.172185430464001</v>
      </c>
      <c r="J1010" s="2">
        <v>28.145695364238001</v>
      </c>
      <c r="K1010" s="2">
        <v>18.432671081677999</v>
      </c>
      <c r="L1010" s="2">
        <v>1.324503311258</v>
      </c>
      <c r="M1010" s="2">
        <v>16.887417218543</v>
      </c>
      <c r="N1010" s="2">
        <v>0.441501103753</v>
      </c>
      <c r="O1010" s="16">
        <v>82.671081677703995</v>
      </c>
    </row>
    <row r="1011" spans="3:15" x14ac:dyDescent="0.25">
      <c r="C1011" s="106"/>
      <c r="D1011" s="103"/>
      <c r="E1011" s="11" t="s">
        <v>42</v>
      </c>
      <c r="F1011" s="8"/>
      <c r="G1011" s="7">
        <v>61</v>
      </c>
      <c r="H1011" s="17">
        <v>6.5573770491800003</v>
      </c>
      <c r="I1011" s="2">
        <v>11.475409836066</v>
      </c>
      <c r="J1011" s="2">
        <v>22.950819672131001</v>
      </c>
      <c r="K1011" s="2">
        <v>18.032786885246001</v>
      </c>
      <c r="L1011" s="2">
        <v>1.6393442622950001</v>
      </c>
      <c r="M1011" s="2">
        <v>39.344262295081997</v>
      </c>
      <c r="N1011" s="19" t="s">
        <v>68</v>
      </c>
      <c r="O1011" s="16">
        <v>60.655737704918003</v>
      </c>
    </row>
    <row r="1012" spans="3:15" x14ac:dyDescent="0.25">
      <c r="C1012" s="106"/>
      <c r="D1012" s="103"/>
      <c r="E1012" s="11" t="s">
        <v>43</v>
      </c>
      <c r="F1012" s="8"/>
      <c r="G1012" s="7">
        <v>450</v>
      </c>
      <c r="H1012" s="17">
        <v>4.666666666667</v>
      </c>
      <c r="I1012" s="2">
        <v>14.444444444444001</v>
      </c>
      <c r="J1012" s="2">
        <v>24</v>
      </c>
      <c r="K1012" s="2">
        <v>18.888888888888999</v>
      </c>
      <c r="L1012" s="2">
        <v>2.4444444444440001</v>
      </c>
      <c r="M1012" s="2">
        <v>35.111111111111001</v>
      </c>
      <c r="N1012" s="2">
        <v>0.444444444444</v>
      </c>
      <c r="O1012" s="16">
        <v>64.444444444444002</v>
      </c>
    </row>
    <row r="1013" spans="3:15" x14ac:dyDescent="0.25">
      <c r="C1013" s="106"/>
      <c r="D1013" s="103"/>
      <c r="E1013" s="11" t="s">
        <v>44</v>
      </c>
      <c r="F1013" s="8"/>
      <c r="G1013" s="7">
        <v>93</v>
      </c>
      <c r="H1013" s="17">
        <v>9.6774193548389995</v>
      </c>
      <c r="I1013" s="2">
        <v>17.204301075269001</v>
      </c>
      <c r="J1013" s="2">
        <v>22.580645161290001</v>
      </c>
      <c r="K1013" s="2">
        <v>16.129032258064999</v>
      </c>
      <c r="L1013" s="2">
        <v>3.2258064516129998</v>
      </c>
      <c r="M1013" s="2">
        <v>31.182795698924998</v>
      </c>
      <c r="N1013" s="19" t="s">
        <v>68</v>
      </c>
      <c r="O1013" s="16">
        <v>68.817204301074995</v>
      </c>
    </row>
    <row r="1014" spans="3:15" ht="25.2" x14ac:dyDescent="0.25">
      <c r="C1014" s="106"/>
      <c r="D1014" s="103"/>
      <c r="E1014" s="11" t="s">
        <v>45</v>
      </c>
      <c r="F1014" s="8"/>
      <c r="G1014" s="14">
        <v>41</v>
      </c>
      <c r="H1014" s="29">
        <v>2.4390243902440001</v>
      </c>
      <c r="I1014" s="6">
        <v>9.7560975609760003</v>
      </c>
      <c r="J1014" s="6">
        <v>14.634146341463</v>
      </c>
      <c r="K1014" s="6">
        <v>7.3170731707319998</v>
      </c>
      <c r="L1014" s="6">
        <v>9.7560975609760003</v>
      </c>
      <c r="M1014" s="6">
        <v>56.097560975610001</v>
      </c>
      <c r="N1014" s="12" t="s">
        <v>68</v>
      </c>
      <c r="O1014" s="31">
        <v>43.902439024389999</v>
      </c>
    </row>
    <row r="1015" spans="3:15" x14ac:dyDescent="0.25">
      <c r="C1015" s="106"/>
      <c r="D1015" s="103"/>
      <c r="E1015" s="11" t="s">
        <v>38</v>
      </c>
      <c r="F1015" s="8"/>
      <c r="G1015" s="7">
        <v>141</v>
      </c>
      <c r="H1015" s="17">
        <v>16.312056737589</v>
      </c>
      <c r="I1015" s="2">
        <v>21.985815602837</v>
      </c>
      <c r="J1015" s="2">
        <v>19.148936170212998</v>
      </c>
      <c r="K1015" s="2">
        <v>22.695035460993001</v>
      </c>
      <c r="L1015" s="2">
        <v>4.9645390070920001</v>
      </c>
      <c r="M1015" s="2">
        <v>6.3829787234040003</v>
      </c>
      <c r="N1015" s="2">
        <v>8.5106382978719992</v>
      </c>
      <c r="O1015" s="16">
        <v>85.106382978723005</v>
      </c>
    </row>
    <row r="1016" spans="3:15" ht="25.2" x14ac:dyDescent="0.25">
      <c r="C1016" s="106"/>
      <c r="D1016" s="102" t="s">
        <v>22</v>
      </c>
      <c r="E1016" s="10" t="s">
        <v>40</v>
      </c>
      <c r="F1016" s="9"/>
      <c r="G1016" s="13">
        <v>123</v>
      </c>
      <c r="H1016" s="23">
        <v>4.8780487804880002</v>
      </c>
      <c r="I1016" s="4">
        <v>13.008130081300999</v>
      </c>
      <c r="J1016" s="4">
        <v>15.447154471545</v>
      </c>
      <c r="K1016" s="4">
        <v>14.634146341463</v>
      </c>
      <c r="L1016" s="4">
        <v>8.9430894308940001</v>
      </c>
      <c r="M1016" s="4">
        <v>42.276422764228002</v>
      </c>
      <c r="N1016" s="4">
        <v>0.81300813008100004</v>
      </c>
      <c r="O1016" s="25">
        <v>56.910569105691003</v>
      </c>
    </row>
    <row r="1017" spans="3:15" ht="25.2" x14ac:dyDescent="0.25">
      <c r="C1017" s="106"/>
      <c r="D1017" s="103"/>
      <c r="E1017" s="11" t="s">
        <v>41</v>
      </c>
      <c r="F1017" s="8"/>
      <c r="G1017" s="7">
        <v>511</v>
      </c>
      <c r="H1017" s="17">
        <v>8.2191780821920002</v>
      </c>
      <c r="I1017" s="2">
        <v>20.939334637965</v>
      </c>
      <c r="J1017" s="2">
        <v>28.962818003913998</v>
      </c>
      <c r="K1017" s="2">
        <v>19.765166340509001</v>
      </c>
      <c r="L1017" s="2">
        <v>1.761252446184</v>
      </c>
      <c r="M1017" s="2">
        <v>19.569471624266001</v>
      </c>
      <c r="N1017" s="2">
        <v>0.78277886497100002</v>
      </c>
      <c r="O1017" s="16">
        <v>79.647749510763006</v>
      </c>
    </row>
    <row r="1018" spans="3:15" x14ac:dyDescent="0.25">
      <c r="C1018" s="106"/>
      <c r="D1018" s="103"/>
      <c r="E1018" s="11" t="s">
        <v>42</v>
      </c>
      <c r="F1018" s="8"/>
      <c r="G1018" s="14">
        <v>36</v>
      </c>
      <c r="H1018" s="29">
        <v>2.7777777777780002</v>
      </c>
      <c r="I1018" s="6">
        <v>19.444444444443999</v>
      </c>
      <c r="J1018" s="6">
        <v>13.888888888888999</v>
      </c>
      <c r="K1018" s="6">
        <v>22.222222222222001</v>
      </c>
      <c r="L1018" s="6">
        <v>2.7777777777780002</v>
      </c>
      <c r="M1018" s="6">
        <v>38.888888888888999</v>
      </c>
      <c r="N1018" s="12" t="s">
        <v>68</v>
      </c>
      <c r="O1018" s="31">
        <v>61.111111111111001</v>
      </c>
    </row>
    <row r="1019" spans="3:15" x14ac:dyDescent="0.25">
      <c r="C1019" s="106"/>
      <c r="D1019" s="103"/>
      <c r="E1019" s="11" t="s">
        <v>43</v>
      </c>
      <c r="F1019" s="8"/>
      <c r="G1019" s="7">
        <v>224</v>
      </c>
      <c r="H1019" s="17">
        <v>4.9107142857139996</v>
      </c>
      <c r="I1019" s="2">
        <v>12.5</v>
      </c>
      <c r="J1019" s="2">
        <v>22.767857142857</v>
      </c>
      <c r="K1019" s="2">
        <v>19.196428571428999</v>
      </c>
      <c r="L1019" s="2">
        <v>1.785714285714</v>
      </c>
      <c r="M1019" s="2">
        <v>38.839285714286</v>
      </c>
      <c r="N1019" s="19" t="s">
        <v>68</v>
      </c>
      <c r="O1019" s="16">
        <v>61.160714285714</v>
      </c>
    </row>
    <row r="1020" spans="3:15" x14ac:dyDescent="0.25">
      <c r="C1020" s="106"/>
      <c r="D1020" s="103"/>
      <c r="E1020" s="11" t="s">
        <v>44</v>
      </c>
      <c r="F1020" s="8"/>
      <c r="G1020" s="14">
        <v>46</v>
      </c>
      <c r="H1020" s="29">
        <v>8.6956521739130004</v>
      </c>
      <c r="I1020" s="6">
        <v>19.565217391304</v>
      </c>
      <c r="J1020" s="6">
        <v>13.04347826087</v>
      </c>
      <c r="K1020" s="6">
        <v>21.739130434783</v>
      </c>
      <c r="L1020" s="6">
        <v>2.1739130434780001</v>
      </c>
      <c r="M1020" s="6">
        <v>34.782608695652002</v>
      </c>
      <c r="N1020" s="12" t="s">
        <v>68</v>
      </c>
      <c r="O1020" s="31">
        <v>65.217391304347998</v>
      </c>
    </row>
    <row r="1021" spans="3:15" ht="25.2" x14ac:dyDescent="0.25">
      <c r="C1021" s="106"/>
      <c r="D1021" s="103"/>
      <c r="E1021" s="11" t="s">
        <v>45</v>
      </c>
      <c r="F1021" s="8"/>
      <c r="G1021" s="14">
        <v>18</v>
      </c>
      <c r="H1021" s="57" t="s">
        <v>68</v>
      </c>
      <c r="I1021" s="6">
        <v>5.5555555555560003</v>
      </c>
      <c r="J1021" s="6">
        <v>11.111111111111001</v>
      </c>
      <c r="K1021" s="6">
        <v>5.5555555555560003</v>
      </c>
      <c r="L1021" s="6">
        <v>16.666666666666998</v>
      </c>
      <c r="M1021" s="6">
        <v>61.111111111111001</v>
      </c>
      <c r="N1021" s="12" t="s">
        <v>68</v>
      </c>
      <c r="O1021" s="31">
        <v>38.888888888888999</v>
      </c>
    </row>
    <row r="1022" spans="3:15" x14ac:dyDescent="0.25">
      <c r="C1022" s="106"/>
      <c r="D1022" s="103"/>
      <c r="E1022" s="11" t="s">
        <v>38</v>
      </c>
      <c r="F1022" s="8"/>
      <c r="G1022" s="7">
        <v>80</v>
      </c>
      <c r="H1022" s="17">
        <v>13.75</v>
      </c>
      <c r="I1022" s="2">
        <v>18.75</v>
      </c>
      <c r="J1022" s="2">
        <v>18.75</v>
      </c>
      <c r="K1022" s="2">
        <v>25</v>
      </c>
      <c r="L1022" s="2">
        <v>6.25</v>
      </c>
      <c r="M1022" s="2">
        <v>10</v>
      </c>
      <c r="N1022" s="2">
        <v>7.5</v>
      </c>
      <c r="O1022" s="16">
        <v>82.5</v>
      </c>
    </row>
    <row r="1023" spans="3:15" ht="25.2" x14ac:dyDescent="0.25">
      <c r="C1023" s="106"/>
      <c r="D1023" s="102" t="s">
        <v>23</v>
      </c>
      <c r="E1023" s="10" t="s">
        <v>40</v>
      </c>
      <c r="F1023" s="9"/>
      <c r="G1023" s="13">
        <v>140</v>
      </c>
      <c r="H1023" s="23">
        <v>22.857142857143</v>
      </c>
      <c r="I1023" s="4">
        <v>27.857142857143</v>
      </c>
      <c r="J1023" s="4">
        <v>21.428571428571001</v>
      </c>
      <c r="K1023" s="4">
        <v>12.857142857143</v>
      </c>
      <c r="L1023" s="4">
        <v>1.4285714285710001</v>
      </c>
      <c r="M1023" s="4">
        <v>12.142857142857</v>
      </c>
      <c r="N1023" s="4">
        <v>1.4285714285710001</v>
      </c>
      <c r="O1023" s="25">
        <v>86.428571428571004</v>
      </c>
    </row>
    <row r="1024" spans="3:15" ht="25.2" x14ac:dyDescent="0.25">
      <c r="C1024" s="106"/>
      <c r="D1024" s="103"/>
      <c r="E1024" s="11" t="s">
        <v>41</v>
      </c>
      <c r="F1024" s="8"/>
      <c r="G1024" s="7">
        <v>395</v>
      </c>
      <c r="H1024" s="17">
        <v>13.670886075948999</v>
      </c>
      <c r="I1024" s="2">
        <v>28.354430379747001</v>
      </c>
      <c r="J1024" s="2">
        <v>27.088607594936999</v>
      </c>
      <c r="K1024" s="2">
        <v>16.708860759494002</v>
      </c>
      <c r="L1024" s="2">
        <v>0.75949367088599995</v>
      </c>
      <c r="M1024" s="2">
        <v>13.417721518986999</v>
      </c>
      <c r="N1024" s="19" t="s">
        <v>68</v>
      </c>
      <c r="O1024" s="16">
        <v>86.582278481013006</v>
      </c>
    </row>
    <row r="1025" spans="3:15" x14ac:dyDescent="0.25">
      <c r="C1025" s="106"/>
      <c r="D1025" s="103"/>
      <c r="E1025" s="11" t="s">
        <v>42</v>
      </c>
      <c r="F1025" s="8"/>
      <c r="G1025" s="14">
        <v>25</v>
      </c>
      <c r="H1025" s="29">
        <v>12</v>
      </c>
      <c r="I1025" s="12" t="s">
        <v>68</v>
      </c>
      <c r="J1025" s="6">
        <v>36</v>
      </c>
      <c r="K1025" s="6">
        <v>12</v>
      </c>
      <c r="L1025" s="12" t="s">
        <v>68</v>
      </c>
      <c r="M1025" s="6">
        <v>40</v>
      </c>
      <c r="N1025" s="12" t="s">
        <v>68</v>
      </c>
      <c r="O1025" s="31">
        <v>60</v>
      </c>
    </row>
    <row r="1026" spans="3:15" x14ac:dyDescent="0.25">
      <c r="C1026" s="106"/>
      <c r="D1026" s="103"/>
      <c r="E1026" s="11" t="s">
        <v>43</v>
      </c>
      <c r="F1026" s="8"/>
      <c r="G1026" s="7">
        <v>226</v>
      </c>
      <c r="H1026" s="17">
        <v>4.424778761062</v>
      </c>
      <c r="I1026" s="2">
        <v>16.371681415929</v>
      </c>
      <c r="J1026" s="2">
        <v>25.221238938052998</v>
      </c>
      <c r="K1026" s="2">
        <v>18.584070796460001</v>
      </c>
      <c r="L1026" s="2">
        <v>3.0973451327429999</v>
      </c>
      <c r="M1026" s="2">
        <v>31.415929203539999</v>
      </c>
      <c r="N1026" s="2">
        <v>0.88495575221199996</v>
      </c>
      <c r="O1026" s="16">
        <v>67.699115044248003</v>
      </c>
    </row>
    <row r="1027" spans="3:15" x14ac:dyDescent="0.25">
      <c r="C1027" s="106"/>
      <c r="D1027" s="103"/>
      <c r="E1027" s="11" t="s">
        <v>44</v>
      </c>
      <c r="F1027" s="8"/>
      <c r="G1027" s="14">
        <v>47</v>
      </c>
      <c r="H1027" s="29">
        <v>10.638297872340001</v>
      </c>
      <c r="I1027" s="6">
        <v>14.893617021277</v>
      </c>
      <c r="J1027" s="6">
        <v>31.914893617021001</v>
      </c>
      <c r="K1027" s="6">
        <v>10.638297872340001</v>
      </c>
      <c r="L1027" s="6">
        <v>4.2553191489359996</v>
      </c>
      <c r="M1027" s="6">
        <v>27.659574468085001</v>
      </c>
      <c r="N1027" s="12" t="s">
        <v>68</v>
      </c>
      <c r="O1027" s="31">
        <v>72.340425531915002</v>
      </c>
    </row>
    <row r="1028" spans="3:15" ht="25.2" x14ac:dyDescent="0.25">
      <c r="C1028" s="106"/>
      <c r="D1028" s="103"/>
      <c r="E1028" s="11" t="s">
        <v>45</v>
      </c>
      <c r="F1028" s="8"/>
      <c r="G1028" s="14">
        <v>23</v>
      </c>
      <c r="H1028" s="29">
        <v>4.3478260869570002</v>
      </c>
      <c r="I1028" s="6">
        <v>13.04347826087</v>
      </c>
      <c r="J1028" s="6">
        <v>17.391304347826001</v>
      </c>
      <c r="K1028" s="6">
        <v>8.6956521739130004</v>
      </c>
      <c r="L1028" s="6">
        <v>4.3478260869570002</v>
      </c>
      <c r="M1028" s="6">
        <v>52.173913043478002</v>
      </c>
      <c r="N1028" s="12" t="s">
        <v>68</v>
      </c>
      <c r="O1028" s="31">
        <v>47.826086956521998</v>
      </c>
    </row>
    <row r="1029" spans="3:15" x14ac:dyDescent="0.25">
      <c r="C1029" s="106"/>
      <c r="D1029" s="103"/>
      <c r="E1029" s="11" t="s">
        <v>38</v>
      </c>
      <c r="F1029" s="8"/>
      <c r="G1029" s="7">
        <v>61</v>
      </c>
      <c r="H1029" s="17">
        <v>19.672131147540998</v>
      </c>
      <c r="I1029" s="2">
        <v>26.229508196721</v>
      </c>
      <c r="J1029" s="2">
        <v>19.672131147540998</v>
      </c>
      <c r="K1029" s="2">
        <v>19.672131147540998</v>
      </c>
      <c r="L1029" s="2">
        <v>3.2786885245900002</v>
      </c>
      <c r="M1029" s="2">
        <v>1.6393442622950001</v>
      </c>
      <c r="N1029" s="2">
        <v>9.83606557377</v>
      </c>
      <c r="O1029" s="16">
        <v>88.524590163933993</v>
      </c>
    </row>
    <row r="1030" spans="3:15" x14ac:dyDescent="0.25">
      <c r="C1030" s="102" t="s">
        <v>46</v>
      </c>
      <c r="D1030" s="100" t="s">
        <v>21</v>
      </c>
      <c r="E1030" s="10" t="s">
        <v>47</v>
      </c>
      <c r="F1030" s="9"/>
      <c r="G1030" s="13">
        <v>1103</v>
      </c>
      <c r="H1030" s="23">
        <v>10.78875793291</v>
      </c>
      <c r="I1030" s="4">
        <v>23.753399818676002</v>
      </c>
      <c r="J1030" s="4">
        <v>24.388032638258998</v>
      </c>
      <c r="K1030" s="4">
        <v>18.766999093382001</v>
      </c>
      <c r="L1030" s="4">
        <v>1.359927470535</v>
      </c>
      <c r="M1030" s="4">
        <v>19.85494106981</v>
      </c>
      <c r="N1030" s="4">
        <v>1.0879419764280001</v>
      </c>
      <c r="O1030" s="25">
        <v>79.057116953762005</v>
      </c>
    </row>
    <row r="1031" spans="3:15" ht="25.2" x14ac:dyDescent="0.25">
      <c r="C1031" s="106"/>
      <c r="D1031" s="101"/>
      <c r="E1031" s="11" t="s">
        <v>48</v>
      </c>
      <c r="F1031" s="8"/>
      <c r="G1031" s="7">
        <v>173</v>
      </c>
      <c r="H1031" s="17">
        <v>9.2485549132949991</v>
      </c>
      <c r="I1031" s="2">
        <v>13.294797687860999</v>
      </c>
      <c r="J1031" s="2">
        <v>28.901734104046</v>
      </c>
      <c r="K1031" s="2">
        <v>19.075144508670999</v>
      </c>
      <c r="L1031" s="2">
        <v>4.0462427745660001</v>
      </c>
      <c r="M1031" s="2">
        <v>24.85549132948</v>
      </c>
      <c r="N1031" s="2">
        <v>0.57803468208099995</v>
      </c>
      <c r="O1031" s="16">
        <v>74.566473988439</v>
      </c>
    </row>
    <row r="1032" spans="3:15" x14ac:dyDescent="0.25">
      <c r="C1032" s="106"/>
      <c r="D1032" s="101"/>
      <c r="E1032" s="11" t="s">
        <v>49</v>
      </c>
      <c r="F1032" s="8"/>
      <c r="G1032" s="14">
        <v>29</v>
      </c>
      <c r="H1032" s="29">
        <v>17.241379310345</v>
      </c>
      <c r="I1032" s="6">
        <v>17.241379310345</v>
      </c>
      <c r="J1032" s="6">
        <v>6.8965517241379999</v>
      </c>
      <c r="K1032" s="6">
        <v>24.137931034483</v>
      </c>
      <c r="L1032" s="6">
        <v>3.4482758620689999</v>
      </c>
      <c r="M1032" s="6">
        <v>27.586206896552</v>
      </c>
      <c r="N1032" s="6">
        <v>3.4482758620689999</v>
      </c>
      <c r="O1032" s="31">
        <v>68.965517241379004</v>
      </c>
    </row>
    <row r="1033" spans="3:15" ht="25.2" x14ac:dyDescent="0.25">
      <c r="C1033" s="106"/>
      <c r="D1033" s="101"/>
      <c r="E1033" s="11" t="s">
        <v>50</v>
      </c>
      <c r="F1033" s="8"/>
      <c r="G1033" s="7">
        <v>102</v>
      </c>
      <c r="H1033" s="17">
        <v>10.78431372549</v>
      </c>
      <c r="I1033" s="2">
        <v>13.725490196078001</v>
      </c>
      <c r="J1033" s="2">
        <v>24.509803921568999</v>
      </c>
      <c r="K1033" s="2">
        <v>10.78431372549</v>
      </c>
      <c r="L1033" s="2">
        <v>10.78431372549</v>
      </c>
      <c r="M1033" s="2">
        <v>27.450980392157</v>
      </c>
      <c r="N1033" s="2">
        <v>1.9607843137250001</v>
      </c>
      <c r="O1033" s="16">
        <v>70.588235294117993</v>
      </c>
    </row>
    <row r="1034" spans="3:15" ht="25.2" x14ac:dyDescent="0.25">
      <c r="C1034" s="106"/>
      <c r="D1034" s="101"/>
      <c r="E1034" s="11" t="s">
        <v>51</v>
      </c>
      <c r="F1034" s="8"/>
      <c r="G1034" s="14">
        <v>46</v>
      </c>
      <c r="H1034" s="29">
        <v>8.6956521739130004</v>
      </c>
      <c r="I1034" s="6">
        <v>23.913043478260999</v>
      </c>
      <c r="J1034" s="6">
        <v>19.565217391304</v>
      </c>
      <c r="K1034" s="6">
        <v>15.217391304348</v>
      </c>
      <c r="L1034" s="6">
        <v>6.5217391304349999</v>
      </c>
      <c r="M1034" s="6">
        <v>26.086956521739001</v>
      </c>
      <c r="N1034" s="12" t="s">
        <v>68</v>
      </c>
      <c r="O1034" s="31">
        <v>73.913043478261002</v>
      </c>
    </row>
    <row r="1035" spans="3:15" x14ac:dyDescent="0.25">
      <c r="C1035" s="106"/>
      <c r="D1035" s="101"/>
      <c r="E1035" s="11" t="s">
        <v>52</v>
      </c>
      <c r="F1035" s="8"/>
      <c r="G1035" s="14">
        <v>20</v>
      </c>
      <c r="H1035" s="29">
        <v>10</v>
      </c>
      <c r="I1035" s="6">
        <v>15</v>
      </c>
      <c r="J1035" s="6">
        <v>30</v>
      </c>
      <c r="K1035" s="6">
        <v>25</v>
      </c>
      <c r="L1035" s="6">
        <v>10</v>
      </c>
      <c r="M1035" s="6">
        <v>10</v>
      </c>
      <c r="N1035" s="12" t="s">
        <v>68</v>
      </c>
      <c r="O1035" s="31">
        <v>90</v>
      </c>
    </row>
    <row r="1036" spans="3:15" x14ac:dyDescent="0.25">
      <c r="C1036" s="106"/>
      <c r="D1036" s="101"/>
      <c r="E1036" s="11" t="s">
        <v>53</v>
      </c>
      <c r="F1036" s="8"/>
      <c r="G1036" s="14">
        <v>19</v>
      </c>
      <c r="H1036" s="29">
        <v>5.2631578947369997</v>
      </c>
      <c r="I1036" s="6">
        <v>15.789473684211</v>
      </c>
      <c r="J1036" s="6">
        <v>26.315789473683999</v>
      </c>
      <c r="K1036" s="6">
        <v>15.789473684211</v>
      </c>
      <c r="L1036" s="6">
        <v>10.526315789473999</v>
      </c>
      <c r="M1036" s="6">
        <v>26.315789473683999</v>
      </c>
      <c r="N1036" s="12" t="s">
        <v>68</v>
      </c>
      <c r="O1036" s="31">
        <v>73.684210526315994</v>
      </c>
    </row>
    <row r="1037" spans="3:15" x14ac:dyDescent="0.25">
      <c r="C1037" s="106"/>
      <c r="D1037" s="101"/>
      <c r="E1037" s="11" t="s">
        <v>38</v>
      </c>
      <c r="F1037" s="8"/>
      <c r="G1037" s="14">
        <v>32</v>
      </c>
      <c r="H1037" s="29">
        <v>25</v>
      </c>
      <c r="I1037" s="6">
        <v>25</v>
      </c>
      <c r="J1037" s="6">
        <v>18.75</v>
      </c>
      <c r="K1037" s="6">
        <v>3.125</v>
      </c>
      <c r="L1037" s="6">
        <v>6.25</v>
      </c>
      <c r="M1037" s="6">
        <v>6.25</v>
      </c>
      <c r="N1037" s="6">
        <v>15.625</v>
      </c>
      <c r="O1037" s="31">
        <v>78.125</v>
      </c>
    </row>
    <row r="1038" spans="3:15" x14ac:dyDescent="0.25">
      <c r="C1038" s="106"/>
      <c r="D1038" s="101"/>
      <c r="E1038" s="11" t="s">
        <v>54</v>
      </c>
      <c r="F1038" s="8"/>
      <c r="G1038" s="7">
        <v>1276</v>
      </c>
      <c r="H1038" s="17">
        <v>10.579937304075001</v>
      </c>
      <c r="I1038" s="2">
        <v>22.335423197491998</v>
      </c>
      <c r="J1038" s="2">
        <v>25</v>
      </c>
      <c r="K1038" s="2">
        <v>18.808777429467</v>
      </c>
      <c r="L1038" s="2">
        <v>1.7241379310339999</v>
      </c>
      <c r="M1038" s="2">
        <v>20.532915360501999</v>
      </c>
      <c r="N1038" s="2">
        <v>1.018808777429</v>
      </c>
      <c r="O1038" s="16">
        <v>78.448275862068996</v>
      </c>
    </row>
    <row r="1039" spans="3:15" x14ac:dyDescent="0.25">
      <c r="C1039" s="106"/>
      <c r="D1039" s="101"/>
      <c r="E1039" s="11" t="s">
        <v>55</v>
      </c>
      <c r="F1039" s="8"/>
      <c r="G1039" s="7">
        <v>177</v>
      </c>
      <c r="H1039" s="17">
        <v>11.299435028249</v>
      </c>
      <c r="I1039" s="2">
        <v>16.949152542373</v>
      </c>
      <c r="J1039" s="2">
        <v>20.338983050846998</v>
      </c>
      <c r="K1039" s="2">
        <v>14.124293785311</v>
      </c>
      <c r="L1039" s="2">
        <v>8.4745762711860007</v>
      </c>
      <c r="M1039" s="2">
        <v>27.118644067797</v>
      </c>
      <c r="N1039" s="2">
        <v>1.6949152542370001</v>
      </c>
      <c r="O1039" s="16">
        <v>71.186440677966004</v>
      </c>
    </row>
    <row r="1040" spans="3:15" ht="25.2" x14ac:dyDescent="0.25">
      <c r="C1040" s="102" t="s">
        <v>56</v>
      </c>
      <c r="D1040" s="100" t="s">
        <v>21</v>
      </c>
      <c r="E1040" s="10" t="s">
        <v>57</v>
      </c>
      <c r="F1040" s="9"/>
      <c r="G1040" s="13">
        <v>393</v>
      </c>
      <c r="H1040" s="23">
        <v>12.977099236640999</v>
      </c>
      <c r="I1040" s="4">
        <v>22.137404580153</v>
      </c>
      <c r="J1040" s="4">
        <v>23.409669211196</v>
      </c>
      <c r="K1040" s="4">
        <v>15.776081424936001</v>
      </c>
      <c r="L1040" s="4">
        <v>3.053435114504</v>
      </c>
      <c r="M1040" s="4">
        <v>20.610687022901001</v>
      </c>
      <c r="N1040" s="4">
        <v>2.0356234096689998</v>
      </c>
      <c r="O1040" s="25">
        <v>77.353689567429996</v>
      </c>
    </row>
    <row r="1041" spans="2:15" ht="25.2" x14ac:dyDescent="0.25">
      <c r="C1041" s="106"/>
      <c r="D1041" s="101"/>
      <c r="E1041" s="11" t="s">
        <v>58</v>
      </c>
      <c r="F1041" s="8"/>
      <c r="G1041" s="7">
        <v>615</v>
      </c>
      <c r="H1041" s="17">
        <v>8.7804878048779997</v>
      </c>
      <c r="I1041" s="2">
        <v>19.512195121950999</v>
      </c>
      <c r="J1041" s="2">
        <v>25.853658536585002</v>
      </c>
      <c r="K1041" s="2">
        <v>20.813008130080998</v>
      </c>
      <c r="L1041" s="2">
        <v>2.9268292682929999</v>
      </c>
      <c r="M1041" s="2">
        <v>20.975609756097999</v>
      </c>
      <c r="N1041" s="2">
        <v>1.1382113821140001</v>
      </c>
      <c r="O1041" s="16">
        <v>77.886178861789006</v>
      </c>
    </row>
    <row r="1042" spans="2:15" ht="25.2" x14ac:dyDescent="0.25">
      <c r="C1042" s="106"/>
      <c r="D1042" s="101"/>
      <c r="E1042" s="11" t="s">
        <v>59</v>
      </c>
      <c r="F1042" s="8"/>
      <c r="G1042" s="7">
        <v>364</v>
      </c>
      <c r="H1042" s="17">
        <v>12.087912087912001</v>
      </c>
      <c r="I1042" s="2">
        <v>21.978021978021999</v>
      </c>
      <c r="J1042" s="2">
        <v>23.901098901099001</v>
      </c>
      <c r="K1042" s="2">
        <v>16.208791208790998</v>
      </c>
      <c r="L1042" s="2">
        <v>2.7472527472529999</v>
      </c>
      <c r="M1042" s="2">
        <v>21.978021978021999</v>
      </c>
      <c r="N1042" s="2">
        <v>1.098901098901</v>
      </c>
      <c r="O1042" s="16">
        <v>76.923076923077005</v>
      </c>
    </row>
    <row r="1043" spans="2:15" x14ac:dyDescent="0.25">
      <c r="C1043" s="106"/>
      <c r="D1043" s="101"/>
      <c r="E1043" s="11" t="s">
        <v>60</v>
      </c>
      <c r="F1043" s="8"/>
      <c r="G1043" s="7">
        <v>152</v>
      </c>
      <c r="H1043" s="17">
        <v>11.184210526316001</v>
      </c>
      <c r="I1043" s="2">
        <v>27.631578947367998</v>
      </c>
      <c r="J1043" s="2">
        <v>22.368421052632002</v>
      </c>
      <c r="K1043" s="2">
        <v>16.447368421053</v>
      </c>
      <c r="L1043" s="2">
        <v>1.973684210526</v>
      </c>
      <c r="M1043" s="2">
        <v>19.078947368421002</v>
      </c>
      <c r="N1043" s="2">
        <v>1.3157894736839999</v>
      </c>
      <c r="O1043" s="16">
        <v>79.605263157894996</v>
      </c>
    </row>
    <row r="1044" spans="2:15" x14ac:dyDescent="0.25">
      <c r="C1044" s="102" t="s">
        <v>61</v>
      </c>
      <c r="D1044" s="100" t="s">
        <v>21</v>
      </c>
      <c r="E1044" s="10" t="s">
        <v>62</v>
      </c>
      <c r="F1044" s="9"/>
      <c r="G1044" s="13">
        <v>197</v>
      </c>
      <c r="H1044" s="23">
        <v>10.152284263959</v>
      </c>
      <c r="I1044" s="4">
        <v>20.304568527918999</v>
      </c>
      <c r="J1044" s="4">
        <v>28.426395939085999</v>
      </c>
      <c r="K1044" s="4">
        <v>16.751269035532999</v>
      </c>
      <c r="L1044" s="4">
        <v>3.045685279188</v>
      </c>
      <c r="M1044" s="4">
        <v>19.796954314720999</v>
      </c>
      <c r="N1044" s="4">
        <v>1.522842639594</v>
      </c>
      <c r="O1044" s="25">
        <v>78.680203045685005</v>
      </c>
    </row>
    <row r="1045" spans="2:15" x14ac:dyDescent="0.25">
      <c r="C1045" s="103"/>
      <c r="D1045" s="101"/>
      <c r="E1045" s="11" t="s">
        <v>63</v>
      </c>
      <c r="F1045" s="8"/>
      <c r="G1045" s="7">
        <v>460</v>
      </c>
      <c r="H1045" s="17">
        <v>10</v>
      </c>
      <c r="I1045" s="2">
        <v>18.04347826087</v>
      </c>
      <c r="J1045" s="2">
        <v>24.347826086956999</v>
      </c>
      <c r="K1045" s="2">
        <v>17.391304347826001</v>
      </c>
      <c r="L1045" s="2">
        <v>3.2608695652169999</v>
      </c>
      <c r="M1045" s="2">
        <v>25.434782608696</v>
      </c>
      <c r="N1045" s="2">
        <v>1.5217391304350001</v>
      </c>
      <c r="O1045" s="16">
        <v>73.043478260870003</v>
      </c>
    </row>
    <row r="1046" spans="2:15" ht="25.2" x14ac:dyDescent="0.25">
      <c r="C1046" s="103"/>
      <c r="D1046" s="101"/>
      <c r="E1046" s="11" t="s">
        <v>64</v>
      </c>
      <c r="F1046" s="8"/>
      <c r="G1046" s="7">
        <v>286</v>
      </c>
      <c r="H1046" s="17">
        <v>9.4405594405589994</v>
      </c>
      <c r="I1046" s="2">
        <v>26.573426573427</v>
      </c>
      <c r="J1046" s="2">
        <v>26.573426573427</v>
      </c>
      <c r="K1046" s="2">
        <v>18.881118881119001</v>
      </c>
      <c r="L1046" s="2">
        <v>1.7482517482519999</v>
      </c>
      <c r="M1046" s="2">
        <v>15.734265734266</v>
      </c>
      <c r="N1046" s="2">
        <v>1.0489510489510001</v>
      </c>
      <c r="O1046" s="16">
        <v>83.216783216783</v>
      </c>
    </row>
    <row r="1047" spans="2:15" x14ac:dyDescent="0.25">
      <c r="C1047" s="103"/>
      <c r="D1047" s="101"/>
      <c r="E1047" s="11" t="s">
        <v>65</v>
      </c>
      <c r="F1047" s="8"/>
      <c r="G1047" s="7">
        <v>249</v>
      </c>
      <c r="H1047" s="17">
        <v>10.040160642569999</v>
      </c>
      <c r="I1047" s="2">
        <v>20.883534136546</v>
      </c>
      <c r="J1047" s="2">
        <v>25.301204819277</v>
      </c>
      <c r="K1047" s="2">
        <v>20.080321285141</v>
      </c>
      <c r="L1047" s="2">
        <v>2.0080321285139999</v>
      </c>
      <c r="M1047" s="2">
        <v>19.277108433734998</v>
      </c>
      <c r="N1047" s="2">
        <v>2.409638554217</v>
      </c>
      <c r="O1047" s="16">
        <v>78.313253012047994</v>
      </c>
    </row>
    <row r="1048" spans="2:15" x14ac:dyDescent="0.25">
      <c r="C1048" s="103"/>
      <c r="D1048" s="101"/>
      <c r="E1048" s="11" t="s">
        <v>66</v>
      </c>
      <c r="F1048" s="8"/>
      <c r="G1048" s="7">
        <v>145</v>
      </c>
      <c r="H1048" s="17">
        <v>15.172413793103001</v>
      </c>
      <c r="I1048" s="2">
        <v>19.310344827586</v>
      </c>
      <c r="J1048" s="2">
        <v>17.931034482758999</v>
      </c>
      <c r="K1048" s="2">
        <v>16.551724137931</v>
      </c>
      <c r="L1048" s="2">
        <v>3.4482758620689999</v>
      </c>
      <c r="M1048" s="2">
        <v>26.896551724138</v>
      </c>
      <c r="N1048" s="2">
        <v>0.68965517241399998</v>
      </c>
      <c r="O1048" s="16">
        <v>72.413793103448</v>
      </c>
    </row>
    <row r="1049" spans="2:15" x14ac:dyDescent="0.25">
      <c r="C1049" s="107"/>
      <c r="D1049" s="104"/>
      <c r="E1049" s="44" t="s">
        <v>67</v>
      </c>
      <c r="F1049" s="45"/>
      <c r="G1049" s="56">
        <v>187</v>
      </c>
      <c r="H1049" s="66">
        <v>13.903743315508001</v>
      </c>
      <c r="I1049" s="35">
        <v>26.737967914439</v>
      </c>
      <c r="J1049" s="35">
        <v>20.855614973262</v>
      </c>
      <c r="K1049" s="35">
        <v>17.647058823529001</v>
      </c>
      <c r="L1049" s="35">
        <v>3.7433155080209999</v>
      </c>
      <c r="M1049" s="35">
        <v>16.577540106952</v>
      </c>
      <c r="N1049" s="35">
        <v>0.53475935828900001</v>
      </c>
      <c r="O1049" s="67">
        <v>82.887700534759006</v>
      </c>
    </row>
    <row r="1051" spans="2:15" x14ac:dyDescent="0.25">
      <c r="B1051" s="42" t="str">
        <f xml:space="preserve"> HYPERLINK("#'目次'!B19", "[13]")</f>
        <v>[13]</v>
      </c>
      <c r="C1051" s="37" t="s">
        <v>188</v>
      </c>
    </row>
    <row r="1054" spans="2:15" x14ac:dyDescent="0.25">
      <c r="C1054" s="37" t="s">
        <v>14</v>
      </c>
    </row>
    <row r="1055" spans="2:15" ht="63" x14ac:dyDescent="0.25">
      <c r="C1055" s="96"/>
      <c r="D1055" s="97"/>
      <c r="E1055" s="97"/>
      <c r="F1055" s="97"/>
      <c r="G1055" s="52" t="s">
        <v>15</v>
      </c>
      <c r="H1055" s="48" t="s">
        <v>189</v>
      </c>
      <c r="I1055" s="20" t="s">
        <v>190</v>
      </c>
      <c r="J1055" s="20" t="s">
        <v>191</v>
      </c>
      <c r="K1055" s="20" t="s">
        <v>192</v>
      </c>
      <c r="L1055" s="20" t="s">
        <v>161</v>
      </c>
      <c r="M1055" s="51" t="s">
        <v>38</v>
      </c>
    </row>
    <row r="1056" spans="2:15" x14ac:dyDescent="0.25">
      <c r="C1056" s="98"/>
      <c r="D1056" s="99"/>
      <c r="E1056" s="99"/>
      <c r="F1056" s="99"/>
      <c r="G1056" s="47"/>
      <c r="H1056" s="55"/>
      <c r="I1056" s="21"/>
      <c r="J1056" s="21"/>
      <c r="K1056" s="21"/>
      <c r="L1056" s="21"/>
      <c r="M1056" s="54"/>
    </row>
    <row r="1057" spans="3:13" x14ac:dyDescent="0.25">
      <c r="C1057" s="43"/>
      <c r="D1057" s="49"/>
      <c r="E1057" s="53" t="s">
        <v>15</v>
      </c>
      <c r="F1057" s="46"/>
      <c r="G1057" s="50">
        <v>1524</v>
      </c>
      <c r="H1057" s="32">
        <v>13.976377952756</v>
      </c>
      <c r="I1057" s="32">
        <v>59.645669291338997</v>
      </c>
      <c r="J1057" s="32">
        <v>12.729658792651</v>
      </c>
      <c r="K1057" s="32">
        <v>1.115485564304</v>
      </c>
      <c r="L1057" s="32">
        <v>9.7769028871390002</v>
      </c>
      <c r="M1057" s="65">
        <v>2.7559055118110001</v>
      </c>
    </row>
    <row r="1058" spans="3:13" x14ac:dyDescent="0.25">
      <c r="C1058" s="105" t="s">
        <v>20</v>
      </c>
      <c r="D1058" s="100" t="s">
        <v>21</v>
      </c>
      <c r="E1058" s="10" t="s">
        <v>22</v>
      </c>
      <c r="F1058" s="9"/>
      <c r="G1058" s="13">
        <v>780</v>
      </c>
      <c r="H1058" s="23">
        <v>13.589743589744</v>
      </c>
      <c r="I1058" s="4">
        <v>54.871794871794997</v>
      </c>
      <c r="J1058" s="4">
        <v>14.74358974359</v>
      </c>
      <c r="K1058" s="4">
        <v>1.410256410256</v>
      </c>
      <c r="L1058" s="4">
        <v>12.564102564103001</v>
      </c>
      <c r="M1058" s="25">
        <v>2.8205128205130001</v>
      </c>
    </row>
    <row r="1059" spans="3:13" x14ac:dyDescent="0.25">
      <c r="C1059" s="106"/>
      <c r="D1059" s="101"/>
      <c r="E1059" s="11" t="s">
        <v>23</v>
      </c>
      <c r="F1059" s="8"/>
      <c r="G1059" s="7">
        <v>744</v>
      </c>
      <c r="H1059" s="17">
        <v>14.381720430108</v>
      </c>
      <c r="I1059" s="2">
        <v>64.650537634409005</v>
      </c>
      <c r="J1059" s="2">
        <v>10.618279569892</v>
      </c>
      <c r="K1059" s="2">
        <v>0.80645161290300005</v>
      </c>
      <c r="L1059" s="2">
        <v>6.8548387096769998</v>
      </c>
      <c r="M1059" s="16">
        <v>2.6881720430109999</v>
      </c>
    </row>
    <row r="1060" spans="3:13" x14ac:dyDescent="0.25">
      <c r="C1060" s="102" t="s">
        <v>24</v>
      </c>
      <c r="D1060" s="102" t="s">
        <v>25</v>
      </c>
      <c r="E1060" s="10" t="s">
        <v>26</v>
      </c>
      <c r="F1060" s="9"/>
      <c r="G1060" s="13">
        <v>257</v>
      </c>
      <c r="H1060" s="23">
        <v>10.116731517510001</v>
      </c>
      <c r="I1060" s="4">
        <v>59.922178988326998</v>
      </c>
      <c r="J1060" s="4">
        <v>8.5603112840469997</v>
      </c>
      <c r="K1060" s="4">
        <v>1.945525291829</v>
      </c>
      <c r="L1060" s="4">
        <v>14.396887159533</v>
      </c>
      <c r="M1060" s="25">
        <v>5.0583657587550004</v>
      </c>
    </row>
    <row r="1061" spans="3:13" x14ac:dyDescent="0.25">
      <c r="C1061" s="106"/>
      <c r="D1061" s="103"/>
      <c r="E1061" s="11" t="s">
        <v>27</v>
      </c>
      <c r="F1061" s="8"/>
      <c r="G1061" s="7">
        <v>297</v>
      </c>
      <c r="H1061" s="17">
        <v>12.457912457912</v>
      </c>
      <c r="I1061" s="2">
        <v>60.942760942760998</v>
      </c>
      <c r="J1061" s="2">
        <v>11.111111111111001</v>
      </c>
      <c r="K1061" s="2">
        <v>1.010101010101</v>
      </c>
      <c r="L1061" s="2">
        <v>12.121212121212</v>
      </c>
      <c r="M1061" s="16">
        <v>2.3569023569019998</v>
      </c>
    </row>
    <row r="1062" spans="3:13" x14ac:dyDescent="0.25">
      <c r="C1062" s="106"/>
      <c r="D1062" s="103"/>
      <c r="E1062" s="11" t="s">
        <v>28</v>
      </c>
      <c r="F1062" s="8"/>
      <c r="G1062" s="7">
        <v>316</v>
      </c>
      <c r="H1062" s="17">
        <v>10.759493670886</v>
      </c>
      <c r="I1062" s="2">
        <v>64.556962025315997</v>
      </c>
      <c r="J1062" s="2">
        <v>14.873417721519001</v>
      </c>
      <c r="K1062" s="2">
        <v>1.2658227848100001</v>
      </c>
      <c r="L1062" s="2">
        <v>6.6455696202530001</v>
      </c>
      <c r="M1062" s="16">
        <v>1.8987341772149999</v>
      </c>
    </row>
    <row r="1063" spans="3:13" x14ac:dyDescent="0.25">
      <c r="C1063" s="106"/>
      <c r="D1063" s="103"/>
      <c r="E1063" s="11" t="s">
        <v>29</v>
      </c>
      <c r="F1063" s="8"/>
      <c r="G1063" s="7">
        <v>335</v>
      </c>
      <c r="H1063" s="17">
        <v>15.223880597015</v>
      </c>
      <c r="I1063" s="2">
        <v>60.895522388060002</v>
      </c>
      <c r="J1063" s="2">
        <v>14.626865671641999</v>
      </c>
      <c r="K1063" s="2">
        <v>0.89552238805999995</v>
      </c>
      <c r="L1063" s="2">
        <v>7.1641791044780003</v>
      </c>
      <c r="M1063" s="16">
        <v>1.1940298507460001</v>
      </c>
    </row>
    <row r="1064" spans="3:13" x14ac:dyDescent="0.25">
      <c r="C1064" s="106"/>
      <c r="D1064" s="103"/>
      <c r="E1064" s="11" t="s">
        <v>30</v>
      </c>
      <c r="F1064" s="8"/>
      <c r="G1064" s="7">
        <v>319</v>
      </c>
      <c r="H1064" s="17">
        <v>20.376175548589</v>
      </c>
      <c r="I1064" s="2">
        <v>52.037617554858997</v>
      </c>
      <c r="J1064" s="2">
        <v>13.479623824451</v>
      </c>
      <c r="K1064" s="2">
        <v>0.62695924764900002</v>
      </c>
      <c r="L1064" s="2">
        <v>9.7178683385580005</v>
      </c>
      <c r="M1064" s="16">
        <v>3.761755485893</v>
      </c>
    </row>
    <row r="1065" spans="3:13" x14ac:dyDescent="0.25">
      <c r="C1065" s="106"/>
      <c r="D1065" s="103"/>
      <c r="E1065" s="11" t="s">
        <v>31</v>
      </c>
      <c r="F1065" s="8"/>
      <c r="G1065" s="7">
        <v>1267</v>
      </c>
      <c r="H1065" s="17">
        <v>14.759273875296</v>
      </c>
      <c r="I1065" s="2">
        <v>59.589581689029004</v>
      </c>
      <c r="J1065" s="2">
        <v>13.575374901342</v>
      </c>
      <c r="K1065" s="2">
        <v>0.94711917916300004</v>
      </c>
      <c r="L1065" s="2">
        <v>8.8397790055249992</v>
      </c>
      <c r="M1065" s="16">
        <v>2.2888713496449999</v>
      </c>
    </row>
    <row r="1066" spans="3:13" x14ac:dyDescent="0.25">
      <c r="C1066" s="106"/>
      <c r="D1066" s="103"/>
      <c r="E1066" s="11" t="s">
        <v>32</v>
      </c>
      <c r="F1066" s="8"/>
      <c r="G1066" s="7">
        <v>654</v>
      </c>
      <c r="H1066" s="17">
        <v>17.737003058104001</v>
      </c>
      <c r="I1066" s="2">
        <v>56.574923547400999</v>
      </c>
      <c r="J1066" s="2">
        <v>14.067278287462001</v>
      </c>
      <c r="K1066" s="2">
        <v>0.764525993884</v>
      </c>
      <c r="L1066" s="2">
        <v>8.4097859327220004</v>
      </c>
      <c r="M1066" s="16">
        <v>2.4464831804279998</v>
      </c>
    </row>
    <row r="1067" spans="3:13" x14ac:dyDescent="0.25">
      <c r="C1067" s="106"/>
      <c r="D1067" s="102" t="s">
        <v>22</v>
      </c>
      <c r="E1067" s="10" t="s">
        <v>26</v>
      </c>
      <c r="F1067" s="9"/>
      <c r="G1067" s="13">
        <v>137</v>
      </c>
      <c r="H1067" s="23">
        <v>12.408759124088</v>
      </c>
      <c r="I1067" s="4">
        <v>51.094890510949</v>
      </c>
      <c r="J1067" s="4">
        <v>9.4890510948909998</v>
      </c>
      <c r="K1067" s="4">
        <v>2.1897810218979998</v>
      </c>
      <c r="L1067" s="4">
        <v>18.978102189781001</v>
      </c>
      <c r="M1067" s="25">
        <v>5.8394160583939998</v>
      </c>
    </row>
    <row r="1068" spans="3:13" x14ac:dyDescent="0.25">
      <c r="C1068" s="106"/>
      <c r="D1068" s="103"/>
      <c r="E1068" s="11" t="s">
        <v>27</v>
      </c>
      <c r="F1068" s="8"/>
      <c r="G1068" s="7">
        <v>157</v>
      </c>
      <c r="H1068" s="17">
        <v>12.101910828025</v>
      </c>
      <c r="I1068" s="2">
        <v>52.866242038217003</v>
      </c>
      <c r="J1068" s="2">
        <v>15.286624203822001</v>
      </c>
      <c r="K1068" s="2">
        <v>1.2738853503180001</v>
      </c>
      <c r="L1068" s="2">
        <v>16.560509554140001</v>
      </c>
      <c r="M1068" s="16">
        <v>1.9108280254779999</v>
      </c>
    </row>
    <row r="1069" spans="3:13" x14ac:dyDescent="0.25">
      <c r="C1069" s="106"/>
      <c r="D1069" s="103"/>
      <c r="E1069" s="11" t="s">
        <v>28</v>
      </c>
      <c r="F1069" s="8"/>
      <c r="G1069" s="7">
        <v>162</v>
      </c>
      <c r="H1069" s="17">
        <v>11.111111111111001</v>
      </c>
      <c r="I1069" s="2">
        <v>53.703703703704001</v>
      </c>
      <c r="J1069" s="2">
        <v>20.370370370370001</v>
      </c>
      <c r="K1069" s="2">
        <v>2.4691358024690002</v>
      </c>
      <c r="L1069" s="2">
        <v>9.2592592592590002</v>
      </c>
      <c r="M1069" s="16">
        <v>3.086419753086</v>
      </c>
    </row>
    <row r="1070" spans="3:13" x14ac:dyDescent="0.25">
      <c r="C1070" s="106"/>
      <c r="D1070" s="103"/>
      <c r="E1070" s="11" t="s">
        <v>29</v>
      </c>
      <c r="F1070" s="8"/>
      <c r="G1070" s="7">
        <v>175</v>
      </c>
      <c r="H1070" s="17">
        <v>15.428571428571001</v>
      </c>
      <c r="I1070" s="2">
        <v>61.714285714286</v>
      </c>
      <c r="J1070" s="2">
        <v>13.714285714286</v>
      </c>
      <c r="K1070" s="2">
        <v>0.57142857142900005</v>
      </c>
      <c r="L1070" s="2">
        <v>7.4285714285709998</v>
      </c>
      <c r="M1070" s="16">
        <v>1.142857142857</v>
      </c>
    </row>
    <row r="1071" spans="3:13" x14ac:dyDescent="0.25">
      <c r="C1071" s="106"/>
      <c r="D1071" s="103"/>
      <c r="E1071" s="11" t="s">
        <v>30</v>
      </c>
      <c r="F1071" s="8"/>
      <c r="G1071" s="7">
        <v>149</v>
      </c>
      <c r="H1071" s="17">
        <v>16.778523489933001</v>
      </c>
      <c r="I1071" s="2">
        <v>53.691275167785001</v>
      </c>
      <c r="J1071" s="2">
        <v>14.093959731544</v>
      </c>
      <c r="K1071" s="2">
        <v>0.67114093959700005</v>
      </c>
      <c r="L1071" s="2">
        <v>12.080536912752001</v>
      </c>
      <c r="M1071" s="16">
        <v>2.6845637583889999</v>
      </c>
    </row>
    <row r="1072" spans="3:13" x14ac:dyDescent="0.25">
      <c r="C1072" s="106"/>
      <c r="D1072" s="103"/>
      <c r="E1072" s="11" t="s">
        <v>31</v>
      </c>
      <c r="F1072" s="8"/>
      <c r="G1072" s="7">
        <v>643</v>
      </c>
      <c r="H1072" s="17">
        <v>13.841368584759</v>
      </c>
      <c r="I1072" s="2">
        <v>55.676516329705002</v>
      </c>
      <c r="J1072" s="2">
        <v>15.863141524106</v>
      </c>
      <c r="K1072" s="2">
        <v>1.244167962675</v>
      </c>
      <c r="L1072" s="2">
        <v>11.197511664075</v>
      </c>
      <c r="M1072" s="16">
        <v>2.1772939346809999</v>
      </c>
    </row>
    <row r="1073" spans="3:13" x14ac:dyDescent="0.25">
      <c r="C1073" s="106"/>
      <c r="D1073" s="103"/>
      <c r="E1073" s="11" t="s">
        <v>32</v>
      </c>
      <c r="F1073" s="8"/>
      <c r="G1073" s="7">
        <v>324</v>
      </c>
      <c r="H1073" s="17">
        <v>16.049382716048999</v>
      </c>
      <c r="I1073" s="2">
        <v>58.024691358025002</v>
      </c>
      <c r="J1073" s="2">
        <v>13.888888888888999</v>
      </c>
      <c r="K1073" s="2">
        <v>0.61728395061700003</v>
      </c>
      <c r="L1073" s="2">
        <v>9.5679012345679997</v>
      </c>
      <c r="M1073" s="16">
        <v>1.851851851852</v>
      </c>
    </row>
    <row r="1074" spans="3:13" x14ac:dyDescent="0.25">
      <c r="C1074" s="106"/>
      <c r="D1074" s="102" t="s">
        <v>23</v>
      </c>
      <c r="E1074" s="10" t="s">
        <v>26</v>
      </c>
      <c r="F1074" s="9"/>
      <c r="G1074" s="13">
        <v>120</v>
      </c>
      <c r="H1074" s="23">
        <v>7.5</v>
      </c>
      <c r="I1074" s="4">
        <v>70</v>
      </c>
      <c r="J1074" s="4">
        <v>7.5</v>
      </c>
      <c r="K1074" s="4">
        <v>1.666666666667</v>
      </c>
      <c r="L1074" s="4">
        <v>9.166666666667</v>
      </c>
      <c r="M1074" s="25">
        <v>4.166666666667</v>
      </c>
    </row>
    <row r="1075" spans="3:13" x14ac:dyDescent="0.25">
      <c r="C1075" s="106"/>
      <c r="D1075" s="103"/>
      <c r="E1075" s="11" t="s">
        <v>27</v>
      </c>
      <c r="F1075" s="8"/>
      <c r="G1075" s="7">
        <v>140</v>
      </c>
      <c r="H1075" s="17">
        <v>12.857142857143</v>
      </c>
      <c r="I1075" s="2">
        <v>70</v>
      </c>
      <c r="J1075" s="2">
        <v>6.4285714285709998</v>
      </c>
      <c r="K1075" s="2">
        <v>0.71428571428599996</v>
      </c>
      <c r="L1075" s="2">
        <v>7.1428571428570002</v>
      </c>
      <c r="M1075" s="16">
        <v>2.8571428571430002</v>
      </c>
    </row>
    <row r="1076" spans="3:13" x14ac:dyDescent="0.25">
      <c r="C1076" s="106"/>
      <c r="D1076" s="103"/>
      <c r="E1076" s="11" t="s">
        <v>28</v>
      </c>
      <c r="F1076" s="8"/>
      <c r="G1076" s="7">
        <v>154</v>
      </c>
      <c r="H1076" s="17">
        <v>10.38961038961</v>
      </c>
      <c r="I1076" s="2">
        <v>75.974025974026006</v>
      </c>
      <c r="J1076" s="2">
        <v>9.0909090909089993</v>
      </c>
      <c r="K1076" s="19" t="s">
        <v>68</v>
      </c>
      <c r="L1076" s="2">
        <v>3.896103896104</v>
      </c>
      <c r="M1076" s="16">
        <v>0.64935064935099995</v>
      </c>
    </row>
    <row r="1077" spans="3:13" x14ac:dyDescent="0.25">
      <c r="C1077" s="106"/>
      <c r="D1077" s="103"/>
      <c r="E1077" s="11" t="s">
        <v>29</v>
      </c>
      <c r="F1077" s="8"/>
      <c r="G1077" s="7">
        <v>160</v>
      </c>
      <c r="H1077" s="17">
        <v>15</v>
      </c>
      <c r="I1077" s="2">
        <v>60</v>
      </c>
      <c r="J1077" s="2">
        <v>15.625</v>
      </c>
      <c r="K1077" s="2">
        <v>1.25</v>
      </c>
      <c r="L1077" s="2">
        <v>6.875</v>
      </c>
      <c r="M1077" s="16">
        <v>1.25</v>
      </c>
    </row>
    <row r="1078" spans="3:13" x14ac:dyDescent="0.25">
      <c r="C1078" s="106"/>
      <c r="D1078" s="103"/>
      <c r="E1078" s="11" t="s">
        <v>30</v>
      </c>
      <c r="F1078" s="8"/>
      <c r="G1078" s="7">
        <v>170</v>
      </c>
      <c r="H1078" s="17">
        <v>23.529411764706001</v>
      </c>
      <c r="I1078" s="2">
        <v>50.588235294118</v>
      </c>
      <c r="J1078" s="2">
        <v>12.941176470587999</v>
      </c>
      <c r="K1078" s="2">
        <v>0.58823529411800002</v>
      </c>
      <c r="L1078" s="2">
        <v>7.647058823529</v>
      </c>
      <c r="M1078" s="16">
        <v>4.7058823529409999</v>
      </c>
    </row>
    <row r="1079" spans="3:13" x14ac:dyDescent="0.25">
      <c r="C1079" s="106"/>
      <c r="D1079" s="103"/>
      <c r="E1079" s="11" t="s">
        <v>31</v>
      </c>
      <c r="F1079" s="8"/>
      <c r="G1079" s="7">
        <v>624</v>
      </c>
      <c r="H1079" s="17">
        <v>15.705128205128</v>
      </c>
      <c r="I1079" s="2">
        <v>63.621794871794997</v>
      </c>
      <c r="J1079" s="2">
        <v>11.217948717949</v>
      </c>
      <c r="K1079" s="2">
        <v>0.64102564102600001</v>
      </c>
      <c r="L1079" s="2">
        <v>6.4102564102560002</v>
      </c>
      <c r="M1079" s="16">
        <v>2.4038461538460001</v>
      </c>
    </row>
    <row r="1080" spans="3:13" x14ac:dyDescent="0.25">
      <c r="C1080" s="106"/>
      <c r="D1080" s="103"/>
      <c r="E1080" s="11" t="s">
        <v>32</v>
      </c>
      <c r="F1080" s="8"/>
      <c r="G1080" s="7">
        <v>330</v>
      </c>
      <c r="H1080" s="17">
        <v>19.393939393939</v>
      </c>
      <c r="I1080" s="2">
        <v>55.151515151515</v>
      </c>
      <c r="J1080" s="2">
        <v>14.242424242424001</v>
      </c>
      <c r="K1080" s="2">
        <v>0.90909090909099999</v>
      </c>
      <c r="L1080" s="2">
        <v>7.2727272727269998</v>
      </c>
      <c r="M1080" s="16">
        <v>3.0303030303030001</v>
      </c>
    </row>
    <row r="1081" spans="3:13" ht="25.2" x14ac:dyDescent="0.25">
      <c r="C1081" s="102" t="s">
        <v>33</v>
      </c>
      <c r="D1081" s="102" t="s">
        <v>25</v>
      </c>
      <c r="E1081" s="10" t="s">
        <v>34</v>
      </c>
      <c r="F1081" s="9"/>
      <c r="G1081" s="13">
        <v>75</v>
      </c>
      <c r="H1081" s="23">
        <v>4</v>
      </c>
      <c r="I1081" s="4">
        <v>17.333333333333002</v>
      </c>
      <c r="J1081" s="4">
        <v>8</v>
      </c>
      <c r="K1081" s="4">
        <v>4</v>
      </c>
      <c r="L1081" s="4">
        <v>57.333333333333002</v>
      </c>
      <c r="M1081" s="25">
        <v>9.333333333333</v>
      </c>
    </row>
    <row r="1082" spans="3:13" ht="25.2" x14ac:dyDescent="0.25">
      <c r="C1082" s="106"/>
      <c r="D1082" s="103"/>
      <c r="E1082" s="11" t="s">
        <v>35</v>
      </c>
      <c r="F1082" s="8"/>
      <c r="G1082" s="7">
        <v>1042</v>
      </c>
      <c r="H1082" s="17">
        <v>13.243761996161</v>
      </c>
      <c r="I1082" s="2">
        <v>66.122840690979004</v>
      </c>
      <c r="J1082" s="2">
        <v>12.667946257198</v>
      </c>
      <c r="K1082" s="2">
        <v>0.191938579655</v>
      </c>
      <c r="L1082" s="2">
        <v>5.4702495201539998</v>
      </c>
      <c r="M1082" s="16">
        <v>2.3032629558540001</v>
      </c>
    </row>
    <row r="1083" spans="3:13" ht="25.2" x14ac:dyDescent="0.25">
      <c r="C1083" s="106"/>
      <c r="D1083" s="103"/>
      <c r="E1083" s="11" t="s">
        <v>36</v>
      </c>
      <c r="F1083" s="8"/>
      <c r="G1083" s="7">
        <v>122</v>
      </c>
      <c r="H1083" s="17">
        <v>9.83606557377</v>
      </c>
      <c r="I1083" s="2">
        <v>49.180327868851997</v>
      </c>
      <c r="J1083" s="2">
        <v>13.934426229508</v>
      </c>
      <c r="K1083" s="2">
        <v>6.5573770491800003</v>
      </c>
      <c r="L1083" s="2">
        <v>16.393442622951</v>
      </c>
      <c r="M1083" s="16">
        <v>4.0983606557380003</v>
      </c>
    </row>
    <row r="1084" spans="3:13" ht="25.2" x14ac:dyDescent="0.25">
      <c r="C1084" s="106"/>
      <c r="D1084" s="103"/>
      <c r="E1084" s="11" t="s">
        <v>37</v>
      </c>
      <c r="F1084" s="8"/>
      <c r="G1084" s="7">
        <v>251</v>
      </c>
      <c r="H1084" s="17">
        <v>23.107569721116</v>
      </c>
      <c r="I1084" s="2">
        <v>49.402390438246996</v>
      </c>
      <c r="J1084" s="2">
        <v>14.741035856573999</v>
      </c>
      <c r="K1084" s="2">
        <v>1.593625498008</v>
      </c>
      <c r="L1084" s="2">
        <v>9.1633466135460004</v>
      </c>
      <c r="M1084" s="16">
        <v>1.9920318725099999</v>
      </c>
    </row>
    <row r="1085" spans="3:13" x14ac:dyDescent="0.25">
      <c r="C1085" s="106"/>
      <c r="D1085" s="103"/>
      <c r="E1085" s="11" t="s">
        <v>38</v>
      </c>
      <c r="F1085" s="8"/>
      <c r="G1085" s="14">
        <v>34</v>
      </c>
      <c r="H1085" s="29">
        <v>5.8823529411760003</v>
      </c>
      <c r="I1085" s="6">
        <v>67.647058823528994</v>
      </c>
      <c r="J1085" s="6">
        <v>5.8823529411760003</v>
      </c>
      <c r="K1085" s="12" t="s">
        <v>68</v>
      </c>
      <c r="L1085" s="6">
        <v>17.647058823529001</v>
      </c>
      <c r="M1085" s="31">
        <v>2.9411764705880001</v>
      </c>
    </row>
    <row r="1086" spans="3:13" ht="25.2" x14ac:dyDescent="0.25">
      <c r="C1086" s="106"/>
      <c r="D1086" s="102" t="s">
        <v>22</v>
      </c>
      <c r="E1086" s="10" t="s">
        <v>34</v>
      </c>
      <c r="F1086" s="9"/>
      <c r="G1086" s="13">
        <v>53</v>
      </c>
      <c r="H1086" s="23">
        <v>5.660377358491</v>
      </c>
      <c r="I1086" s="4">
        <v>9.4339622641510008</v>
      </c>
      <c r="J1086" s="4">
        <v>5.660377358491</v>
      </c>
      <c r="K1086" s="4">
        <v>5.660377358491</v>
      </c>
      <c r="L1086" s="4">
        <v>62.264150943395997</v>
      </c>
      <c r="M1086" s="25">
        <v>11.320754716981</v>
      </c>
    </row>
    <row r="1087" spans="3:13" ht="25.2" x14ac:dyDescent="0.25">
      <c r="C1087" s="106"/>
      <c r="D1087" s="103"/>
      <c r="E1087" s="11" t="s">
        <v>35</v>
      </c>
      <c r="F1087" s="8"/>
      <c r="G1087" s="7">
        <v>595</v>
      </c>
      <c r="H1087" s="17">
        <v>15.126050420167999</v>
      </c>
      <c r="I1087" s="2">
        <v>60.504201680671997</v>
      </c>
      <c r="J1087" s="2">
        <v>14.789915966386999</v>
      </c>
      <c r="K1087" s="2">
        <v>0.16806722689100001</v>
      </c>
      <c r="L1087" s="2">
        <v>6.8907563025209999</v>
      </c>
      <c r="M1087" s="16">
        <v>2.5210084033609998</v>
      </c>
    </row>
    <row r="1088" spans="3:13" ht="25.2" x14ac:dyDescent="0.25">
      <c r="C1088" s="106"/>
      <c r="D1088" s="103"/>
      <c r="E1088" s="11" t="s">
        <v>36</v>
      </c>
      <c r="F1088" s="8"/>
      <c r="G1088" s="7">
        <v>56</v>
      </c>
      <c r="H1088" s="17">
        <v>8.9285714285710007</v>
      </c>
      <c r="I1088" s="2">
        <v>35.714285714286</v>
      </c>
      <c r="J1088" s="2">
        <v>19.642857142857</v>
      </c>
      <c r="K1088" s="2">
        <v>8.9285714285710007</v>
      </c>
      <c r="L1088" s="2">
        <v>26.785714285714</v>
      </c>
      <c r="M1088" s="40" t="s">
        <v>68</v>
      </c>
    </row>
    <row r="1089" spans="3:13" ht="25.2" x14ac:dyDescent="0.25">
      <c r="C1089" s="106"/>
      <c r="D1089" s="103"/>
      <c r="E1089" s="11" t="s">
        <v>37</v>
      </c>
      <c r="F1089" s="8"/>
      <c r="G1089" s="7">
        <v>54</v>
      </c>
      <c r="H1089" s="17">
        <v>12.962962962962999</v>
      </c>
      <c r="I1089" s="2">
        <v>51.851851851851997</v>
      </c>
      <c r="J1089" s="2">
        <v>20.370370370370001</v>
      </c>
      <c r="K1089" s="2">
        <v>3.7037037037039999</v>
      </c>
      <c r="L1089" s="2">
        <v>9.2592592592590002</v>
      </c>
      <c r="M1089" s="16">
        <v>1.851851851852</v>
      </c>
    </row>
    <row r="1090" spans="3:13" x14ac:dyDescent="0.25">
      <c r="C1090" s="106"/>
      <c r="D1090" s="103"/>
      <c r="E1090" s="11" t="s">
        <v>38</v>
      </c>
      <c r="F1090" s="8"/>
      <c r="G1090" s="14">
        <v>22</v>
      </c>
      <c r="H1090" s="29">
        <v>4.5454545454549997</v>
      </c>
      <c r="I1090" s="6">
        <v>68.181818181818002</v>
      </c>
      <c r="J1090" s="6">
        <v>9.0909090909089993</v>
      </c>
      <c r="K1090" s="12" t="s">
        <v>68</v>
      </c>
      <c r="L1090" s="6">
        <v>18.181818181817999</v>
      </c>
      <c r="M1090" s="38" t="s">
        <v>68</v>
      </c>
    </row>
    <row r="1091" spans="3:13" ht="25.2" x14ac:dyDescent="0.25">
      <c r="C1091" s="106"/>
      <c r="D1091" s="102" t="s">
        <v>23</v>
      </c>
      <c r="E1091" s="10" t="s">
        <v>34</v>
      </c>
      <c r="F1091" s="9"/>
      <c r="G1091" s="41">
        <v>22</v>
      </c>
      <c r="H1091" s="74" t="s">
        <v>68</v>
      </c>
      <c r="I1091" s="33">
        <v>36.363636363635997</v>
      </c>
      <c r="J1091" s="33">
        <v>13.636363636364001</v>
      </c>
      <c r="K1091" s="39" t="s">
        <v>68</v>
      </c>
      <c r="L1091" s="33">
        <v>45.454545454544999</v>
      </c>
      <c r="M1091" s="63">
        <v>4.5454545454549997</v>
      </c>
    </row>
    <row r="1092" spans="3:13" ht="25.2" x14ac:dyDescent="0.25">
      <c r="C1092" s="106"/>
      <c r="D1092" s="103"/>
      <c r="E1092" s="11" t="s">
        <v>35</v>
      </c>
      <c r="F1092" s="8"/>
      <c r="G1092" s="7">
        <v>447</v>
      </c>
      <c r="H1092" s="17">
        <v>10.738255033557</v>
      </c>
      <c r="I1092" s="2">
        <v>73.601789709171996</v>
      </c>
      <c r="J1092" s="2">
        <v>9.8434004474269994</v>
      </c>
      <c r="K1092" s="2">
        <v>0.22371364653199999</v>
      </c>
      <c r="L1092" s="2">
        <v>3.579418344519</v>
      </c>
      <c r="M1092" s="16">
        <v>2.0134228187919998</v>
      </c>
    </row>
    <row r="1093" spans="3:13" ht="25.2" x14ac:dyDescent="0.25">
      <c r="C1093" s="106"/>
      <c r="D1093" s="103"/>
      <c r="E1093" s="11" t="s">
        <v>36</v>
      </c>
      <c r="F1093" s="8"/>
      <c r="G1093" s="7">
        <v>66</v>
      </c>
      <c r="H1093" s="17">
        <v>10.606060606061</v>
      </c>
      <c r="I1093" s="2">
        <v>60.606060606061</v>
      </c>
      <c r="J1093" s="2">
        <v>9.0909090909089993</v>
      </c>
      <c r="K1093" s="2">
        <v>4.5454545454549997</v>
      </c>
      <c r="L1093" s="2">
        <v>7.5757575757579998</v>
      </c>
      <c r="M1093" s="16">
        <v>7.5757575757579998</v>
      </c>
    </row>
    <row r="1094" spans="3:13" ht="25.2" x14ac:dyDescent="0.25">
      <c r="C1094" s="106"/>
      <c r="D1094" s="103"/>
      <c r="E1094" s="11" t="s">
        <v>37</v>
      </c>
      <c r="F1094" s="8"/>
      <c r="G1094" s="7">
        <v>197</v>
      </c>
      <c r="H1094" s="17">
        <v>25.888324873096</v>
      </c>
      <c r="I1094" s="2">
        <v>48.730964467005002</v>
      </c>
      <c r="J1094" s="2">
        <v>13.197969543147</v>
      </c>
      <c r="K1094" s="2">
        <v>1.0152284263960001</v>
      </c>
      <c r="L1094" s="2">
        <v>9.1370558375630004</v>
      </c>
      <c r="M1094" s="16">
        <v>2.0304568527920002</v>
      </c>
    </row>
    <row r="1095" spans="3:13" x14ac:dyDescent="0.25">
      <c r="C1095" s="106"/>
      <c r="D1095" s="103"/>
      <c r="E1095" s="11" t="s">
        <v>38</v>
      </c>
      <c r="F1095" s="8"/>
      <c r="G1095" s="14">
        <v>12</v>
      </c>
      <c r="H1095" s="29">
        <v>8.333333333333</v>
      </c>
      <c r="I1095" s="6">
        <v>66.666666666666998</v>
      </c>
      <c r="J1095" s="12" t="s">
        <v>68</v>
      </c>
      <c r="K1095" s="12" t="s">
        <v>68</v>
      </c>
      <c r="L1095" s="6">
        <v>16.666666666666998</v>
      </c>
      <c r="M1095" s="31">
        <v>8.333333333333</v>
      </c>
    </row>
    <row r="1096" spans="3:13" ht="25.2" x14ac:dyDescent="0.25">
      <c r="C1096" s="102" t="s">
        <v>39</v>
      </c>
      <c r="D1096" s="102" t="s">
        <v>25</v>
      </c>
      <c r="E1096" s="10" t="s">
        <v>40</v>
      </c>
      <c r="F1096" s="9"/>
      <c r="G1096" s="13">
        <v>263</v>
      </c>
      <c r="H1096" s="23">
        <v>5.3231939163500002</v>
      </c>
      <c r="I1096" s="4">
        <v>50.950570342204998</v>
      </c>
      <c r="J1096" s="4">
        <v>13.688212927757</v>
      </c>
      <c r="K1096" s="4">
        <v>4.182509505703</v>
      </c>
      <c r="L1096" s="4">
        <v>20.912547528516999</v>
      </c>
      <c r="M1096" s="25">
        <v>4.9429657794680004</v>
      </c>
    </row>
    <row r="1097" spans="3:13" ht="25.2" x14ac:dyDescent="0.25">
      <c r="C1097" s="106"/>
      <c r="D1097" s="103"/>
      <c r="E1097" s="11" t="s">
        <v>41</v>
      </c>
      <c r="F1097" s="8"/>
      <c r="G1097" s="7">
        <v>906</v>
      </c>
      <c r="H1097" s="17">
        <v>11.699779249448</v>
      </c>
      <c r="I1097" s="2">
        <v>68.101545253862994</v>
      </c>
      <c r="J1097" s="2">
        <v>12.472406181015</v>
      </c>
      <c r="K1097" s="2">
        <v>0.22075055187600001</v>
      </c>
      <c r="L1097" s="2">
        <v>5.0772626931570004</v>
      </c>
      <c r="M1097" s="16">
        <v>2.4282560706399998</v>
      </c>
    </row>
    <row r="1098" spans="3:13" x14ac:dyDescent="0.25">
      <c r="C1098" s="106"/>
      <c r="D1098" s="103"/>
      <c r="E1098" s="11" t="s">
        <v>42</v>
      </c>
      <c r="F1098" s="8"/>
      <c r="G1098" s="7">
        <v>61</v>
      </c>
      <c r="H1098" s="17">
        <v>14.754098360656</v>
      </c>
      <c r="I1098" s="2">
        <v>55.737704918033003</v>
      </c>
      <c r="J1098" s="2">
        <v>9.83606557377</v>
      </c>
      <c r="K1098" s="19" t="s">
        <v>68</v>
      </c>
      <c r="L1098" s="2">
        <v>19.672131147540998</v>
      </c>
      <c r="M1098" s="40" t="s">
        <v>68</v>
      </c>
    </row>
    <row r="1099" spans="3:13" x14ac:dyDescent="0.25">
      <c r="C1099" s="106"/>
      <c r="D1099" s="103"/>
      <c r="E1099" s="11" t="s">
        <v>43</v>
      </c>
      <c r="F1099" s="8"/>
      <c r="G1099" s="7">
        <v>450</v>
      </c>
      <c r="H1099" s="17">
        <v>32.666666666666998</v>
      </c>
      <c r="I1099" s="2">
        <v>49.555555555555998</v>
      </c>
      <c r="J1099" s="2">
        <v>11.555555555555999</v>
      </c>
      <c r="K1099" s="2">
        <v>0.444444444444</v>
      </c>
      <c r="L1099" s="2">
        <v>4.8888888888890003</v>
      </c>
      <c r="M1099" s="16">
        <v>0.88888888888899997</v>
      </c>
    </row>
    <row r="1100" spans="3:13" x14ac:dyDescent="0.25">
      <c r="C1100" s="106"/>
      <c r="D1100" s="103"/>
      <c r="E1100" s="11" t="s">
        <v>44</v>
      </c>
      <c r="F1100" s="8"/>
      <c r="G1100" s="7">
        <v>93</v>
      </c>
      <c r="H1100" s="17">
        <v>61.290322580644997</v>
      </c>
      <c r="I1100" s="2">
        <v>27.956989247311999</v>
      </c>
      <c r="J1100" s="2">
        <v>6.4516129032259997</v>
      </c>
      <c r="K1100" s="19" t="s">
        <v>68</v>
      </c>
      <c r="L1100" s="2">
        <v>4.3010752688169998</v>
      </c>
      <c r="M1100" s="40" t="s">
        <v>68</v>
      </c>
    </row>
    <row r="1101" spans="3:13" ht="25.2" x14ac:dyDescent="0.25">
      <c r="C1101" s="106"/>
      <c r="D1101" s="103"/>
      <c r="E1101" s="11" t="s">
        <v>45</v>
      </c>
      <c r="F1101" s="8"/>
      <c r="G1101" s="14">
        <v>41</v>
      </c>
      <c r="H1101" s="29">
        <v>17.073170731706998</v>
      </c>
      <c r="I1101" s="6">
        <v>24.390243902439</v>
      </c>
      <c r="J1101" s="6">
        <v>14.634146341463</v>
      </c>
      <c r="K1101" s="6">
        <v>2.4390243902440001</v>
      </c>
      <c r="L1101" s="6">
        <v>39.024390243901998</v>
      </c>
      <c r="M1101" s="31">
        <v>2.4390243902440001</v>
      </c>
    </row>
    <row r="1102" spans="3:13" x14ac:dyDescent="0.25">
      <c r="C1102" s="106"/>
      <c r="D1102" s="103"/>
      <c r="E1102" s="11" t="s">
        <v>38</v>
      </c>
      <c r="F1102" s="8"/>
      <c r="G1102" s="7">
        <v>141</v>
      </c>
      <c r="H1102" s="17">
        <v>15.602836879432999</v>
      </c>
      <c r="I1102" s="2">
        <v>57.446808510638</v>
      </c>
      <c r="J1102" s="2">
        <v>13.475177304964999</v>
      </c>
      <c r="K1102" s="2">
        <v>0.70921985815599997</v>
      </c>
      <c r="L1102" s="2">
        <v>9.9290780141840003</v>
      </c>
      <c r="M1102" s="16">
        <v>2.8368794326239999</v>
      </c>
    </row>
    <row r="1103" spans="3:13" ht="25.2" x14ac:dyDescent="0.25">
      <c r="C1103" s="106"/>
      <c r="D1103" s="102" t="s">
        <v>22</v>
      </c>
      <c r="E1103" s="10" t="s">
        <v>40</v>
      </c>
      <c r="F1103" s="9"/>
      <c r="G1103" s="13">
        <v>123</v>
      </c>
      <c r="H1103" s="23">
        <v>6.5040650406499996</v>
      </c>
      <c r="I1103" s="4">
        <v>39.024390243901998</v>
      </c>
      <c r="J1103" s="4">
        <v>13.008130081300999</v>
      </c>
      <c r="K1103" s="4">
        <v>5.6910569105690003</v>
      </c>
      <c r="L1103" s="4">
        <v>30.894308943089001</v>
      </c>
      <c r="M1103" s="25">
        <v>4.8780487804880002</v>
      </c>
    </row>
    <row r="1104" spans="3:13" ht="25.2" x14ac:dyDescent="0.25">
      <c r="C1104" s="106"/>
      <c r="D1104" s="103"/>
      <c r="E1104" s="11" t="s">
        <v>41</v>
      </c>
      <c r="F1104" s="8"/>
      <c r="G1104" s="7">
        <v>511</v>
      </c>
      <c r="H1104" s="17">
        <v>13.502935420744</v>
      </c>
      <c r="I1104" s="2">
        <v>61.839530332681001</v>
      </c>
      <c r="J1104" s="2">
        <v>15.068493150685001</v>
      </c>
      <c r="K1104" s="2">
        <v>0.195694716243</v>
      </c>
      <c r="L1104" s="2">
        <v>6.8493150684930004</v>
      </c>
      <c r="M1104" s="16">
        <v>2.5440313111549999</v>
      </c>
    </row>
    <row r="1105" spans="3:13" x14ac:dyDescent="0.25">
      <c r="C1105" s="106"/>
      <c r="D1105" s="103"/>
      <c r="E1105" s="11" t="s">
        <v>42</v>
      </c>
      <c r="F1105" s="8"/>
      <c r="G1105" s="14">
        <v>36</v>
      </c>
      <c r="H1105" s="29">
        <v>19.444444444443999</v>
      </c>
      <c r="I1105" s="6">
        <v>44.444444444444002</v>
      </c>
      <c r="J1105" s="6">
        <v>11.111111111111001</v>
      </c>
      <c r="K1105" s="12" t="s">
        <v>68</v>
      </c>
      <c r="L1105" s="6">
        <v>25</v>
      </c>
      <c r="M1105" s="38" t="s">
        <v>68</v>
      </c>
    </row>
    <row r="1106" spans="3:13" x14ac:dyDescent="0.25">
      <c r="C1106" s="106"/>
      <c r="D1106" s="103"/>
      <c r="E1106" s="11" t="s">
        <v>43</v>
      </c>
      <c r="F1106" s="8"/>
      <c r="G1106" s="7">
        <v>224</v>
      </c>
      <c r="H1106" s="17">
        <v>32.589285714286</v>
      </c>
      <c r="I1106" s="2">
        <v>48.214285714286</v>
      </c>
      <c r="J1106" s="2">
        <v>13.392857142857</v>
      </c>
      <c r="K1106" s="2">
        <v>0.446428571429</v>
      </c>
      <c r="L1106" s="2">
        <v>5.3571428571429998</v>
      </c>
      <c r="M1106" s="40" t="s">
        <v>68</v>
      </c>
    </row>
    <row r="1107" spans="3:13" x14ac:dyDescent="0.25">
      <c r="C1107" s="106"/>
      <c r="D1107" s="103"/>
      <c r="E1107" s="11" t="s">
        <v>44</v>
      </c>
      <c r="F1107" s="8"/>
      <c r="G1107" s="14">
        <v>46</v>
      </c>
      <c r="H1107" s="29">
        <v>58.695652173912997</v>
      </c>
      <c r="I1107" s="6">
        <v>26.086956521739001</v>
      </c>
      <c r="J1107" s="6">
        <v>8.6956521739130004</v>
      </c>
      <c r="K1107" s="12" t="s">
        <v>68</v>
      </c>
      <c r="L1107" s="6">
        <v>6.5217391304349999</v>
      </c>
      <c r="M1107" s="38" t="s">
        <v>68</v>
      </c>
    </row>
    <row r="1108" spans="3:13" ht="25.2" x14ac:dyDescent="0.25">
      <c r="C1108" s="106"/>
      <c r="D1108" s="103"/>
      <c r="E1108" s="11" t="s">
        <v>45</v>
      </c>
      <c r="F1108" s="8"/>
      <c r="G1108" s="14">
        <v>18</v>
      </c>
      <c r="H1108" s="29">
        <v>5.5555555555560003</v>
      </c>
      <c r="I1108" s="6">
        <v>22.222222222222001</v>
      </c>
      <c r="J1108" s="6">
        <v>27.777777777777999</v>
      </c>
      <c r="K1108" s="6">
        <v>5.5555555555560003</v>
      </c>
      <c r="L1108" s="6">
        <v>38.888888888888999</v>
      </c>
      <c r="M1108" s="38" t="s">
        <v>68</v>
      </c>
    </row>
    <row r="1109" spans="3:13" x14ac:dyDescent="0.25">
      <c r="C1109" s="106"/>
      <c r="D1109" s="103"/>
      <c r="E1109" s="11" t="s">
        <v>38</v>
      </c>
      <c r="F1109" s="8"/>
      <c r="G1109" s="7">
        <v>80</v>
      </c>
      <c r="H1109" s="17">
        <v>11.25</v>
      </c>
      <c r="I1109" s="2">
        <v>58.75</v>
      </c>
      <c r="J1109" s="2">
        <v>13.75</v>
      </c>
      <c r="K1109" s="2">
        <v>1.25</v>
      </c>
      <c r="L1109" s="2">
        <v>11.25</v>
      </c>
      <c r="M1109" s="16">
        <v>3.75</v>
      </c>
    </row>
    <row r="1110" spans="3:13" ht="25.2" x14ac:dyDescent="0.25">
      <c r="C1110" s="106"/>
      <c r="D1110" s="102" t="s">
        <v>23</v>
      </c>
      <c r="E1110" s="10" t="s">
        <v>40</v>
      </c>
      <c r="F1110" s="9"/>
      <c r="G1110" s="13">
        <v>140</v>
      </c>
      <c r="H1110" s="23">
        <v>4.2857142857139996</v>
      </c>
      <c r="I1110" s="4">
        <v>61.428571428570997</v>
      </c>
      <c r="J1110" s="4">
        <v>14.285714285714</v>
      </c>
      <c r="K1110" s="4">
        <v>2.8571428571430002</v>
      </c>
      <c r="L1110" s="4">
        <v>12.142857142857</v>
      </c>
      <c r="M1110" s="25">
        <v>5</v>
      </c>
    </row>
    <row r="1111" spans="3:13" ht="25.2" x14ac:dyDescent="0.25">
      <c r="C1111" s="106"/>
      <c r="D1111" s="103"/>
      <c r="E1111" s="11" t="s">
        <v>41</v>
      </c>
      <c r="F1111" s="8"/>
      <c r="G1111" s="7">
        <v>395</v>
      </c>
      <c r="H1111" s="17">
        <v>9.3670886075950008</v>
      </c>
      <c r="I1111" s="2">
        <v>76.202531645570005</v>
      </c>
      <c r="J1111" s="2">
        <v>9.1139240506330008</v>
      </c>
      <c r="K1111" s="2">
        <v>0.25316455696200002</v>
      </c>
      <c r="L1111" s="2">
        <v>2.7848101265819998</v>
      </c>
      <c r="M1111" s="16">
        <v>2.2784810126580002</v>
      </c>
    </row>
    <row r="1112" spans="3:13" x14ac:dyDescent="0.25">
      <c r="C1112" s="106"/>
      <c r="D1112" s="103"/>
      <c r="E1112" s="11" t="s">
        <v>42</v>
      </c>
      <c r="F1112" s="8"/>
      <c r="G1112" s="14">
        <v>25</v>
      </c>
      <c r="H1112" s="29">
        <v>8</v>
      </c>
      <c r="I1112" s="6">
        <v>72</v>
      </c>
      <c r="J1112" s="6">
        <v>8</v>
      </c>
      <c r="K1112" s="12" t="s">
        <v>68</v>
      </c>
      <c r="L1112" s="6">
        <v>12</v>
      </c>
      <c r="M1112" s="38" t="s">
        <v>68</v>
      </c>
    </row>
    <row r="1113" spans="3:13" x14ac:dyDescent="0.25">
      <c r="C1113" s="106"/>
      <c r="D1113" s="103"/>
      <c r="E1113" s="11" t="s">
        <v>43</v>
      </c>
      <c r="F1113" s="8"/>
      <c r="G1113" s="7">
        <v>226</v>
      </c>
      <c r="H1113" s="17">
        <v>32.743362831858001</v>
      </c>
      <c r="I1113" s="2">
        <v>50.884955752212001</v>
      </c>
      <c r="J1113" s="2">
        <v>9.7345132743360008</v>
      </c>
      <c r="K1113" s="2">
        <v>0.44247787610599998</v>
      </c>
      <c r="L1113" s="2">
        <v>4.424778761062</v>
      </c>
      <c r="M1113" s="16">
        <v>1.769911504425</v>
      </c>
    </row>
    <row r="1114" spans="3:13" x14ac:dyDescent="0.25">
      <c r="C1114" s="106"/>
      <c r="D1114" s="103"/>
      <c r="E1114" s="11" t="s">
        <v>44</v>
      </c>
      <c r="F1114" s="8"/>
      <c r="G1114" s="14">
        <v>47</v>
      </c>
      <c r="H1114" s="29">
        <v>63.829787234043003</v>
      </c>
      <c r="I1114" s="6">
        <v>29.787234042552999</v>
      </c>
      <c r="J1114" s="6">
        <v>4.2553191489359996</v>
      </c>
      <c r="K1114" s="12" t="s">
        <v>68</v>
      </c>
      <c r="L1114" s="6">
        <v>2.1276595744679998</v>
      </c>
      <c r="M1114" s="38" t="s">
        <v>68</v>
      </c>
    </row>
    <row r="1115" spans="3:13" ht="25.2" x14ac:dyDescent="0.25">
      <c r="C1115" s="106"/>
      <c r="D1115" s="103"/>
      <c r="E1115" s="11" t="s">
        <v>45</v>
      </c>
      <c r="F1115" s="8"/>
      <c r="G1115" s="14">
        <v>23</v>
      </c>
      <c r="H1115" s="29">
        <v>26.086956521739001</v>
      </c>
      <c r="I1115" s="6">
        <v>26.086956521739001</v>
      </c>
      <c r="J1115" s="6">
        <v>4.3478260869570002</v>
      </c>
      <c r="K1115" s="12" t="s">
        <v>68</v>
      </c>
      <c r="L1115" s="6">
        <v>39.130434782609001</v>
      </c>
      <c r="M1115" s="31">
        <v>4.3478260869570002</v>
      </c>
    </row>
    <row r="1116" spans="3:13" x14ac:dyDescent="0.25">
      <c r="C1116" s="106"/>
      <c r="D1116" s="103"/>
      <c r="E1116" s="11" t="s">
        <v>38</v>
      </c>
      <c r="F1116" s="8"/>
      <c r="G1116" s="7">
        <v>61</v>
      </c>
      <c r="H1116" s="17">
        <v>21.311475409836</v>
      </c>
      <c r="I1116" s="2">
        <v>55.737704918033003</v>
      </c>
      <c r="J1116" s="2">
        <v>13.114754098361001</v>
      </c>
      <c r="K1116" s="19" t="s">
        <v>68</v>
      </c>
      <c r="L1116" s="2">
        <v>8.1967213114750006</v>
      </c>
      <c r="M1116" s="16">
        <v>1.6393442622950001</v>
      </c>
    </row>
    <row r="1117" spans="3:13" x14ac:dyDescent="0.25">
      <c r="C1117" s="102" t="s">
        <v>46</v>
      </c>
      <c r="D1117" s="100" t="s">
        <v>21</v>
      </c>
      <c r="E1117" s="10" t="s">
        <v>47</v>
      </c>
      <c r="F1117" s="9"/>
      <c r="G1117" s="13">
        <v>1103</v>
      </c>
      <c r="H1117" s="23">
        <v>16.409791477788001</v>
      </c>
      <c r="I1117" s="4">
        <v>60.652765185857</v>
      </c>
      <c r="J1117" s="4">
        <v>12.148685403445</v>
      </c>
      <c r="K1117" s="4">
        <v>0.36264732547599998</v>
      </c>
      <c r="L1117" s="4">
        <v>8.7941976427919997</v>
      </c>
      <c r="M1117" s="25">
        <v>1.6319129646420001</v>
      </c>
    </row>
    <row r="1118" spans="3:13" ht="25.2" x14ac:dyDescent="0.25">
      <c r="C1118" s="106"/>
      <c r="D1118" s="101"/>
      <c r="E1118" s="11" t="s">
        <v>48</v>
      </c>
      <c r="F1118" s="8"/>
      <c r="G1118" s="7">
        <v>173</v>
      </c>
      <c r="H1118" s="17">
        <v>8.0924855491330003</v>
      </c>
      <c r="I1118" s="2">
        <v>67.052023121386995</v>
      </c>
      <c r="J1118" s="2">
        <v>11.560693641618</v>
      </c>
      <c r="K1118" s="2">
        <v>1.1560693641619999</v>
      </c>
      <c r="L1118" s="2">
        <v>8.0924855491330003</v>
      </c>
      <c r="M1118" s="16">
        <v>4.0462427745660001</v>
      </c>
    </row>
    <row r="1119" spans="3:13" x14ac:dyDescent="0.25">
      <c r="C1119" s="106"/>
      <c r="D1119" s="101"/>
      <c r="E1119" s="11" t="s">
        <v>49</v>
      </c>
      <c r="F1119" s="8"/>
      <c r="G1119" s="14">
        <v>29</v>
      </c>
      <c r="H1119" s="29">
        <v>3.4482758620689999</v>
      </c>
      <c r="I1119" s="6">
        <v>58.620689655172001</v>
      </c>
      <c r="J1119" s="6">
        <v>13.793103448276</v>
      </c>
      <c r="K1119" s="6">
        <v>6.8965517241379999</v>
      </c>
      <c r="L1119" s="6">
        <v>10.344827586207</v>
      </c>
      <c r="M1119" s="31">
        <v>6.8965517241379999</v>
      </c>
    </row>
    <row r="1120" spans="3:13" ht="25.2" x14ac:dyDescent="0.25">
      <c r="C1120" s="106"/>
      <c r="D1120" s="101"/>
      <c r="E1120" s="11" t="s">
        <v>50</v>
      </c>
      <c r="F1120" s="8"/>
      <c r="G1120" s="7">
        <v>102</v>
      </c>
      <c r="H1120" s="17">
        <v>7.8431372549020004</v>
      </c>
      <c r="I1120" s="2">
        <v>49.019607843137003</v>
      </c>
      <c r="J1120" s="2">
        <v>14.705882352941</v>
      </c>
      <c r="K1120" s="2">
        <v>5.8823529411760003</v>
      </c>
      <c r="L1120" s="2">
        <v>14.705882352941</v>
      </c>
      <c r="M1120" s="16">
        <v>7.8431372549020004</v>
      </c>
    </row>
    <row r="1121" spans="3:13" ht="25.2" x14ac:dyDescent="0.25">
      <c r="C1121" s="106"/>
      <c r="D1121" s="101"/>
      <c r="E1121" s="11" t="s">
        <v>51</v>
      </c>
      <c r="F1121" s="8"/>
      <c r="G1121" s="14">
        <v>46</v>
      </c>
      <c r="H1121" s="29">
        <v>4.3478260869570002</v>
      </c>
      <c r="I1121" s="6">
        <v>45.652173913043001</v>
      </c>
      <c r="J1121" s="6">
        <v>26.086956521739001</v>
      </c>
      <c r="K1121" s="6">
        <v>4.3478260869570002</v>
      </c>
      <c r="L1121" s="6">
        <v>15.217391304348</v>
      </c>
      <c r="M1121" s="31">
        <v>4.3478260869570002</v>
      </c>
    </row>
    <row r="1122" spans="3:13" x14ac:dyDescent="0.25">
      <c r="C1122" s="106"/>
      <c r="D1122" s="101"/>
      <c r="E1122" s="11" t="s">
        <v>52</v>
      </c>
      <c r="F1122" s="8"/>
      <c r="G1122" s="14">
        <v>20</v>
      </c>
      <c r="H1122" s="29">
        <v>10</v>
      </c>
      <c r="I1122" s="6">
        <v>45</v>
      </c>
      <c r="J1122" s="6">
        <v>25</v>
      </c>
      <c r="K1122" s="6">
        <v>5</v>
      </c>
      <c r="L1122" s="6">
        <v>15</v>
      </c>
      <c r="M1122" s="38" t="s">
        <v>68</v>
      </c>
    </row>
    <row r="1123" spans="3:13" x14ac:dyDescent="0.25">
      <c r="C1123" s="106"/>
      <c r="D1123" s="101"/>
      <c r="E1123" s="11" t="s">
        <v>53</v>
      </c>
      <c r="F1123" s="8"/>
      <c r="G1123" s="14">
        <v>19</v>
      </c>
      <c r="H1123" s="29">
        <v>21.052631578947</v>
      </c>
      <c r="I1123" s="6">
        <v>42.105263157895003</v>
      </c>
      <c r="J1123" s="6">
        <v>10.526315789473999</v>
      </c>
      <c r="K1123" s="12" t="s">
        <v>68</v>
      </c>
      <c r="L1123" s="6">
        <v>21.052631578947</v>
      </c>
      <c r="M1123" s="31">
        <v>5.2631578947369997</v>
      </c>
    </row>
    <row r="1124" spans="3:13" x14ac:dyDescent="0.25">
      <c r="C1124" s="106"/>
      <c r="D1124" s="101"/>
      <c r="E1124" s="11" t="s">
        <v>38</v>
      </c>
      <c r="F1124" s="8"/>
      <c r="G1124" s="14">
        <v>32</v>
      </c>
      <c r="H1124" s="29">
        <v>3.125</v>
      </c>
      <c r="I1124" s="6">
        <v>59.375</v>
      </c>
      <c r="J1124" s="6">
        <v>6.25</v>
      </c>
      <c r="K1124" s="12" t="s">
        <v>68</v>
      </c>
      <c r="L1124" s="6">
        <v>18.75</v>
      </c>
      <c r="M1124" s="31">
        <v>12.5</v>
      </c>
    </row>
    <row r="1125" spans="3:13" x14ac:dyDescent="0.25">
      <c r="C1125" s="106"/>
      <c r="D1125" s="101"/>
      <c r="E1125" s="11" t="s">
        <v>54</v>
      </c>
      <c r="F1125" s="8"/>
      <c r="G1125" s="7">
        <v>1276</v>
      </c>
      <c r="H1125" s="17">
        <v>15.282131661442</v>
      </c>
      <c r="I1125" s="2">
        <v>61.520376175549004</v>
      </c>
      <c r="J1125" s="2">
        <v>12.068965517241001</v>
      </c>
      <c r="K1125" s="2">
        <v>0.47021943573699998</v>
      </c>
      <c r="L1125" s="2">
        <v>8.6990595611289994</v>
      </c>
      <c r="M1125" s="16">
        <v>1.959247648903</v>
      </c>
    </row>
    <row r="1126" spans="3:13" x14ac:dyDescent="0.25">
      <c r="C1126" s="106"/>
      <c r="D1126" s="101"/>
      <c r="E1126" s="11" t="s">
        <v>55</v>
      </c>
      <c r="F1126" s="8"/>
      <c r="G1126" s="7">
        <v>177</v>
      </c>
      <c r="H1126" s="17">
        <v>6.2146892655370003</v>
      </c>
      <c r="I1126" s="2">
        <v>49.717514124293999</v>
      </c>
      <c r="J1126" s="2">
        <v>17.514124293784999</v>
      </c>
      <c r="K1126" s="2">
        <v>5.6497175141240001</v>
      </c>
      <c r="L1126" s="2">
        <v>14.124293785311</v>
      </c>
      <c r="M1126" s="16">
        <v>6.7796610169490004</v>
      </c>
    </row>
    <row r="1127" spans="3:13" ht="25.2" x14ac:dyDescent="0.25">
      <c r="C1127" s="102" t="s">
        <v>56</v>
      </c>
      <c r="D1127" s="100" t="s">
        <v>21</v>
      </c>
      <c r="E1127" s="10" t="s">
        <v>57</v>
      </c>
      <c r="F1127" s="9"/>
      <c r="G1127" s="13">
        <v>393</v>
      </c>
      <c r="H1127" s="23">
        <v>11.450381679389</v>
      </c>
      <c r="I1127" s="4">
        <v>62.595419847328003</v>
      </c>
      <c r="J1127" s="4">
        <v>11.450381679389</v>
      </c>
      <c r="K1127" s="4">
        <v>2.0356234096689998</v>
      </c>
      <c r="L1127" s="4">
        <v>9.4147582697200001</v>
      </c>
      <c r="M1127" s="25">
        <v>3.053435114504</v>
      </c>
    </row>
    <row r="1128" spans="3:13" ht="25.2" x14ac:dyDescent="0.25">
      <c r="C1128" s="106"/>
      <c r="D1128" s="101"/>
      <c r="E1128" s="11" t="s">
        <v>58</v>
      </c>
      <c r="F1128" s="8"/>
      <c r="G1128" s="7">
        <v>615</v>
      </c>
      <c r="H1128" s="17">
        <v>11.219512195122</v>
      </c>
      <c r="I1128" s="2">
        <v>61.463414634145998</v>
      </c>
      <c r="J1128" s="2">
        <v>13.821138211381999</v>
      </c>
      <c r="K1128" s="2">
        <v>1.1382113821140001</v>
      </c>
      <c r="L1128" s="2">
        <v>8.7804878048779997</v>
      </c>
      <c r="M1128" s="16">
        <v>3.5772357723580002</v>
      </c>
    </row>
    <row r="1129" spans="3:13" ht="25.2" x14ac:dyDescent="0.25">
      <c r="C1129" s="106"/>
      <c r="D1129" s="101"/>
      <c r="E1129" s="11" t="s">
        <v>59</v>
      </c>
      <c r="F1129" s="8"/>
      <c r="G1129" s="7">
        <v>364</v>
      </c>
      <c r="H1129" s="17">
        <v>20.604395604396</v>
      </c>
      <c r="I1129" s="2">
        <v>54.395604395604003</v>
      </c>
      <c r="J1129" s="2">
        <v>13.461538461538</v>
      </c>
      <c r="K1129" s="19" t="s">
        <v>68</v>
      </c>
      <c r="L1129" s="2">
        <v>9.8901098901100006</v>
      </c>
      <c r="M1129" s="16">
        <v>1.648351648352</v>
      </c>
    </row>
    <row r="1130" spans="3:13" x14ac:dyDescent="0.25">
      <c r="C1130" s="106"/>
      <c r="D1130" s="101"/>
      <c r="E1130" s="11" t="s">
        <v>60</v>
      </c>
      <c r="F1130" s="8"/>
      <c r="G1130" s="7">
        <v>152</v>
      </c>
      <c r="H1130" s="17">
        <v>15.789473684211</v>
      </c>
      <c r="I1130" s="2">
        <v>57.236842105263001</v>
      </c>
      <c r="J1130" s="2">
        <v>9.8684210526319998</v>
      </c>
      <c r="K1130" s="2">
        <v>1.3157894736839999</v>
      </c>
      <c r="L1130" s="2">
        <v>14.473684210526001</v>
      </c>
      <c r="M1130" s="16">
        <v>1.3157894736839999</v>
      </c>
    </row>
    <row r="1131" spans="3:13" x14ac:dyDescent="0.25">
      <c r="C1131" s="102" t="s">
        <v>61</v>
      </c>
      <c r="D1131" s="100" t="s">
        <v>21</v>
      </c>
      <c r="E1131" s="10" t="s">
        <v>62</v>
      </c>
      <c r="F1131" s="9"/>
      <c r="G1131" s="13">
        <v>197</v>
      </c>
      <c r="H1131" s="23">
        <v>14.720812182741</v>
      </c>
      <c r="I1131" s="4">
        <v>56.852791878173001</v>
      </c>
      <c r="J1131" s="4">
        <v>15.228426395939</v>
      </c>
      <c r="K1131" s="4">
        <v>1.0152284263960001</v>
      </c>
      <c r="L1131" s="4">
        <v>9.6446700507610004</v>
      </c>
      <c r="M1131" s="25">
        <v>2.5380710659900001</v>
      </c>
    </row>
    <row r="1132" spans="3:13" x14ac:dyDescent="0.25">
      <c r="C1132" s="103"/>
      <c r="D1132" s="101"/>
      <c r="E1132" s="11" t="s">
        <v>63</v>
      </c>
      <c r="F1132" s="8"/>
      <c r="G1132" s="7">
        <v>460</v>
      </c>
      <c r="H1132" s="17">
        <v>13.478260869565</v>
      </c>
      <c r="I1132" s="2">
        <v>59.782608695652002</v>
      </c>
      <c r="J1132" s="2">
        <v>11.304347826087</v>
      </c>
      <c r="K1132" s="2">
        <v>1.3043478260870001</v>
      </c>
      <c r="L1132" s="2">
        <v>10.869565217390999</v>
      </c>
      <c r="M1132" s="16">
        <v>3.2608695652169999</v>
      </c>
    </row>
    <row r="1133" spans="3:13" ht="25.2" x14ac:dyDescent="0.25">
      <c r="C1133" s="103"/>
      <c r="D1133" s="101"/>
      <c r="E1133" s="11" t="s">
        <v>64</v>
      </c>
      <c r="F1133" s="8"/>
      <c r="G1133" s="7">
        <v>286</v>
      </c>
      <c r="H1133" s="17">
        <v>18.531468531468999</v>
      </c>
      <c r="I1133" s="2">
        <v>58.391608391608003</v>
      </c>
      <c r="J1133" s="2">
        <v>11.538461538462</v>
      </c>
      <c r="K1133" s="2">
        <v>0.34965034965000003</v>
      </c>
      <c r="L1133" s="2">
        <v>9.0909090909089993</v>
      </c>
      <c r="M1133" s="16">
        <v>2.0979020979020002</v>
      </c>
    </row>
    <row r="1134" spans="3:13" x14ac:dyDescent="0.25">
      <c r="C1134" s="103"/>
      <c r="D1134" s="101"/>
      <c r="E1134" s="11" t="s">
        <v>65</v>
      </c>
      <c r="F1134" s="8"/>
      <c r="G1134" s="7">
        <v>249</v>
      </c>
      <c r="H1134" s="17">
        <v>7.2289156626509996</v>
      </c>
      <c r="I1134" s="2">
        <v>64.257028112450001</v>
      </c>
      <c r="J1134" s="2">
        <v>16.064257028111999</v>
      </c>
      <c r="K1134" s="2">
        <v>1.204819277108</v>
      </c>
      <c r="L1134" s="2">
        <v>7.6305220883529996</v>
      </c>
      <c r="M1134" s="16">
        <v>3.6144578313250002</v>
      </c>
    </row>
    <row r="1135" spans="3:13" x14ac:dyDescent="0.25">
      <c r="C1135" s="103"/>
      <c r="D1135" s="101"/>
      <c r="E1135" s="11" t="s">
        <v>66</v>
      </c>
      <c r="F1135" s="8"/>
      <c r="G1135" s="7">
        <v>145</v>
      </c>
      <c r="H1135" s="17">
        <v>16.551724137931</v>
      </c>
      <c r="I1135" s="2">
        <v>59.310344827586</v>
      </c>
      <c r="J1135" s="2">
        <v>10.344827586207</v>
      </c>
      <c r="K1135" s="2">
        <v>0.68965517241399998</v>
      </c>
      <c r="L1135" s="2">
        <v>10.344827586207</v>
      </c>
      <c r="M1135" s="16">
        <v>2.7586206896549998</v>
      </c>
    </row>
    <row r="1136" spans="3:13" x14ac:dyDescent="0.25">
      <c r="C1136" s="107"/>
      <c r="D1136" s="104"/>
      <c r="E1136" s="44" t="s">
        <v>67</v>
      </c>
      <c r="F1136" s="45"/>
      <c r="G1136" s="56">
        <v>187</v>
      </c>
      <c r="H1136" s="66">
        <v>14.438502673797</v>
      </c>
      <c r="I1136" s="35">
        <v>58.288770053476</v>
      </c>
      <c r="J1136" s="35">
        <v>12.83422459893</v>
      </c>
      <c r="K1136" s="35">
        <v>2.1390374331549999</v>
      </c>
      <c r="L1136" s="35">
        <v>10.695187165775</v>
      </c>
      <c r="M1136" s="67">
        <v>1.6042780748659999</v>
      </c>
    </row>
    <row r="1138" spans="2:15" x14ac:dyDescent="0.25">
      <c r="B1138" s="42" t="str">
        <f xml:space="preserve"> HYPERLINK("#'目次'!B20", "[14]")</f>
        <v>[14]</v>
      </c>
      <c r="C1138" s="37" t="s">
        <v>195</v>
      </c>
    </row>
    <row r="1141" spans="2:15" x14ac:dyDescent="0.25">
      <c r="C1141" s="37" t="s">
        <v>14</v>
      </c>
    </row>
    <row r="1142" spans="2:15" ht="37.799999999999997" x14ac:dyDescent="0.25">
      <c r="C1142" s="96"/>
      <c r="D1142" s="97"/>
      <c r="E1142" s="97"/>
      <c r="F1142" s="97"/>
      <c r="G1142" s="52" t="s">
        <v>15</v>
      </c>
      <c r="H1142" s="48" t="s">
        <v>196</v>
      </c>
      <c r="I1142" s="20" t="s">
        <v>197</v>
      </c>
      <c r="J1142" s="20" t="s">
        <v>198</v>
      </c>
      <c r="K1142" s="20" t="s">
        <v>199</v>
      </c>
      <c r="L1142" s="20" t="s">
        <v>200</v>
      </c>
      <c r="M1142" s="20" t="s">
        <v>38</v>
      </c>
      <c r="N1142" s="20" t="s">
        <v>201</v>
      </c>
      <c r="O1142" s="51" t="s">
        <v>202</v>
      </c>
    </row>
    <row r="1143" spans="2:15" x14ac:dyDescent="0.25">
      <c r="C1143" s="98"/>
      <c r="D1143" s="99"/>
      <c r="E1143" s="99"/>
      <c r="F1143" s="99"/>
      <c r="G1143" s="47"/>
      <c r="H1143" s="55"/>
      <c r="I1143" s="21"/>
      <c r="J1143" s="21"/>
      <c r="K1143" s="21"/>
      <c r="L1143" s="21"/>
      <c r="M1143" s="21"/>
      <c r="N1143" s="21"/>
      <c r="O1143" s="54"/>
    </row>
    <row r="1144" spans="2:15" x14ac:dyDescent="0.25">
      <c r="C1144" s="43"/>
      <c r="D1144" s="49"/>
      <c r="E1144" s="53" t="s">
        <v>15</v>
      </c>
      <c r="F1144" s="46"/>
      <c r="G1144" s="50">
        <v>1524</v>
      </c>
      <c r="H1144" s="32">
        <v>17.847769028870999</v>
      </c>
      <c r="I1144" s="32">
        <v>14.173228346457</v>
      </c>
      <c r="J1144" s="32">
        <v>46.456692913386</v>
      </c>
      <c r="K1144" s="32">
        <v>15.748031496063</v>
      </c>
      <c r="L1144" s="32">
        <v>4.5275590551180001</v>
      </c>
      <c r="M1144" s="32">
        <v>1.2467191601050001</v>
      </c>
      <c r="N1144" s="32">
        <v>32.020997375328001</v>
      </c>
      <c r="O1144" s="65">
        <v>20.275590551181001</v>
      </c>
    </row>
    <row r="1145" spans="2:15" x14ac:dyDescent="0.25">
      <c r="C1145" s="105" t="s">
        <v>20</v>
      </c>
      <c r="D1145" s="100" t="s">
        <v>21</v>
      </c>
      <c r="E1145" s="10" t="s">
        <v>22</v>
      </c>
      <c r="F1145" s="9"/>
      <c r="G1145" s="13">
        <v>780</v>
      </c>
      <c r="H1145" s="23">
        <v>16.282051282051</v>
      </c>
      <c r="I1145" s="4">
        <v>16.153846153846001</v>
      </c>
      <c r="J1145" s="4">
        <v>44.230769230768999</v>
      </c>
      <c r="K1145" s="4">
        <v>17.307692307692001</v>
      </c>
      <c r="L1145" s="4">
        <v>4.7435897435900003</v>
      </c>
      <c r="M1145" s="4">
        <v>1.2820512820509999</v>
      </c>
      <c r="N1145" s="4">
        <v>32.435897435896997</v>
      </c>
      <c r="O1145" s="25">
        <v>22.051282051282001</v>
      </c>
    </row>
    <row r="1146" spans="2:15" x14ac:dyDescent="0.25">
      <c r="C1146" s="106"/>
      <c r="D1146" s="101"/>
      <c r="E1146" s="11" t="s">
        <v>23</v>
      </c>
      <c r="F1146" s="8"/>
      <c r="G1146" s="7">
        <v>744</v>
      </c>
      <c r="H1146" s="17">
        <v>19.489247311827999</v>
      </c>
      <c r="I1146" s="2">
        <v>12.096774193548001</v>
      </c>
      <c r="J1146" s="2">
        <v>48.790322580644997</v>
      </c>
      <c r="K1146" s="2">
        <v>14.112903225806001</v>
      </c>
      <c r="L1146" s="2">
        <v>4.3010752688169998</v>
      </c>
      <c r="M1146" s="2">
        <v>1.2096774193549999</v>
      </c>
      <c r="N1146" s="2">
        <v>31.586021505375999</v>
      </c>
      <c r="O1146" s="16">
        <v>18.413978494624001</v>
      </c>
    </row>
    <row r="1147" spans="2:15" x14ac:dyDescent="0.25">
      <c r="C1147" s="102" t="s">
        <v>24</v>
      </c>
      <c r="D1147" s="102" t="s">
        <v>25</v>
      </c>
      <c r="E1147" s="10" t="s">
        <v>26</v>
      </c>
      <c r="F1147" s="9"/>
      <c r="G1147" s="13">
        <v>257</v>
      </c>
      <c r="H1147" s="23">
        <v>21.400778210117</v>
      </c>
      <c r="I1147" s="4">
        <v>17.509727626459</v>
      </c>
      <c r="J1147" s="4">
        <v>45.525291828794003</v>
      </c>
      <c r="K1147" s="4">
        <v>11.673151750973</v>
      </c>
      <c r="L1147" s="4">
        <v>2.7237354085600001</v>
      </c>
      <c r="M1147" s="4">
        <v>1.1673151750969999</v>
      </c>
      <c r="N1147" s="4">
        <v>38.910505836576</v>
      </c>
      <c r="O1147" s="25">
        <v>14.396887159533</v>
      </c>
    </row>
    <row r="1148" spans="2:15" x14ac:dyDescent="0.25">
      <c r="C1148" s="106"/>
      <c r="D1148" s="103"/>
      <c r="E1148" s="11" t="s">
        <v>27</v>
      </c>
      <c r="F1148" s="8"/>
      <c r="G1148" s="7">
        <v>297</v>
      </c>
      <c r="H1148" s="17">
        <v>22.222222222222001</v>
      </c>
      <c r="I1148" s="2">
        <v>16.835016835017001</v>
      </c>
      <c r="J1148" s="2">
        <v>44.107744107743997</v>
      </c>
      <c r="K1148" s="2">
        <v>12.794612794613</v>
      </c>
      <c r="L1148" s="2">
        <v>3.0303030303030001</v>
      </c>
      <c r="M1148" s="2">
        <v>1.010101010101</v>
      </c>
      <c r="N1148" s="2">
        <v>39.057239057239002</v>
      </c>
      <c r="O1148" s="16">
        <v>15.824915824915999</v>
      </c>
    </row>
    <row r="1149" spans="2:15" x14ac:dyDescent="0.25">
      <c r="C1149" s="106"/>
      <c r="D1149" s="103"/>
      <c r="E1149" s="11" t="s">
        <v>28</v>
      </c>
      <c r="F1149" s="8"/>
      <c r="G1149" s="7">
        <v>316</v>
      </c>
      <c r="H1149" s="17">
        <v>20.569620253164999</v>
      </c>
      <c r="I1149" s="2">
        <v>13.607594936709001</v>
      </c>
      <c r="J1149" s="2">
        <v>48.417721518987001</v>
      </c>
      <c r="K1149" s="2">
        <v>12.341772151899001</v>
      </c>
      <c r="L1149" s="2">
        <v>3.7974683544299999</v>
      </c>
      <c r="M1149" s="2">
        <v>1.2658227848100001</v>
      </c>
      <c r="N1149" s="2">
        <v>34.177215189873003</v>
      </c>
      <c r="O1149" s="16">
        <v>16.139240506328999</v>
      </c>
    </row>
    <row r="1150" spans="2:15" x14ac:dyDescent="0.25">
      <c r="C1150" s="106"/>
      <c r="D1150" s="103"/>
      <c r="E1150" s="11" t="s">
        <v>29</v>
      </c>
      <c r="F1150" s="8"/>
      <c r="G1150" s="7">
        <v>335</v>
      </c>
      <c r="H1150" s="17">
        <v>17.910447761194</v>
      </c>
      <c r="I1150" s="2">
        <v>10.746268656716</v>
      </c>
      <c r="J1150" s="2">
        <v>49.850746268656998</v>
      </c>
      <c r="K1150" s="2">
        <v>15.223880597015</v>
      </c>
      <c r="L1150" s="2">
        <v>5.6716417910450003</v>
      </c>
      <c r="M1150" s="2">
        <v>0.59701492537300005</v>
      </c>
      <c r="N1150" s="2">
        <v>28.656716417910001</v>
      </c>
      <c r="O1150" s="16">
        <v>20.895522388060002</v>
      </c>
    </row>
    <row r="1151" spans="2:15" x14ac:dyDescent="0.25">
      <c r="C1151" s="106"/>
      <c r="D1151" s="103"/>
      <c r="E1151" s="11" t="s">
        <v>30</v>
      </c>
      <c r="F1151" s="8"/>
      <c r="G1151" s="7">
        <v>319</v>
      </c>
      <c r="H1151" s="17">
        <v>8.1504702194360004</v>
      </c>
      <c r="I1151" s="2">
        <v>13.166144200627</v>
      </c>
      <c r="J1151" s="2">
        <v>43.887147335423002</v>
      </c>
      <c r="K1151" s="2">
        <v>25.705329153605</v>
      </c>
      <c r="L1151" s="2">
        <v>6.8965517241379999</v>
      </c>
      <c r="M1151" s="2">
        <v>2.1943573667709999</v>
      </c>
      <c r="N1151" s="2">
        <v>21.316614420063001</v>
      </c>
      <c r="O1151" s="16">
        <v>32.601880877743</v>
      </c>
    </row>
    <row r="1152" spans="2:15" x14ac:dyDescent="0.25">
      <c r="C1152" s="106"/>
      <c r="D1152" s="103"/>
      <c r="E1152" s="11" t="s">
        <v>31</v>
      </c>
      <c r="F1152" s="8"/>
      <c r="G1152" s="7">
        <v>1267</v>
      </c>
      <c r="H1152" s="17">
        <v>17.127071823203998</v>
      </c>
      <c r="I1152" s="2">
        <v>13.496448303077999</v>
      </c>
      <c r="J1152" s="2">
        <v>46.645619573795997</v>
      </c>
      <c r="K1152" s="2">
        <v>16.574585635359</v>
      </c>
      <c r="L1152" s="2">
        <v>4.8934490923440004</v>
      </c>
      <c r="M1152" s="2">
        <v>1.262825572218</v>
      </c>
      <c r="N1152" s="2">
        <v>30.623520126283001</v>
      </c>
      <c r="O1152" s="16">
        <v>21.468034727702999</v>
      </c>
    </row>
    <row r="1153" spans="3:15" x14ac:dyDescent="0.25">
      <c r="C1153" s="106"/>
      <c r="D1153" s="103"/>
      <c r="E1153" s="11" t="s">
        <v>32</v>
      </c>
      <c r="F1153" s="8"/>
      <c r="G1153" s="7">
        <v>654</v>
      </c>
      <c r="H1153" s="17">
        <v>13.149847094801</v>
      </c>
      <c r="I1153" s="2">
        <v>11.926605504587</v>
      </c>
      <c r="J1153" s="2">
        <v>46.941896024465002</v>
      </c>
      <c r="K1153" s="2">
        <v>20.336391437309</v>
      </c>
      <c r="L1153" s="2">
        <v>6.2691131498469996</v>
      </c>
      <c r="M1153" s="2">
        <v>1.376146788991</v>
      </c>
      <c r="N1153" s="2">
        <v>25.076452599387999</v>
      </c>
      <c r="O1153" s="16">
        <v>26.605504587155998</v>
      </c>
    </row>
    <row r="1154" spans="3:15" x14ac:dyDescent="0.25">
      <c r="C1154" s="106"/>
      <c r="D1154" s="102" t="s">
        <v>22</v>
      </c>
      <c r="E1154" s="10" t="s">
        <v>26</v>
      </c>
      <c r="F1154" s="9"/>
      <c r="G1154" s="13">
        <v>137</v>
      </c>
      <c r="H1154" s="23">
        <v>18.978102189781001</v>
      </c>
      <c r="I1154" s="4">
        <v>22.627737226276999</v>
      </c>
      <c r="J1154" s="4">
        <v>40.875912408759</v>
      </c>
      <c r="K1154" s="4">
        <v>13.868613138685999</v>
      </c>
      <c r="L1154" s="4">
        <v>2.1897810218979998</v>
      </c>
      <c r="M1154" s="4">
        <v>1.459854014599</v>
      </c>
      <c r="N1154" s="4">
        <v>41.605839416057997</v>
      </c>
      <c r="O1154" s="25">
        <v>16.058394160584001</v>
      </c>
    </row>
    <row r="1155" spans="3:15" x14ac:dyDescent="0.25">
      <c r="C1155" s="106"/>
      <c r="D1155" s="103"/>
      <c r="E1155" s="11" t="s">
        <v>27</v>
      </c>
      <c r="F1155" s="8"/>
      <c r="G1155" s="7">
        <v>157</v>
      </c>
      <c r="H1155" s="17">
        <v>15.286624203822001</v>
      </c>
      <c r="I1155" s="2">
        <v>20.382165605095999</v>
      </c>
      <c r="J1155" s="2">
        <v>43.949044585986996</v>
      </c>
      <c r="K1155" s="2">
        <v>15.286624203822001</v>
      </c>
      <c r="L1155" s="2">
        <v>4.4585987261150004</v>
      </c>
      <c r="M1155" s="2">
        <v>0.63694267515900005</v>
      </c>
      <c r="N1155" s="2">
        <v>35.668789808916998</v>
      </c>
      <c r="O1155" s="16">
        <v>19.745222929935998</v>
      </c>
    </row>
    <row r="1156" spans="3:15" x14ac:dyDescent="0.25">
      <c r="C1156" s="106"/>
      <c r="D1156" s="103"/>
      <c r="E1156" s="11" t="s">
        <v>28</v>
      </c>
      <c r="F1156" s="8"/>
      <c r="G1156" s="7">
        <v>162</v>
      </c>
      <c r="H1156" s="17">
        <v>22.222222222222001</v>
      </c>
      <c r="I1156" s="2">
        <v>14.197530864198001</v>
      </c>
      <c r="J1156" s="2">
        <v>43.209876543210001</v>
      </c>
      <c r="K1156" s="2">
        <v>14.197530864198001</v>
      </c>
      <c r="L1156" s="2">
        <v>4.3209876543209997</v>
      </c>
      <c r="M1156" s="2">
        <v>1.851851851852</v>
      </c>
      <c r="N1156" s="2">
        <v>36.419753086420002</v>
      </c>
      <c r="O1156" s="16">
        <v>18.518518518518999</v>
      </c>
    </row>
    <row r="1157" spans="3:15" x14ac:dyDescent="0.25">
      <c r="C1157" s="106"/>
      <c r="D1157" s="103"/>
      <c r="E1157" s="11" t="s">
        <v>29</v>
      </c>
      <c r="F1157" s="8"/>
      <c r="G1157" s="7">
        <v>175</v>
      </c>
      <c r="H1157" s="17">
        <v>17.142857142857</v>
      </c>
      <c r="I1157" s="2">
        <v>10.285714285714</v>
      </c>
      <c r="J1157" s="2">
        <v>50.857142857143003</v>
      </c>
      <c r="K1157" s="2">
        <v>16.571428571428999</v>
      </c>
      <c r="L1157" s="2">
        <v>4.5714285714290002</v>
      </c>
      <c r="M1157" s="2">
        <v>0.57142857142900005</v>
      </c>
      <c r="N1157" s="2">
        <v>27.428571428571001</v>
      </c>
      <c r="O1157" s="16">
        <v>21.142857142857</v>
      </c>
    </row>
    <row r="1158" spans="3:15" x14ac:dyDescent="0.25">
      <c r="C1158" s="106"/>
      <c r="D1158" s="103"/>
      <c r="E1158" s="11" t="s">
        <v>30</v>
      </c>
      <c r="F1158" s="8"/>
      <c r="G1158" s="7">
        <v>149</v>
      </c>
      <c r="H1158" s="17">
        <v>7.3825503355700004</v>
      </c>
      <c r="I1158" s="2">
        <v>14.765100671141001</v>
      </c>
      <c r="J1158" s="2">
        <v>40.939597315435996</v>
      </c>
      <c r="K1158" s="2">
        <v>26.845637583893001</v>
      </c>
      <c r="L1158" s="2">
        <v>8.0536912751679992</v>
      </c>
      <c r="M1158" s="2">
        <v>2.0134228187919998</v>
      </c>
      <c r="N1158" s="2">
        <v>22.147651006711001</v>
      </c>
      <c r="O1158" s="16">
        <v>34.899328859059999</v>
      </c>
    </row>
    <row r="1159" spans="3:15" x14ac:dyDescent="0.25">
      <c r="C1159" s="106"/>
      <c r="D1159" s="103"/>
      <c r="E1159" s="11" t="s">
        <v>31</v>
      </c>
      <c r="F1159" s="8"/>
      <c r="G1159" s="7">
        <v>643</v>
      </c>
      <c r="H1159" s="17">
        <v>15.707620528771001</v>
      </c>
      <c r="I1159" s="2">
        <v>14.774494556764999</v>
      </c>
      <c r="J1159" s="2">
        <v>44.945567651632999</v>
      </c>
      <c r="K1159" s="2">
        <v>18.040435458787002</v>
      </c>
      <c r="L1159" s="2">
        <v>5.2877138413690004</v>
      </c>
      <c r="M1159" s="2">
        <v>1.244167962675</v>
      </c>
      <c r="N1159" s="2">
        <v>30.482115085537</v>
      </c>
      <c r="O1159" s="16">
        <v>23.328149300155999</v>
      </c>
    </row>
    <row r="1160" spans="3:15" x14ac:dyDescent="0.25">
      <c r="C1160" s="106"/>
      <c r="D1160" s="103"/>
      <c r="E1160" s="11" t="s">
        <v>32</v>
      </c>
      <c r="F1160" s="8"/>
      <c r="G1160" s="7">
        <v>324</v>
      </c>
      <c r="H1160" s="17">
        <v>12.654320987654</v>
      </c>
      <c r="I1160" s="2">
        <v>12.345679012346</v>
      </c>
      <c r="J1160" s="2">
        <v>46.296296296295999</v>
      </c>
      <c r="K1160" s="2">
        <v>21.296296296295999</v>
      </c>
      <c r="L1160" s="2">
        <v>6.1728395061730001</v>
      </c>
      <c r="M1160" s="2">
        <v>1.2345679012349999</v>
      </c>
      <c r="N1160" s="2">
        <v>25</v>
      </c>
      <c r="O1160" s="16">
        <v>27.469135802469001</v>
      </c>
    </row>
    <row r="1161" spans="3:15" x14ac:dyDescent="0.25">
      <c r="C1161" s="106"/>
      <c r="D1161" s="102" t="s">
        <v>23</v>
      </c>
      <c r="E1161" s="10" t="s">
        <v>26</v>
      </c>
      <c r="F1161" s="9"/>
      <c r="G1161" s="13">
        <v>120</v>
      </c>
      <c r="H1161" s="23">
        <v>24.166666666666998</v>
      </c>
      <c r="I1161" s="4">
        <v>11.666666666667</v>
      </c>
      <c r="J1161" s="4">
        <v>50.833333333333002</v>
      </c>
      <c r="K1161" s="4">
        <v>9.166666666667</v>
      </c>
      <c r="L1161" s="4">
        <v>3.333333333333</v>
      </c>
      <c r="M1161" s="4">
        <v>0.83333333333299997</v>
      </c>
      <c r="N1161" s="4">
        <v>35.833333333333002</v>
      </c>
      <c r="O1161" s="25">
        <v>12.5</v>
      </c>
    </row>
    <row r="1162" spans="3:15" x14ac:dyDescent="0.25">
      <c r="C1162" s="106"/>
      <c r="D1162" s="103"/>
      <c r="E1162" s="11" t="s">
        <v>27</v>
      </c>
      <c r="F1162" s="8"/>
      <c r="G1162" s="7">
        <v>140</v>
      </c>
      <c r="H1162" s="17">
        <v>30</v>
      </c>
      <c r="I1162" s="2">
        <v>12.857142857143</v>
      </c>
      <c r="J1162" s="2">
        <v>44.285714285714</v>
      </c>
      <c r="K1162" s="2">
        <v>10</v>
      </c>
      <c r="L1162" s="2">
        <v>1.4285714285710001</v>
      </c>
      <c r="M1162" s="2">
        <v>1.4285714285710001</v>
      </c>
      <c r="N1162" s="2">
        <v>42.857142857143003</v>
      </c>
      <c r="O1162" s="16">
        <v>11.428571428571001</v>
      </c>
    </row>
    <row r="1163" spans="3:15" x14ac:dyDescent="0.25">
      <c r="C1163" s="106"/>
      <c r="D1163" s="103"/>
      <c r="E1163" s="11" t="s">
        <v>28</v>
      </c>
      <c r="F1163" s="8"/>
      <c r="G1163" s="7">
        <v>154</v>
      </c>
      <c r="H1163" s="17">
        <v>18.831168831168998</v>
      </c>
      <c r="I1163" s="2">
        <v>12.987012987012999</v>
      </c>
      <c r="J1163" s="2">
        <v>53.896103896104002</v>
      </c>
      <c r="K1163" s="2">
        <v>10.38961038961</v>
      </c>
      <c r="L1163" s="2">
        <v>3.2467532467529998</v>
      </c>
      <c r="M1163" s="2">
        <v>0.64935064935099995</v>
      </c>
      <c r="N1163" s="2">
        <v>31.818181818182001</v>
      </c>
      <c r="O1163" s="16">
        <v>13.636363636364001</v>
      </c>
    </row>
    <row r="1164" spans="3:15" x14ac:dyDescent="0.25">
      <c r="C1164" s="106"/>
      <c r="D1164" s="103"/>
      <c r="E1164" s="11" t="s">
        <v>29</v>
      </c>
      <c r="F1164" s="8"/>
      <c r="G1164" s="7">
        <v>160</v>
      </c>
      <c r="H1164" s="17">
        <v>18.75</v>
      </c>
      <c r="I1164" s="2">
        <v>11.25</v>
      </c>
      <c r="J1164" s="2">
        <v>48.75</v>
      </c>
      <c r="K1164" s="2">
        <v>13.75</v>
      </c>
      <c r="L1164" s="2">
        <v>6.875</v>
      </c>
      <c r="M1164" s="2">
        <v>0.625</v>
      </c>
      <c r="N1164" s="2">
        <v>30</v>
      </c>
      <c r="O1164" s="16">
        <v>20.625</v>
      </c>
    </row>
    <row r="1165" spans="3:15" x14ac:dyDescent="0.25">
      <c r="C1165" s="106"/>
      <c r="D1165" s="103"/>
      <c r="E1165" s="11" t="s">
        <v>30</v>
      </c>
      <c r="F1165" s="8"/>
      <c r="G1165" s="7">
        <v>170</v>
      </c>
      <c r="H1165" s="17">
        <v>8.8235294117649996</v>
      </c>
      <c r="I1165" s="2">
        <v>11.764705882353001</v>
      </c>
      <c r="J1165" s="2">
        <v>46.470588235294002</v>
      </c>
      <c r="K1165" s="2">
        <v>24.705882352941</v>
      </c>
      <c r="L1165" s="2">
        <v>5.8823529411760003</v>
      </c>
      <c r="M1165" s="2">
        <v>2.352941176471</v>
      </c>
      <c r="N1165" s="2">
        <v>20.588235294118</v>
      </c>
      <c r="O1165" s="16">
        <v>30.588235294118</v>
      </c>
    </row>
    <row r="1166" spans="3:15" x14ac:dyDescent="0.25">
      <c r="C1166" s="106"/>
      <c r="D1166" s="103"/>
      <c r="E1166" s="11" t="s">
        <v>31</v>
      </c>
      <c r="F1166" s="8"/>
      <c r="G1166" s="7">
        <v>624</v>
      </c>
      <c r="H1166" s="17">
        <v>18.589743589744</v>
      </c>
      <c r="I1166" s="2">
        <v>12.179487179486999</v>
      </c>
      <c r="J1166" s="2">
        <v>48.397435897435997</v>
      </c>
      <c r="K1166" s="2">
        <v>15.064102564103001</v>
      </c>
      <c r="L1166" s="2">
        <v>4.4871794871789996</v>
      </c>
      <c r="M1166" s="2">
        <v>1.2820512820509999</v>
      </c>
      <c r="N1166" s="2">
        <v>30.769230769231001</v>
      </c>
      <c r="O1166" s="16">
        <v>19.551282051282001</v>
      </c>
    </row>
    <row r="1167" spans="3:15" x14ac:dyDescent="0.25">
      <c r="C1167" s="106"/>
      <c r="D1167" s="103"/>
      <c r="E1167" s="11" t="s">
        <v>32</v>
      </c>
      <c r="F1167" s="8"/>
      <c r="G1167" s="7">
        <v>330</v>
      </c>
      <c r="H1167" s="17">
        <v>13.636363636364001</v>
      </c>
      <c r="I1167" s="2">
        <v>11.515151515152001</v>
      </c>
      <c r="J1167" s="2">
        <v>47.575757575757997</v>
      </c>
      <c r="K1167" s="2">
        <v>19.393939393939</v>
      </c>
      <c r="L1167" s="2">
        <v>6.363636363636</v>
      </c>
      <c r="M1167" s="2">
        <v>1.5151515151520001</v>
      </c>
      <c r="N1167" s="2">
        <v>25.151515151515</v>
      </c>
      <c r="O1167" s="16">
        <v>25.757575757575999</v>
      </c>
    </row>
    <row r="1168" spans="3:15" ht="25.2" x14ac:dyDescent="0.25">
      <c r="C1168" s="102" t="s">
        <v>33</v>
      </c>
      <c r="D1168" s="102" t="s">
        <v>25</v>
      </c>
      <c r="E1168" s="10" t="s">
        <v>34</v>
      </c>
      <c r="F1168" s="9"/>
      <c r="G1168" s="13">
        <v>75</v>
      </c>
      <c r="H1168" s="23">
        <v>14.666666666667</v>
      </c>
      <c r="I1168" s="4">
        <v>10.666666666667</v>
      </c>
      <c r="J1168" s="4">
        <v>44</v>
      </c>
      <c r="K1168" s="4">
        <v>25.333333333333002</v>
      </c>
      <c r="L1168" s="4">
        <v>4</v>
      </c>
      <c r="M1168" s="4">
        <v>1.333333333333</v>
      </c>
      <c r="N1168" s="4">
        <v>25.333333333333002</v>
      </c>
      <c r="O1168" s="25">
        <v>29.333333333333002</v>
      </c>
    </row>
    <row r="1169" spans="3:15" ht="25.2" x14ac:dyDescent="0.25">
      <c r="C1169" s="106"/>
      <c r="D1169" s="103"/>
      <c r="E1169" s="11" t="s">
        <v>35</v>
      </c>
      <c r="F1169" s="8"/>
      <c r="G1169" s="7">
        <v>1042</v>
      </c>
      <c r="H1169" s="17">
        <v>19.865642994241998</v>
      </c>
      <c r="I1169" s="2">
        <v>15.355086372361001</v>
      </c>
      <c r="J1169" s="2">
        <v>46.353166986563998</v>
      </c>
      <c r="K1169" s="2">
        <v>13.435700575816</v>
      </c>
      <c r="L1169" s="2">
        <v>3.9347408829170001</v>
      </c>
      <c r="M1169" s="2">
        <v>1.0556621880999999</v>
      </c>
      <c r="N1169" s="2">
        <v>35.220729366603003</v>
      </c>
      <c r="O1169" s="16">
        <v>17.370441458733001</v>
      </c>
    </row>
    <row r="1170" spans="3:15" ht="25.2" x14ac:dyDescent="0.25">
      <c r="C1170" s="106"/>
      <c r="D1170" s="103"/>
      <c r="E1170" s="11" t="s">
        <v>36</v>
      </c>
      <c r="F1170" s="8"/>
      <c r="G1170" s="7">
        <v>122</v>
      </c>
      <c r="H1170" s="17">
        <v>14.754098360656</v>
      </c>
      <c r="I1170" s="2">
        <v>10.655737704918</v>
      </c>
      <c r="J1170" s="2">
        <v>42.622950819671999</v>
      </c>
      <c r="K1170" s="2">
        <v>23.770491803279</v>
      </c>
      <c r="L1170" s="2">
        <v>7.3770491803280001</v>
      </c>
      <c r="M1170" s="2">
        <v>0.81967213114799997</v>
      </c>
      <c r="N1170" s="2">
        <v>25.409836065574002</v>
      </c>
      <c r="O1170" s="16">
        <v>31.147540983607001</v>
      </c>
    </row>
    <row r="1171" spans="3:15" ht="25.2" x14ac:dyDescent="0.25">
      <c r="C1171" s="106"/>
      <c r="D1171" s="103"/>
      <c r="E1171" s="11" t="s">
        <v>37</v>
      </c>
      <c r="F1171" s="8"/>
      <c r="G1171" s="7">
        <v>251</v>
      </c>
      <c r="H1171" s="17">
        <v>12.749003984064</v>
      </c>
      <c r="I1171" s="2">
        <v>12.749003984064</v>
      </c>
      <c r="J1171" s="2">
        <v>48.207171314740997</v>
      </c>
      <c r="K1171" s="2">
        <v>19.123505976095998</v>
      </c>
      <c r="L1171" s="2">
        <v>5.1792828685260002</v>
      </c>
      <c r="M1171" s="2">
        <v>1.9920318725099999</v>
      </c>
      <c r="N1171" s="2">
        <v>25.498007968126998</v>
      </c>
      <c r="O1171" s="16">
        <v>24.302788844622</v>
      </c>
    </row>
    <row r="1172" spans="3:15" x14ac:dyDescent="0.25">
      <c r="C1172" s="106"/>
      <c r="D1172" s="103"/>
      <c r="E1172" s="11" t="s">
        <v>38</v>
      </c>
      <c r="F1172" s="8"/>
      <c r="G1172" s="14">
        <v>34</v>
      </c>
      <c r="H1172" s="29">
        <v>11.764705882353001</v>
      </c>
      <c r="I1172" s="6">
        <v>8.8235294117649996</v>
      </c>
      <c r="J1172" s="6">
        <v>55.882352941176002</v>
      </c>
      <c r="K1172" s="6">
        <v>11.764705882353001</v>
      </c>
      <c r="L1172" s="6">
        <v>8.8235294117649996</v>
      </c>
      <c r="M1172" s="6">
        <v>2.9411764705880001</v>
      </c>
      <c r="N1172" s="6">
        <v>20.588235294118</v>
      </c>
      <c r="O1172" s="31">
        <v>20.588235294118</v>
      </c>
    </row>
    <row r="1173" spans="3:15" ht="25.2" x14ac:dyDescent="0.25">
      <c r="C1173" s="106"/>
      <c r="D1173" s="102" t="s">
        <v>22</v>
      </c>
      <c r="E1173" s="10" t="s">
        <v>34</v>
      </c>
      <c r="F1173" s="9"/>
      <c r="G1173" s="13">
        <v>53</v>
      </c>
      <c r="H1173" s="23">
        <v>13.207547169811001</v>
      </c>
      <c r="I1173" s="4">
        <v>9.4339622641510008</v>
      </c>
      <c r="J1173" s="4">
        <v>41.509433962263998</v>
      </c>
      <c r="K1173" s="4">
        <v>28.301886792453001</v>
      </c>
      <c r="L1173" s="4">
        <v>5.660377358491</v>
      </c>
      <c r="M1173" s="4">
        <v>1.88679245283</v>
      </c>
      <c r="N1173" s="4">
        <v>22.641509433962</v>
      </c>
      <c r="O1173" s="25">
        <v>33.962264150943</v>
      </c>
    </row>
    <row r="1174" spans="3:15" ht="25.2" x14ac:dyDescent="0.25">
      <c r="C1174" s="106"/>
      <c r="D1174" s="103"/>
      <c r="E1174" s="11" t="s">
        <v>35</v>
      </c>
      <c r="F1174" s="8"/>
      <c r="G1174" s="7">
        <v>595</v>
      </c>
      <c r="H1174" s="17">
        <v>17.983193277310999</v>
      </c>
      <c r="I1174" s="2">
        <v>17.142857142857</v>
      </c>
      <c r="J1174" s="2">
        <v>44.873949579832001</v>
      </c>
      <c r="K1174" s="2">
        <v>14.621848739496</v>
      </c>
      <c r="L1174" s="2">
        <v>4.2016806722690001</v>
      </c>
      <c r="M1174" s="2">
        <v>1.1764705882349999</v>
      </c>
      <c r="N1174" s="2">
        <v>35.126050420167999</v>
      </c>
      <c r="O1174" s="16">
        <v>18.823529411765001</v>
      </c>
    </row>
    <row r="1175" spans="3:15" ht="25.2" x14ac:dyDescent="0.25">
      <c r="C1175" s="106"/>
      <c r="D1175" s="103"/>
      <c r="E1175" s="11" t="s">
        <v>36</v>
      </c>
      <c r="F1175" s="8"/>
      <c r="G1175" s="7">
        <v>56</v>
      </c>
      <c r="H1175" s="17">
        <v>14.285714285714</v>
      </c>
      <c r="I1175" s="2">
        <v>14.285714285714</v>
      </c>
      <c r="J1175" s="2">
        <v>35.714285714286</v>
      </c>
      <c r="K1175" s="2">
        <v>32.142857142856997</v>
      </c>
      <c r="L1175" s="2">
        <v>3.5714285714290002</v>
      </c>
      <c r="M1175" s="19" t="s">
        <v>68</v>
      </c>
      <c r="N1175" s="2">
        <v>28.571428571428999</v>
      </c>
      <c r="O1175" s="16">
        <v>35.714285714286</v>
      </c>
    </row>
    <row r="1176" spans="3:15" ht="25.2" x14ac:dyDescent="0.25">
      <c r="C1176" s="106"/>
      <c r="D1176" s="103"/>
      <c r="E1176" s="11" t="s">
        <v>37</v>
      </c>
      <c r="F1176" s="8"/>
      <c r="G1176" s="7">
        <v>54</v>
      </c>
      <c r="H1176" s="17">
        <v>5.5555555555560003</v>
      </c>
      <c r="I1176" s="2">
        <v>16.666666666666998</v>
      </c>
      <c r="J1176" s="2">
        <v>44.444444444444002</v>
      </c>
      <c r="K1176" s="2">
        <v>20.370370370370001</v>
      </c>
      <c r="L1176" s="2">
        <v>9.2592592592590002</v>
      </c>
      <c r="M1176" s="2">
        <v>3.7037037037039999</v>
      </c>
      <c r="N1176" s="2">
        <v>22.222222222222001</v>
      </c>
      <c r="O1176" s="16">
        <v>29.629629629629999</v>
      </c>
    </row>
    <row r="1177" spans="3:15" x14ac:dyDescent="0.25">
      <c r="C1177" s="106"/>
      <c r="D1177" s="103"/>
      <c r="E1177" s="11" t="s">
        <v>38</v>
      </c>
      <c r="F1177" s="8"/>
      <c r="G1177" s="14">
        <v>22</v>
      </c>
      <c r="H1177" s="29">
        <v>9.0909090909089993</v>
      </c>
      <c r="I1177" s="6">
        <v>9.0909090909089993</v>
      </c>
      <c r="J1177" s="6">
        <v>54.545454545455001</v>
      </c>
      <c r="K1177" s="6">
        <v>18.181818181817999</v>
      </c>
      <c r="L1177" s="6">
        <v>9.0909090909089993</v>
      </c>
      <c r="M1177" s="12" t="s">
        <v>68</v>
      </c>
      <c r="N1177" s="6">
        <v>18.181818181817999</v>
      </c>
      <c r="O1177" s="31">
        <v>27.272727272727</v>
      </c>
    </row>
    <row r="1178" spans="3:15" ht="25.2" x14ac:dyDescent="0.25">
      <c r="C1178" s="106"/>
      <c r="D1178" s="102" t="s">
        <v>23</v>
      </c>
      <c r="E1178" s="10" t="s">
        <v>34</v>
      </c>
      <c r="F1178" s="9"/>
      <c r="G1178" s="41">
        <v>22</v>
      </c>
      <c r="H1178" s="61">
        <v>18.181818181817999</v>
      </c>
      <c r="I1178" s="33">
        <v>13.636363636364001</v>
      </c>
      <c r="J1178" s="33">
        <v>50</v>
      </c>
      <c r="K1178" s="33">
        <v>18.181818181817999</v>
      </c>
      <c r="L1178" s="39" t="s">
        <v>68</v>
      </c>
      <c r="M1178" s="39" t="s">
        <v>68</v>
      </c>
      <c r="N1178" s="33">
        <v>31.818181818182001</v>
      </c>
      <c r="O1178" s="63">
        <v>18.181818181817999</v>
      </c>
    </row>
    <row r="1179" spans="3:15" ht="25.2" x14ac:dyDescent="0.25">
      <c r="C1179" s="106"/>
      <c r="D1179" s="103"/>
      <c r="E1179" s="11" t="s">
        <v>35</v>
      </c>
      <c r="F1179" s="8"/>
      <c r="G1179" s="7">
        <v>447</v>
      </c>
      <c r="H1179" s="17">
        <v>22.371364653244001</v>
      </c>
      <c r="I1179" s="2">
        <v>12.975391498881001</v>
      </c>
      <c r="J1179" s="2">
        <v>48.322147651007</v>
      </c>
      <c r="K1179" s="2">
        <v>11.856823266218999</v>
      </c>
      <c r="L1179" s="2">
        <v>3.579418344519</v>
      </c>
      <c r="M1179" s="2">
        <v>0.89485458613000002</v>
      </c>
      <c r="N1179" s="2">
        <v>35.346756152125003</v>
      </c>
      <c r="O1179" s="16">
        <v>15.436241610738</v>
      </c>
    </row>
    <row r="1180" spans="3:15" ht="25.2" x14ac:dyDescent="0.25">
      <c r="C1180" s="106"/>
      <c r="D1180" s="103"/>
      <c r="E1180" s="11" t="s">
        <v>36</v>
      </c>
      <c r="F1180" s="8"/>
      <c r="G1180" s="7">
        <v>66</v>
      </c>
      <c r="H1180" s="17">
        <v>15.151515151515</v>
      </c>
      <c r="I1180" s="2">
        <v>7.5757575757579998</v>
      </c>
      <c r="J1180" s="2">
        <v>48.484848484848001</v>
      </c>
      <c r="K1180" s="2">
        <v>16.666666666666998</v>
      </c>
      <c r="L1180" s="2">
        <v>10.606060606061</v>
      </c>
      <c r="M1180" s="2">
        <v>1.5151515151520001</v>
      </c>
      <c r="N1180" s="2">
        <v>22.727272727273</v>
      </c>
      <c r="O1180" s="16">
        <v>27.272727272727</v>
      </c>
    </row>
    <row r="1181" spans="3:15" ht="25.2" x14ac:dyDescent="0.25">
      <c r="C1181" s="106"/>
      <c r="D1181" s="103"/>
      <c r="E1181" s="11" t="s">
        <v>37</v>
      </c>
      <c r="F1181" s="8"/>
      <c r="G1181" s="7">
        <v>197</v>
      </c>
      <c r="H1181" s="17">
        <v>14.720812182741</v>
      </c>
      <c r="I1181" s="2">
        <v>11.675126903553</v>
      </c>
      <c r="J1181" s="2">
        <v>49.238578680202998</v>
      </c>
      <c r="K1181" s="2">
        <v>18.781725888324999</v>
      </c>
      <c r="L1181" s="2">
        <v>4.0609137055840003</v>
      </c>
      <c r="M1181" s="2">
        <v>1.522842639594</v>
      </c>
      <c r="N1181" s="2">
        <v>26.395939086294</v>
      </c>
      <c r="O1181" s="16">
        <v>22.842639593908999</v>
      </c>
    </row>
    <row r="1182" spans="3:15" x14ac:dyDescent="0.25">
      <c r="C1182" s="106"/>
      <c r="D1182" s="103"/>
      <c r="E1182" s="11" t="s">
        <v>38</v>
      </c>
      <c r="F1182" s="8"/>
      <c r="G1182" s="14">
        <v>12</v>
      </c>
      <c r="H1182" s="29">
        <v>16.666666666666998</v>
      </c>
      <c r="I1182" s="6">
        <v>8.333333333333</v>
      </c>
      <c r="J1182" s="6">
        <v>58.333333333333002</v>
      </c>
      <c r="K1182" s="12" t="s">
        <v>68</v>
      </c>
      <c r="L1182" s="6">
        <v>8.333333333333</v>
      </c>
      <c r="M1182" s="6">
        <v>8.333333333333</v>
      </c>
      <c r="N1182" s="6">
        <v>25</v>
      </c>
      <c r="O1182" s="31">
        <v>8.333333333333</v>
      </c>
    </row>
    <row r="1183" spans="3:15" ht="25.2" x14ac:dyDescent="0.25">
      <c r="C1183" s="102" t="s">
        <v>39</v>
      </c>
      <c r="D1183" s="102" t="s">
        <v>25</v>
      </c>
      <c r="E1183" s="10" t="s">
        <v>40</v>
      </c>
      <c r="F1183" s="9"/>
      <c r="G1183" s="13">
        <v>263</v>
      </c>
      <c r="H1183" s="23">
        <v>15.589353612167001</v>
      </c>
      <c r="I1183" s="4">
        <v>12.167300380227999</v>
      </c>
      <c r="J1183" s="4">
        <v>44.106463878326998</v>
      </c>
      <c r="K1183" s="4">
        <v>21.292775665398999</v>
      </c>
      <c r="L1183" s="4">
        <v>4.9429657794680004</v>
      </c>
      <c r="M1183" s="4">
        <v>1.9011406844109999</v>
      </c>
      <c r="N1183" s="4">
        <v>27.756653992395002</v>
      </c>
      <c r="O1183" s="25">
        <v>26.235741444866999</v>
      </c>
    </row>
    <row r="1184" spans="3:15" ht="25.2" x14ac:dyDescent="0.25">
      <c r="C1184" s="106"/>
      <c r="D1184" s="103"/>
      <c r="E1184" s="11" t="s">
        <v>41</v>
      </c>
      <c r="F1184" s="8"/>
      <c r="G1184" s="7">
        <v>906</v>
      </c>
      <c r="H1184" s="17">
        <v>20.419426048565001</v>
      </c>
      <c r="I1184" s="2">
        <v>15.673289183223</v>
      </c>
      <c r="J1184" s="2">
        <v>46.467991169977999</v>
      </c>
      <c r="K1184" s="2">
        <v>13.024282560706</v>
      </c>
      <c r="L1184" s="2">
        <v>3.6423841059600002</v>
      </c>
      <c r="M1184" s="2">
        <v>0.77262693156700002</v>
      </c>
      <c r="N1184" s="2">
        <v>36.092715231787999</v>
      </c>
      <c r="O1184" s="16">
        <v>16.666666666666998</v>
      </c>
    </row>
    <row r="1185" spans="3:15" x14ac:dyDescent="0.25">
      <c r="C1185" s="106"/>
      <c r="D1185" s="103"/>
      <c r="E1185" s="11" t="s">
        <v>42</v>
      </c>
      <c r="F1185" s="8"/>
      <c r="G1185" s="7">
        <v>61</v>
      </c>
      <c r="H1185" s="17">
        <v>24.590163934425998</v>
      </c>
      <c r="I1185" s="2">
        <v>18.032786885246001</v>
      </c>
      <c r="J1185" s="2">
        <v>50.819672131148003</v>
      </c>
      <c r="K1185" s="2">
        <v>6.5573770491800003</v>
      </c>
      <c r="L1185" s="19" t="s">
        <v>68</v>
      </c>
      <c r="M1185" s="19" t="s">
        <v>68</v>
      </c>
      <c r="N1185" s="2">
        <v>42.622950819671999</v>
      </c>
      <c r="O1185" s="16">
        <v>6.5573770491800003</v>
      </c>
    </row>
    <row r="1186" spans="3:15" x14ac:dyDescent="0.25">
      <c r="C1186" s="106"/>
      <c r="D1186" s="103"/>
      <c r="E1186" s="11" t="s">
        <v>43</v>
      </c>
      <c r="F1186" s="8"/>
      <c r="G1186" s="7">
        <v>450</v>
      </c>
      <c r="H1186" s="17">
        <v>17.777777777777999</v>
      </c>
      <c r="I1186" s="2">
        <v>15.111111111111001</v>
      </c>
      <c r="J1186" s="2">
        <v>46.444444444444002</v>
      </c>
      <c r="K1186" s="2">
        <v>16</v>
      </c>
      <c r="L1186" s="2">
        <v>3.7777777777780002</v>
      </c>
      <c r="M1186" s="2">
        <v>0.88888888888899997</v>
      </c>
      <c r="N1186" s="2">
        <v>32.888888888888999</v>
      </c>
      <c r="O1186" s="16">
        <v>19.777777777777999</v>
      </c>
    </row>
    <row r="1187" spans="3:15" x14ac:dyDescent="0.25">
      <c r="C1187" s="106"/>
      <c r="D1187" s="103"/>
      <c r="E1187" s="11" t="s">
        <v>44</v>
      </c>
      <c r="F1187" s="8"/>
      <c r="G1187" s="7">
        <v>93</v>
      </c>
      <c r="H1187" s="17">
        <v>13.978494623655999</v>
      </c>
      <c r="I1187" s="2">
        <v>16.129032258064999</v>
      </c>
      <c r="J1187" s="2">
        <v>50.537634408602003</v>
      </c>
      <c r="K1187" s="2">
        <v>16.129032258064999</v>
      </c>
      <c r="L1187" s="2">
        <v>2.1505376344089999</v>
      </c>
      <c r="M1187" s="2">
        <v>1.0752688172039999</v>
      </c>
      <c r="N1187" s="2">
        <v>30.107526881719998</v>
      </c>
      <c r="O1187" s="16">
        <v>18.279569892472999</v>
      </c>
    </row>
    <row r="1188" spans="3:15" ht="25.2" x14ac:dyDescent="0.25">
      <c r="C1188" s="106"/>
      <c r="D1188" s="103"/>
      <c r="E1188" s="11" t="s">
        <v>45</v>
      </c>
      <c r="F1188" s="8"/>
      <c r="G1188" s="14">
        <v>41</v>
      </c>
      <c r="H1188" s="29">
        <v>4.8780487804880002</v>
      </c>
      <c r="I1188" s="6">
        <v>4.8780487804880002</v>
      </c>
      <c r="J1188" s="6">
        <v>56.097560975610001</v>
      </c>
      <c r="K1188" s="6">
        <v>17.073170731706998</v>
      </c>
      <c r="L1188" s="6">
        <v>14.634146341463</v>
      </c>
      <c r="M1188" s="6">
        <v>2.4390243902440001</v>
      </c>
      <c r="N1188" s="6">
        <v>9.7560975609760003</v>
      </c>
      <c r="O1188" s="31">
        <v>31.707317073171001</v>
      </c>
    </row>
    <row r="1189" spans="3:15" x14ac:dyDescent="0.25">
      <c r="C1189" s="106"/>
      <c r="D1189" s="103"/>
      <c r="E1189" s="11" t="s">
        <v>38</v>
      </c>
      <c r="F1189" s="8"/>
      <c r="G1189" s="7">
        <v>141</v>
      </c>
      <c r="H1189" s="17">
        <v>12.765957446809001</v>
      </c>
      <c r="I1189" s="2">
        <v>12.056737588652</v>
      </c>
      <c r="J1189" s="2">
        <v>49.645390070921998</v>
      </c>
      <c r="K1189" s="2">
        <v>17.021276595745</v>
      </c>
      <c r="L1189" s="2">
        <v>6.3829787234040003</v>
      </c>
      <c r="M1189" s="2">
        <v>2.1276595744679998</v>
      </c>
      <c r="N1189" s="2">
        <v>24.822695035460999</v>
      </c>
      <c r="O1189" s="16">
        <v>23.404255319149001</v>
      </c>
    </row>
    <row r="1190" spans="3:15" ht="25.2" x14ac:dyDescent="0.25">
      <c r="C1190" s="106"/>
      <c r="D1190" s="102" t="s">
        <v>22</v>
      </c>
      <c r="E1190" s="10" t="s">
        <v>40</v>
      </c>
      <c r="F1190" s="9"/>
      <c r="G1190" s="13">
        <v>123</v>
      </c>
      <c r="H1190" s="23">
        <v>13.008130081300999</v>
      </c>
      <c r="I1190" s="4">
        <v>13.821138211381999</v>
      </c>
      <c r="J1190" s="4">
        <v>40.650406504065003</v>
      </c>
      <c r="K1190" s="4">
        <v>27.642276422763999</v>
      </c>
      <c r="L1190" s="4">
        <v>3.2520325203249998</v>
      </c>
      <c r="M1190" s="4">
        <v>1.6260162601629999</v>
      </c>
      <c r="N1190" s="4">
        <v>26.829268292683</v>
      </c>
      <c r="O1190" s="25">
        <v>30.894308943089001</v>
      </c>
    </row>
    <row r="1191" spans="3:15" ht="25.2" x14ac:dyDescent="0.25">
      <c r="C1191" s="106"/>
      <c r="D1191" s="103"/>
      <c r="E1191" s="11" t="s">
        <v>41</v>
      </c>
      <c r="F1191" s="8"/>
      <c r="G1191" s="7">
        <v>511</v>
      </c>
      <c r="H1191" s="17">
        <v>18.395303326810001</v>
      </c>
      <c r="I1191" s="2">
        <v>18.003913894324999</v>
      </c>
      <c r="J1191" s="2">
        <v>44.227005870840998</v>
      </c>
      <c r="K1191" s="2">
        <v>14.285714285714</v>
      </c>
      <c r="L1191" s="2">
        <v>4.3052837573389997</v>
      </c>
      <c r="M1191" s="2">
        <v>0.78277886497100002</v>
      </c>
      <c r="N1191" s="2">
        <v>36.399217221134997</v>
      </c>
      <c r="O1191" s="16">
        <v>18.590998043052998</v>
      </c>
    </row>
    <row r="1192" spans="3:15" x14ac:dyDescent="0.25">
      <c r="C1192" s="106"/>
      <c r="D1192" s="103"/>
      <c r="E1192" s="11" t="s">
        <v>42</v>
      </c>
      <c r="F1192" s="8"/>
      <c r="G1192" s="14">
        <v>36</v>
      </c>
      <c r="H1192" s="29">
        <v>25</v>
      </c>
      <c r="I1192" s="6">
        <v>19.444444444443999</v>
      </c>
      <c r="J1192" s="6">
        <v>44.444444444444002</v>
      </c>
      <c r="K1192" s="6">
        <v>11.111111111111001</v>
      </c>
      <c r="L1192" s="12" t="s">
        <v>68</v>
      </c>
      <c r="M1192" s="12" t="s">
        <v>68</v>
      </c>
      <c r="N1192" s="6">
        <v>44.444444444444002</v>
      </c>
      <c r="O1192" s="31">
        <v>11.111111111111001</v>
      </c>
    </row>
    <row r="1193" spans="3:15" x14ac:dyDescent="0.25">
      <c r="C1193" s="106"/>
      <c r="D1193" s="103"/>
      <c r="E1193" s="11" t="s">
        <v>43</v>
      </c>
      <c r="F1193" s="8"/>
      <c r="G1193" s="7">
        <v>224</v>
      </c>
      <c r="H1193" s="17">
        <v>16.071428571428999</v>
      </c>
      <c r="I1193" s="2">
        <v>19.642857142857</v>
      </c>
      <c r="J1193" s="2">
        <v>41.071428571429003</v>
      </c>
      <c r="K1193" s="2">
        <v>16.964285714286</v>
      </c>
      <c r="L1193" s="2">
        <v>5.3571428571429998</v>
      </c>
      <c r="M1193" s="2">
        <v>0.89285714285700002</v>
      </c>
      <c r="N1193" s="2">
        <v>35.714285714286</v>
      </c>
      <c r="O1193" s="16">
        <v>22.321428571428999</v>
      </c>
    </row>
    <row r="1194" spans="3:15" x14ac:dyDescent="0.25">
      <c r="C1194" s="106"/>
      <c r="D1194" s="103"/>
      <c r="E1194" s="11" t="s">
        <v>44</v>
      </c>
      <c r="F1194" s="8"/>
      <c r="G1194" s="14">
        <v>46</v>
      </c>
      <c r="H1194" s="29">
        <v>17.391304347826001</v>
      </c>
      <c r="I1194" s="6">
        <v>19.565217391304</v>
      </c>
      <c r="J1194" s="6">
        <v>41.304347826087003</v>
      </c>
      <c r="K1194" s="6">
        <v>15.217391304348</v>
      </c>
      <c r="L1194" s="6">
        <v>4.3478260869570002</v>
      </c>
      <c r="M1194" s="6">
        <v>2.1739130434780001</v>
      </c>
      <c r="N1194" s="6">
        <v>36.956521739129997</v>
      </c>
      <c r="O1194" s="31">
        <v>19.565217391304</v>
      </c>
    </row>
    <row r="1195" spans="3:15" ht="25.2" x14ac:dyDescent="0.25">
      <c r="C1195" s="106"/>
      <c r="D1195" s="103"/>
      <c r="E1195" s="11" t="s">
        <v>45</v>
      </c>
      <c r="F1195" s="8"/>
      <c r="G1195" s="14">
        <v>18</v>
      </c>
      <c r="H1195" s="29">
        <v>5.5555555555560003</v>
      </c>
      <c r="I1195" s="6">
        <v>11.111111111111001</v>
      </c>
      <c r="J1195" s="6">
        <v>50</v>
      </c>
      <c r="K1195" s="6">
        <v>11.111111111111001</v>
      </c>
      <c r="L1195" s="6">
        <v>16.666666666666998</v>
      </c>
      <c r="M1195" s="6">
        <v>5.5555555555560003</v>
      </c>
      <c r="N1195" s="6">
        <v>16.666666666666998</v>
      </c>
      <c r="O1195" s="31">
        <v>27.777777777777999</v>
      </c>
    </row>
    <row r="1196" spans="3:15" x14ac:dyDescent="0.25">
      <c r="C1196" s="106"/>
      <c r="D1196" s="103"/>
      <c r="E1196" s="11" t="s">
        <v>38</v>
      </c>
      <c r="F1196" s="8"/>
      <c r="G1196" s="7">
        <v>80</v>
      </c>
      <c r="H1196" s="17">
        <v>10</v>
      </c>
      <c r="I1196" s="2">
        <v>12.5</v>
      </c>
      <c r="J1196" s="2">
        <v>53.75</v>
      </c>
      <c r="K1196" s="2">
        <v>17.5</v>
      </c>
      <c r="L1196" s="2">
        <v>5</v>
      </c>
      <c r="M1196" s="2">
        <v>1.25</v>
      </c>
      <c r="N1196" s="2">
        <v>22.5</v>
      </c>
      <c r="O1196" s="16">
        <v>22.5</v>
      </c>
    </row>
    <row r="1197" spans="3:15" ht="25.2" x14ac:dyDescent="0.25">
      <c r="C1197" s="106"/>
      <c r="D1197" s="102" t="s">
        <v>23</v>
      </c>
      <c r="E1197" s="10" t="s">
        <v>40</v>
      </c>
      <c r="F1197" s="9"/>
      <c r="G1197" s="13">
        <v>140</v>
      </c>
      <c r="H1197" s="23">
        <v>17.857142857143</v>
      </c>
      <c r="I1197" s="4">
        <v>10.714285714286</v>
      </c>
      <c r="J1197" s="4">
        <v>47.142857142856997</v>
      </c>
      <c r="K1197" s="4">
        <v>15.714285714286</v>
      </c>
      <c r="L1197" s="4">
        <v>6.4285714285709998</v>
      </c>
      <c r="M1197" s="4">
        <v>2.1428571428569998</v>
      </c>
      <c r="N1197" s="4">
        <v>28.571428571428999</v>
      </c>
      <c r="O1197" s="25">
        <v>22.142857142857</v>
      </c>
    </row>
    <row r="1198" spans="3:15" ht="25.2" x14ac:dyDescent="0.25">
      <c r="C1198" s="106"/>
      <c r="D1198" s="103"/>
      <c r="E1198" s="11" t="s">
        <v>41</v>
      </c>
      <c r="F1198" s="8"/>
      <c r="G1198" s="7">
        <v>395</v>
      </c>
      <c r="H1198" s="17">
        <v>23.037974683544</v>
      </c>
      <c r="I1198" s="2">
        <v>12.658227848100999</v>
      </c>
      <c r="J1198" s="2">
        <v>49.367088607595001</v>
      </c>
      <c r="K1198" s="2">
        <v>11.392405063290999</v>
      </c>
      <c r="L1198" s="2">
        <v>2.7848101265819998</v>
      </c>
      <c r="M1198" s="2">
        <v>0.75949367088599995</v>
      </c>
      <c r="N1198" s="2">
        <v>35.696202531646001</v>
      </c>
      <c r="O1198" s="16">
        <v>14.177215189872999</v>
      </c>
    </row>
    <row r="1199" spans="3:15" x14ac:dyDescent="0.25">
      <c r="C1199" s="106"/>
      <c r="D1199" s="103"/>
      <c r="E1199" s="11" t="s">
        <v>42</v>
      </c>
      <c r="F1199" s="8"/>
      <c r="G1199" s="14">
        <v>25</v>
      </c>
      <c r="H1199" s="29">
        <v>24</v>
      </c>
      <c r="I1199" s="6">
        <v>16</v>
      </c>
      <c r="J1199" s="6">
        <v>60</v>
      </c>
      <c r="K1199" s="12" t="s">
        <v>68</v>
      </c>
      <c r="L1199" s="12" t="s">
        <v>68</v>
      </c>
      <c r="M1199" s="12" t="s">
        <v>68</v>
      </c>
      <c r="N1199" s="6">
        <v>40</v>
      </c>
      <c r="O1199" s="38" t="s">
        <v>68</v>
      </c>
    </row>
    <row r="1200" spans="3:15" x14ac:dyDescent="0.25">
      <c r="C1200" s="106"/>
      <c r="D1200" s="103"/>
      <c r="E1200" s="11" t="s">
        <v>43</v>
      </c>
      <c r="F1200" s="8"/>
      <c r="G1200" s="7">
        <v>226</v>
      </c>
      <c r="H1200" s="17">
        <v>19.469026548673</v>
      </c>
      <c r="I1200" s="2">
        <v>10.619469026549</v>
      </c>
      <c r="J1200" s="2">
        <v>51.769911504424996</v>
      </c>
      <c r="K1200" s="2">
        <v>15.044247787611001</v>
      </c>
      <c r="L1200" s="2">
        <v>2.212389380531</v>
      </c>
      <c r="M1200" s="2">
        <v>0.88495575221199996</v>
      </c>
      <c r="N1200" s="2">
        <v>30.088495575221</v>
      </c>
      <c r="O1200" s="16">
        <v>17.256637168141999</v>
      </c>
    </row>
    <row r="1201" spans="3:15" x14ac:dyDescent="0.25">
      <c r="C1201" s="106"/>
      <c r="D1201" s="103"/>
      <c r="E1201" s="11" t="s">
        <v>44</v>
      </c>
      <c r="F1201" s="8"/>
      <c r="G1201" s="14">
        <v>47</v>
      </c>
      <c r="H1201" s="29">
        <v>10.638297872340001</v>
      </c>
      <c r="I1201" s="6">
        <v>12.765957446809001</v>
      </c>
      <c r="J1201" s="6">
        <v>59.574468085105998</v>
      </c>
      <c r="K1201" s="6">
        <v>17.021276595745</v>
      </c>
      <c r="L1201" s="12" t="s">
        <v>68</v>
      </c>
      <c r="M1201" s="12" t="s">
        <v>68</v>
      </c>
      <c r="N1201" s="6">
        <v>23.404255319149001</v>
      </c>
      <c r="O1201" s="31">
        <v>17.021276595745</v>
      </c>
    </row>
    <row r="1202" spans="3:15" ht="25.2" x14ac:dyDescent="0.25">
      <c r="C1202" s="106"/>
      <c r="D1202" s="103"/>
      <c r="E1202" s="11" t="s">
        <v>45</v>
      </c>
      <c r="F1202" s="8"/>
      <c r="G1202" s="14">
        <v>23</v>
      </c>
      <c r="H1202" s="29">
        <v>4.3478260869570002</v>
      </c>
      <c r="I1202" s="12" t="s">
        <v>68</v>
      </c>
      <c r="J1202" s="6">
        <v>60.869565217390999</v>
      </c>
      <c r="K1202" s="6">
        <v>21.739130434783</v>
      </c>
      <c r="L1202" s="6">
        <v>13.04347826087</v>
      </c>
      <c r="M1202" s="12" t="s">
        <v>68</v>
      </c>
      <c r="N1202" s="6">
        <v>4.3478260869570002</v>
      </c>
      <c r="O1202" s="31">
        <v>34.782608695652002</v>
      </c>
    </row>
    <row r="1203" spans="3:15" x14ac:dyDescent="0.25">
      <c r="C1203" s="106"/>
      <c r="D1203" s="103"/>
      <c r="E1203" s="11" t="s">
        <v>38</v>
      </c>
      <c r="F1203" s="8"/>
      <c r="G1203" s="7">
        <v>61</v>
      </c>
      <c r="H1203" s="17">
        <v>16.393442622951</v>
      </c>
      <c r="I1203" s="2">
        <v>11.475409836066</v>
      </c>
      <c r="J1203" s="2">
        <v>44.262295081966997</v>
      </c>
      <c r="K1203" s="2">
        <v>16.393442622951</v>
      </c>
      <c r="L1203" s="2">
        <v>8.1967213114750006</v>
      </c>
      <c r="M1203" s="2">
        <v>3.2786885245900002</v>
      </c>
      <c r="N1203" s="2">
        <v>27.868852459016001</v>
      </c>
      <c r="O1203" s="16">
        <v>24.590163934425998</v>
      </c>
    </row>
    <row r="1204" spans="3:15" x14ac:dyDescent="0.25">
      <c r="C1204" s="102" t="s">
        <v>46</v>
      </c>
      <c r="D1204" s="100" t="s">
        <v>21</v>
      </c>
      <c r="E1204" s="10" t="s">
        <v>47</v>
      </c>
      <c r="F1204" s="9"/>
      <c r="G1204" s="13">
        <v>1103</v>
      </c>
      <c r="H1204" s="23">
        <v>18.041704442429999</v>
      </c>
      <c r="I1204" s="4">
        <v>14.505893019039</v>
      </c>
      <c r="J1204" s="4">
        <v>48.594741613780997</v>
      </c>
      <c r="K1204" s="4">
        <v>14.415231187670001</v>
      </c>
      <c r="L1204" s="4">
        <v>3.807796917498</v>
      </c>
      <c r="M1204" s="4">
        <v>0.634632819583</v>
      </c>
      <c r="N1204" s="4">
        <v>32.547597461469003</v>
      </c>
      <c r="O1204" s="25">
        <v>18.223028105168002</v>
      </c>
    </row>
    <row r="1205" spans="3:15" ht="25.2" x14ac:dyDescent="0.25">
      <c r="C1205" s="106"/>
      <c r="D1205" s="101"/>
      <c r="E1205" s="11" t="s">
        <v>48</v>
      </c>
      <c r="F1205" s="8"/>
      <c r="G1205" s="7">
        <v>173</v>
      </c>
      <c r="H1205" s="17">
        <v>21.387283236994001</v>
      </c>
      <c r="I1205" s="2">
        <v>12.716763005780001</v>
      </c>
      <c r="J1205" s="2">
        <v>42.774566473988003</v>
      </c>
      <c r="K1205" s="2">
        <v>16.763005780347001</v>
      </c>
      <c r="L1205" s="2">
        <v>4.0462427745660001</v>
      </c>
      <c r="M1205" s="2">
        <v>2.3121387283239998</v>
      </c>
      <c r="N1205" s="2">
        <v>34.104046242774999</v>
      </c>
      <c r="O1205" s="16">
        <v>20.809248554913001</v>
      </c>
    </row>
    <row r="1206" spans="3:15" x14ac:dyDescent="0.25">
      <c r="C1206" s="106"/>
      <c r="D1206" s="101"/>
      <c r="E1206" s="11" t="s">
        <v>49</v>
      </c>
      <c r="F1206" s="8"/>
      <c r="G1206" s="14">
        <v>29</v>
      </c>
      <c r="H1206" s="29">
        <v>13.793103448276</v>
      </c>
      <c r="I1206" s="6">
        <v>27.586206896552</v>
      </c>
      <c r="J1206" s="6">
        <v>37.931034482759003</v>
      </c>
      <c r="K1206" s="6">
        <v>6.8965517241379999</v>
      </c>
      <c r="L1206" s="6">
        <v>6.8965517241379999</v>
      </c>
      <c r="M1206" s="6">
        <v>6.8965517241379999</v>
      </c>
      <c r="N1206" s="6">
        <v>41.379310344827999</v>
      </c>
      <c r="O1206" s="31">
        <v>13.793103448276</v>
      </c>
    </row>
    <row r="1207" spans="3:15" ht="25.2" x14ac:dyDescent="0.25">
      <c r="C1207" s="106"/>
      <c r="D1207" s="101"/>
      <c r="E1207" s="11" t="s">
        <v>50</v>
      </c>
      <c r="F1207" s="8"/>
      <c r="G1207" s="7">
        <v>102</v>
      </c>
      <c r="H1207" s="17">
        <v>18.627450980391998</v>
      </c>
      <c r="I1207" s="2">
        <v>9.8039215686270005</v>
      </c>
      <c r="J1207" s="2">
        <v>36.274509803922001</v>
      </c>
      <c r="K1207" s="2">
        <v>26.470588235293999</v>
      </c>
      <c r="L1207" s="2">
        <v>7.8431372549020004</v>
      </c>
      <c r="M1207" s="2">
        <v>0.98039215686299996</v>
      </c>
      <c r="N1207" s="2">
        <v>28.431372549020001</v>
      </c>
      <c r="O1207" s="16">
        <v>34.313725490195999</v>
      </c>
    </row>
    <row r="1208" spans="3:15" ht="25.2" x14ac:dyDescent="0.25">
      <c r="C1208" s="106"/>
      <c r="D1208" s="101"/>
      <c r="E1208" s="11" t="s">
        <v>51</v>
      </c>
      <c r="F1208" s="8"/>
      <c r="G1208" s="14">
        <v>46</v>
      </c>
      <c r="H1208" s="29">
        <v>13.04347826087</v>
      </c>
      <c r="I1208" s="6">
        <v>19.565217391304</v>
      </c>
      <c r="J1208" s="6">
        <v>34.782608695652002</v>
      </c>
      <c r="K1208" s="6">
        <v>26.086956521739001</v>
      </c>
      <c r="L1208" s="6">
        <v>6.5217391304349999</v>
      </c>
      <c r="M1208" s="12" t="s">
        <v>68</v>
      </c>
      <c r="N1208" s="6">
        <v>32.608695652173999</v>
      </c>
      <c r="O1208" s="31">
        <v>32.608695652173999</v>
      </c>
    </row>
    <row r="1209" spans="3:15" x14ac:dyDescent="0.25">
      <c r="C1209" s="106"/>
      <c r="D1209" s="101"/>
      <c r="E1209" s="11" t="s">
        <v>52</v>
      </c>
      <c r="F1209" s="8"/>
      <c r="G1209" s="14">
        <v>20</v>
      </c>
      <c r="H1209" s="29">
        <v>5</v>
      </c>
      <c r="I1209" s="12" t="s">
        <v>68</v>
      </c>
      <c r="J1209" s="6">
        <v>55</v>
      </c>
      <c r="K1209" s="6">
        <v>30</v>
      </c>
      <c r="L1209" s="6">
        <v>10</v>
      </c>
      <c r="M1209" s="12" t="s">
        <v>68</v>
      </c>
      <c r="N1209" s="6">
        <v>5</v>
      </c>
      <c r="O1209" s="31">
        <v>40</v>
      </c>
    </row>
    <row r="1210" spans="3:15" x14ac:dyDescent="0.25">
      <c r="C1210" s="106"/>
      <c r="D1210" s="101"/>
      <c r="E1210" s="11" t="s">
        <v>53</v>
      </c>
      <c r="F1210" s="8"/>
      <c r="G1210" s="14">
        <v>19</v>
      </c>
      <c r="H1210" s="29">
        <v>10.526315789473999</v>
      </c>
      <c r="I1210" s="6">
        <v>10.526315789473999</v>
      </c>
      <c r="J1210" s="6">
        <v>52.631578947367998</v>
      </c>
      <c r="K1210" s="6">
        <v>5.2631578947369997</v>
      </c>
      <c r="L1210" s="6">
        <v>15.789473684211</v>
      </c>
      <c r="M1210" s="6">
        <v>5.2631578947369997</v>
      </c>
      <c r="N1210" s="6">
        <v>21.052631578947</v>
      </c>
      <c r="O1210" s="31">
        <v>21.052631578947</v>
      </c>
    </row>
    <row r="1211" spans="3:15" x14ac:dyDescent="0.25">
      <c r="C1211" s="106"/>
      <c r="D1211" s="101"/>
      <c r="E1211" s="11" t="s">
        <v>38</v>
      </c>
      <c r="F1211" s="8"/>
      <c r="G1211" s="14">
        <v>32</v>
      </c>
      <c r="H1211" s="29">
        <v>12.5</v>
      </c>
      <c r="I1211" s="6">
        <v>15.625</v>
      </c>
      <c r="J1211" s="6">
        <v>40.625</v>
      </c>
      <c r="K1211" s="6">
        <v>12.5</v>
      </c>
      <c r="L1211" s="6">
        <v>6.25</v>
      </c>
      <c r="M1211" s="6">
        <v>12.5</v>
      </c>
      <c r="N1211" s="6">
        <v>28.125</v>
      </c>
      <c r="O1211" s="31">
        <v>18.75</v>
      </c>
    </row>
    <row r="1212" spans="3:15" x14ac:dyDescent="0.25">
      <c r="C1212" s="106"/>
      <c r="D1212" s="101"/>
      <c r="E1212" s="11" t="s">
        <v>54</v>
      </c>
      <c r="F1212" s="8"/>
      <c r="G1212" s="7">
        <v>1276</v>
      </c>
      <c r="H1212" s="17">
        <v>18.495297805642998</v>
      </c>
      <c r="I1212" s="2">
        <v>14.263322884013</v>
      </c>
      <c r="J1212" s="2">
        <v>47.805642633228999</v>
      </c>
      <c r="K1212" s="2">
        <v>14.733542319749001</v>
      </c>
      <c r="L1212" s="2">
        <v>3.84012539185</v>
      </c>
      <c r="M1212" s="2">
        <v>0.86206896551699996</v>
      </c>
      <c r="N1212" s="2">
        <v>32.758620689654997</v>
      </c>
      <c r="O1212" s="16">
        <v>18.573667711599001</v>
      </c>
    </row>
    <row r="1213" spans="3:15" x14ac:dyDescent="0.25">
      <c r="C1213" s="106"/>
      <c r="D1213" s="101"/>
      <c r="E1213" s="11" t="s">
        <v>55</v>
      </c>
      <c r="F1213" s="8"/>
      <c r="G1213" s="7">
        <v>177</v>
      </c>
      <c r="H1213" s="17">
        <v>16.384180790959999</v>
      </c>
      <c r="I1213" s="2">
        <v>15.254237288136</v>
      </c>
      <c r="J1213" s="2">
        <v>36.158192090394998</v>
      </c>
      <c r="K1213" s="2">
        <v>23.16384180791</v>
      </c>
      <c r="L1213" s="2">
        <v>7.3446327683619996</v>
      </c>
      <c r="M1213" s="2">
        <v>1.6949152542370001</v>
      </c>
      <c r="N1213" s="2">
        <v>31.638418079095999</v>
      </c>
      <c r="O1213" s="16">
        <v>30.508474576270999</v>
      </c>
    </row>
    <row r="1214" spans="3:15" ht="25.2" x14ac:dyDescent="0.25">
      <c r="C1214" s="102" t="s">
        <v>56</v>
      </c>
      <c r="D1214" s="100" t="s">
        <v>21</v>
      </c>
      <c r="E1214" s="10" t="s">
        <v>57</v>
      </c>
      <c r="F1214" s="9"/>
      <c r="G1214" s="13">
        <v>393</v>
      </c>
      <c r="H1214" s="23">
        <v>18.320610687022999</v>
      </c>
      <c r="I1214" s="4">
        <v>14.249363867684</v>
      </c>
      <c r="J1214" s="4">
        <v>46.819338422392001</v>
      </c>
      <c r="K1214" s="4">
        <v>13.740458015267</v>
      </c>
      <c r="L1214" s="4">
        <v>4.3256997455470003</v>
      </c>
      <c r="M1214" s="4">
        <v>2.5445292620869999</v>
      </c>
      <c r="N1214" s="4">
        <v>32.569974554707002</v>
      </c>
      <c r="O1214" s="25">
        <v>18.066157760814001</v>
      </c>
    </row>
    <row r="1215" spans="3:15" ht="25.2" x14ac:dyDescent="0.25">
      <c r="C1215" s="106"/>
      <c r="D1215" s="101"/>
      <c r="E1215" s="11" t="s">
        <v>58</v>
      </c>
      <c r="F1215" s="8"/>
      <c r="G1215" s="7">
        <v>615</v>
      </c>
      <c r="H1215" s="17">
        <v>17.886178861788999</v>
      </c>
      <c r="I1215" s="2">
        <v>15.772357723577</v>
      </c>
      <c r="J1215" s="2">
        <v>44.715447154472002</v>
      </c>
      <c r="K1215" s="2">
        <v>16.585365853658999</v>
      </c>
      <c r="L1215" s="2">
        <v>4.3902439024389999</v>
      </c>
      <c r="M1215" s="2">
        <v>0.650406504065</v>
      </c>
      <c r="N1215" s="2">
        <v>33.658536585366001</v>
      </c>
      <c r="O1215" s="16">
        <v>20.975609756097999</v>
      </c>
    </row>
    <row r="1216" spans="3:15" ht="25.2" x14ac:dyDescent="0.25">
      <c r="C1216" s="106"/>
      <c r="D1216" s="101"/>
      <c r="E1216" s="11" t="s">
        <v>59</v>
      </c>
      <c r="F1216" s="8"/>
      <c r="G1216" s="7">
        <v>364</v>
      </c>
      <c r="H1216" s="17">
        <v>18.131868131868</v>
      </c>
      <c r="I1216" s="2">
        <v>12.362637362637001</v>
      </c>
      <c r="J1216" s="2">
        <v>47.527472527473002</v>
      </c>
      <c r="K1216" s="2">
        <v>16.208791208790998</v>
      </c>
      <c r="L1216" s="2">
        <v>4.6703296703300001</v>
      </c>
      <c r="M1216" s="2">
        <v>1.098901098901</v>
      </c>
      <c r="N1216" s="2">
        <v>30.494505494504999</v>
      </c>
      <c r="O1216" s="16">
        <v>20.879120879121</v>
      </c>
    </row>
    <row r="1217" spans="2:18" x14ac:dyDescent="0.25">
      <c r="C1217" s="106"/>
      <c r="D1217" s="101"/>
      <c r="E1217" s="11" t="s">
        <v>60</v>
      </c>
      <c r="F1217" s="8"/>
      <c r="G1217" s="7">
        <v>152</v>
      </c>
      <c r="H1217" s="17">
        <v>15.789473684211</v>
      </c>
      <c r="I1217" s="2">
        <v>11.842105263158</v>
      </c>
      <c r="J1217" s="2">
        <v>50</v>
      </c>
      <c r="K1217" s="2">
        <v>16.447368421053</v>
      </c>
      <c r="L1217" s="2">
        <v>5.2631578947369997</v>
      </c>
      <c r="M1217" s="2">
        <v>0.65789473684199995</v>
      </c>
      <c r="N1217" s="2">
        <v>27.631578947367998</v>
      </c>
      <c r="O1217" s="16">
        <v>21.710526315789</v>
      </c>
    </row>
    <row r="1218" spans="2:18" x14ac:dyDescent="0.25">
      <c r="C1218" s="102" t="s">
        <v>61</v>
      </c>
      <c r="D1218" s="100" t="s">
        <v>21</v>
      </c>
      <c r="E1218" s="10" t="s">
        <v>62</v>
      </c>
      <c r="F1218" s="9"/>
      <c r="G1218" s="13">
        <v>197</v>
      </c>
      <c r="H1218" s="23">
        <v>16.751269035532999</v>
      </c>
      <c r="I1218" s="4">
        <v>14.213197969543</v>
      </c>
      <c r="J1218" s="4">
        <v>46.700507614213002</v>
      </c>
      <c r="K1218" s="4">
        <v>15.228426395939</v>
      </c>
      <c r="L1218" s="4">
        <v>5.5837563451780001</v>
      </c>
      <c r="M1218" s="4">
        <v>1.522842639594</v>
      </c>
      <c r="N1218" s="4">
        <v>30.964467005075999</v>
      </c>
      <c r="O1218" s="25">
        <v>20.812182741116999</v>
      </c>
    </row>
    <row r="1219" spans="2:18" x14ac:dyDescent="0.25">
      <c r="C1219" s="103"/>
      <c r="D1219" s="101"/>
      <c r="E1219" s="11" t="s">
        <v>63</v>
      </c>
      <c r="F1219" s="8"/>
      <c r="G1219" s="7">
        <v>460</v>
      </c>
      <c r="H1219" s="17">
        <v>24.782608695652002</v>
      </c>
      <c r="I1219" s="2">
        <v>12.826086956521999</v>
      </c>
      <c r="J1219" s="2">
        <v>45.652173913043001</v>
      </c>
      <c r="K1219" s="2">
        <v>11.95652173913</v>
      </c>
      <c r="L1219" s="2">
        <v>3.4782608695650001</v>
      </c>
      <c r="M1219" s="2">
        <v>1.3043478260870001</v>
      </c>
      <c r="N1219" s="2">
        <v>37.608695652173999</v>
      </c>
      <c r="O1219" s="16">
        <v>15.434782608696</v>
      </c>
    </row>
    <row r="1220" spans="2:18" ht="25.2" x14ac:dyDescent="0.25">
      <c r="C1220" s="103"/>
      <c r="D1220" s="101"/>
      <c r="E1220" s="11" t="s">
        <v>64</v>
      </c>
      <c r="F1220" s="8"/>
      <c r="G1220" s="7">
        <v>286</v>
      </c>
      <c r="H1220" s="17">
        <v>12.587412587413001</v>
      </c>
      <c r="I1220" s="2">
        <v>14.685314685314999</v>
      </c>
      <c r="J1220" s="2">
        <v>52.797202797202999</v>
      </c>
      <c r="K1220" s="2">
        <v>15.034965034964999</v>
      </c>
      <c r="L1220" s="2">
        <v>4.5454545454549997</v>
      </c>
      <c r="M1220" s="2">
        <v>0.34965034965000003</v>
      </c>
      <c r="N1220" s="2">
        <v>27.272727272727</v>
      </c>
      <c r="O1220" s="16">
        <v>19.580419580419999</v>
      </c>
    </row>
    <row r="1221" spans="2:18" x14ac:dyDescent="0.25">
      <c r="C1221" s="103"/>
      <c r="D1221" s="101"/>
      <c r="E1221" s="11" t="s">
        <v>65</v>
      </c>
      <c r="F1221" s="8"/>
      <c r="G1221" s="7">
        <v>249</v>
      </c>
      <c r="H1221" s="17">
        <v>16.867469879518001</v>
      </c>
      <c r="I1221" s="2">
        <v>14.859437751004</v>
      </c>
      <c r="J1221" s="2">
        <v>38.554216867469997</v>
      </c>
      <c r="K1221" s="2">
        <v>21.285140562249001</v>
      </c>
      <c r="L1221" s="2">
        <v>6.4257028112450003</v>
      </c>
      <c r="M1221" s="2">
        <v>2.0080321285139999</v>
      </c>
      <c r="N1221" s="2">
        <v>31.726907630522</v>
      </c>
      <c r="O1221" s="16">
        <v>27.710843373494001</v>
      </c>
    </row>
    <row r="1222" spans="2:18" x14ac:dyDescent="0.25">
      <c r="C1222" s="103"/>
      <c r="D1222" s="101"/>
      <c r="E1222" s="11" t="s">
        <v>66</v>
      </c>
      <c r="F1222" s="8"/>
      <c r="G1222" s="7">
        <v>145</v>
      </c>
      <c r="H1222" s="17">
        <v>13.793103448276</v>
      </c>
      <c r="I1222" s="2">
        <v>16.551724137931</v>
      </c>
      <c r="J1222" s="2">
        <v>47.586206896552</v>
      </c>
      <c r="K1222" s="2">
        <v>15.172413793103001</v>
      </c>
      <c r="L1222" s="2">
        <v>4.1379310344829996</v>
      </c>
      <c r="M1222" s="2">
        <v>2.7586206896549998</v>
      </c>
      <c r="N1222" s="2">
        <v>30.344827586207</v>
      </c>
      <c r="O1222" s="16">
        <v>19.310344827586</v>
      </c>
    </row>
    <row r="1223" spans="2:18" x14ac:dyDescent="0.25">
      <c r="C1223" s="107"/>
      <c r="D1223" s="104"/>
      <c r="E1223" s="44" t="s">
        <v>67</v>
      </c>
      <c r="F1223" s="45"/>
      <c r="G1223" s="56">
        <v>187</v>
      </c>
      <c r="H1223" s="66">
        <v>14.438502673797</v>
      </c>
      <c r="I1223" s="35">
        <v>13.903743315508001</v>
      </c>
      <c r="J1223" s="35">
        <v>48.128342245989003</v>
      </c>
      <c r="K1223" s="35">
        <v>19.786096256684001</v>
      </c>
      <c r="L1223" s="35">
        <v>3.7433155080209999</v>
      </c>
      <c r="M1223" s="71" t="s">
        <v>68</v>
      </c>
      <c r="N1223" s="35">
        <v>28.342245989304999</v>
      </c>
      <c r="O1223" s="67">
        <v>23.529411764706001</v>
      </c>
    </row>
    <row r="1225" spans="2:18" x14ac:dyDescent="0.25">
      <c r="B1225" s="42" t="str">
        <f xml:space="preserve"> HYPERLINK("#'目次'!B21", "[15]")</f>
        <v>[15]</v>
      </c>
      <c r="C1225" s="37" t="s">
        <v>205</v>
      </c>
    </row>
    <row r="1228" spans="2:18" x14ac:dyDescent="0.25">
      <c r="C1228" s="37" t="s">
        <v>14</v>
      </c>
    </row>
    <row r="1229" spans="2:18" ht="63" x14ac:dyDescent="0.25">
      <c r="C1229" s="96"/>
      <c r="D1229" s="97"/>
      <c r="E1229" s="97"/>
      <c r="F1229" s="97"/>
      <c r="G1229" s="52" t="s">
        <v>15</v>
      </c>
      <c r="H1229" s="48" t="s">
        <v>206</v>
      </c>
      <c r="I1229" s="20" t="s">
        <v>207</v>
      </c>
      <c r="J1229" s="20" t="s">
        <v>208</v>
      </c>
      <c r="K1229" s="20" t="s">
        <v>209</v>
      </c>
      <c r="L1229" s="20" t="s">
        <v>210</v>
      </c>
      <c r="M1229" s="20" t="s">
        <v>211</v>
      </c>
      <c r="N1229" s="20" t="s">
        <v>212</v>
      </c>
      <c r="O1229" s="20" t="s">
        <v>213</v>
      </c>
      <c r="P1229" s="20" t="s">
        <v>214</v>
      </c>
      <c r="Q1229" s="20" t="s">
        <v>38</v>
      </c>
      <c r="R1229" s="51" t="s">
        <v>215</v>
      </c>
    </row>
    <row r="1230" spans="2:18" x14ac:dyDescent="0.25">
      <c r="C1230" s="98"/>
      <c r="D1230" s="99"/>
      <c r="E1230" s="99"/>
      <c r="F1230" s="99"/>
      <c r="G1230" s="47"/>
      <c r="H1230" s="55"/>
      <c r="I1230" s="21"/>
      <c r="J1230" s="21"/>
      <c r="K1230" s="21"/>
      <c r="L1230" s="21"/>
      <c r="M1230" s="21"/>
      <c r="N1230" s="21"/>
      <c r="O1230" s="21"/>
      <c r="P1230" s="21"/>
      <c r="Q1230" s="21"/>
      <c r="R1230" s="54"/>
    </row>
    <row r="1231" spans="2:18" x14ac:dyDescent="0.25">
      <c r="C1231" s="43"/>
      <c r="D1231" s="49"/>
      <c r="E1231" s="53" t="s">
        <v>15</v>
      </c>
      <c r="F1231" s="46"/>
      <c r="G1231" s="50">
        <v>1524</v>
      </c>
      <c r="H1231" s="32">
        <v>17.716535433071002</v>
      </c>
      <c r="I1231" s="32">
        <v>10.039370078739999</v>
      </c>
      <c r="J1231" s="32">
        <v>10.170603674541001</v>
      </c>
      <c r="K1231" s="32">
        <v>8.9895013123359995</v>
      </c>
      <c r="L1231" s="32">
        <v>7.8740157480309998</v>
      </c>
      <c r="M1231" s="32">
        <v>7.2834645669290001</v>
      </c>
      <c r="N1231" s="32">
        <v>6.3648293963249998</v>
      </c>
      <c r="O1231" s="32">
        <v>6.6929133858269996</v>
      </c>
      <c r="P1231" s="32">
        <v>73.687664041995006</v>
      </c>
      <c r="Q1231" s="32">
        <v>2.4934383202100001</v>
      </c>
      <c r="R1231" s="65">
        <v>23.818897637795001</v>
      </c>
    </row>
    <row r="1232" spans="2:18" x14ac:dyDescent="0.25">
      <c r="C1232" s="105" t="s">
        <v>20</v>
      </c>
      <c r="D1232" s="100" t="s">
        <v>21</v>
      </c>
      <c r="E1232" s="10" t="s">
        <v>22</v>
      </c>
      <c r="F1232" s="9"/>
      <c r="G1232" s="13">
        <v>780</v>
      </c>
      <c r="H1232" s="23">
        <v>14.102564102563999</v>
      </c>
      <c r="I1232" s="4">
        <v>9.1025641025639992</v>
      </c>
      <c r="J1232" s="4">
        <v>9.3589743589740007</v>
      </c>
      <c r="K1232" s="4">
        <v>6.0256410256409998</v>
      </c>
      <c r="L1232" s="4">
        <v>6.4102564102560002</v>
      </c>
      <c r="M1232" s="4">
        <v>8.2051282051280001</v>
      </c>
      <c r="N1232" s="4">
        <v>5.5128205128210004</v>
      </c>
      <c r="O1232" s="4">
        <v>6.0256410256409998</v>
      </c>
      <c r="P1232" s="4">
        <v>76.410256410255997</v>
      </c>
      <c r="Q1232" s="4">
        <v>2.435897435897</v>
      </c>
      <c r="R1232" s="25">
        <v>21.153846153846001</v>
      </c>
    </row>
    <row r="1233" spans="3:18" x14ac:dyDescent="0.25">
      <c r="C1233" s="106"/>
      <c r="D1233" s="101"/>
      <c r="E1233" s="11" t="s">
        <v>23</v>
      </c>
      <c r="F1233" s="8"/>
      <c r="G1233" s="7">
        <v>744</v>
      </c>
      <c r="H1233" s="17">
        <v>21.505376344085999</v>
      </c>
      <c r="I1233" s="2">
        <v>11.021505376344001</v>
      </c>
      <c r="J1233" s="2">
        <v>11.021505376344001</v>
      </c>
      <c r="K1233" s="2">
        <v>12.096774193548001</v>
      </c>
      <c r="L1233" s="2">
        <v>9.408602150538</v>
      </c>
      <c r="M1233" s="2">
        <v>6.3172043010749999</v>
      </c>
      <c r="N1233" s="2">
        <v>7.2580645161290001</v>
      </c>
      <c r="O1233" s="2">
        <v>7.3924731182799999</v>
      </c>
      <c r="P1233" s="2">
        <v>70.833333333333002</v>
      </c>
      <c r="Q1233" s="2">
        <v>2.5537634408600001</v>
      </c>
      <c r="R1233" s="16">
        <v>26.612903225806001</v>
      </c>
    </row>
    <row r="1234" spans="3:18" x14ac:dyDescent="0.25">
      <c r="C1234" s="102" t="s">
        <v>24</v>
      </c>
      <c r="D1234" s="102" t="s">
        <v>25</v>
      </c>
      <c r="E1234" s="10" t="s">
        <v>26</v>
      </c>
      <c r="F1234" s="9"/>
      <c r="G1234" s="13">
        <v>257</v>
      </c>
      <c r="H1234" s="23">
        <v>4.6692607003889997</v>
      </c>
      <c r="I1234" s="4">
        <v>2.7237354085600001</v>
      </c>
      <c r="J1234" s="4">
        <v>1.556420233463</v>
      </c>
      <c r="K1234" s="4">
        <v>1.1673151750969999</v>
      </c>
      <c r="L1234" s="4">
        <v>0.77821011673200002</v>
      </c>
      <c r="M1234" s="4">
        <v>1.556420233463</v>
      </c>
      <c r="N1234" s="4">
        <v>0.77821011673200002</v>
      </c>
      <c r="O1234" s="4">
        <v>0.77821011673200002</v>
      </c>
      <c r="P1234" s="4">
        <v>91.050583657588007</v>
      </c>
      <c r="Q1234" s="4">
        <v>2.7237354085600001</v>
      </c>
      <c r="R1234" s="25">
        <v>6.2256809338519998</v>
      </c>
    </row>
    <row r="1235" spans="3:18" x14ac:dyDescent="0.25">
      <c r="C1235" s="106"/>
      <c r="D1235" s="103"/>
      <c r="E1235" s="11" t="s">
        <v>27</v>
      </c>
      <c r="F1235" s="8"/>
      <c r="G1235" s="7">
        <v>297</v>
      </c>
      <c r="H1235" s="17">
        <v>7.7441077441079997</v>
      </c>
      <c r="I1235" s="2">
        <v>4.0404040404039998</v>
      </c>
      <c r="J1235" s="2">
        <v>4.3771043771039997</v>
      </c>
      <c r="K1235" s="2">
        <v>2.3569023569019998</v>
      </c>
      <c r="L1235" s="2">
        <v>2.3569023569019998</v>
      </c>
      <c r="M1235" s="2">
        <v>2.0202020202019999</v>
      </c>
      <c r="N1235" s="2">
        <v>1.683501683502</v>
      </c>
      <c r="O1235" s="2">
        <v>1.010101010101</v>
      </c>
      <c r="P1235" s="2">
        <v>86.531986531987002</v>
      </c>
      <c r="Q1235" s="2">
        <v>2.6936026936030002</v>
      </c>
      <c r="R1235" s="16">
        <v>10.774410774411001</v>
      </c>
    </row>
    <row r="1236" spans="3:18" x14ac:dyDescent="0.25">
      <c r="C1236" s="106"/>
      <c r="D1236" s="103"/>
      <c r="E1236" s="11" t="s">
        <v>28</v>
      </c>
      <c r="F1236" s="8"/>
      <c r="G1236" s="7">
        <v>316</v>
      </c>
      <c r="H1236" s="17">
        <v>12.025316455696</v>
      </c>
      <c r="I1236" s="2">
        <v>3.7974683544299999</v>
      </c>
      <c r="J1236" s="2">
        <v>8.2278481012659999</v>
      </c>
      <c r="K1236" s="2">
        <v>3.1645569620249998</v>
      </c>
      <c r="L1236" s="2">
        <v>2.8481012658229998</v>
      </c>
      <c r="M1236" s="2">
        <v>2.8481012658229998</v>
      </c>
      <c r="N1236" s="2">
        <v>4.1139240506329999</v>
      </c>
      <c r="O1236" s="2">
        <v>3.7974683544299999</v>
      </c>
      <c r="P1236" s="2">
        <v>80.696202531645994</v>
      </c>
      <c r="Q1236" s="2">
        <v>1.5822784810129999</v>
      </c>
      <c r="R1236" s="16">
        <v>17.721518987342002</v>
      </c>
    </row>
    <row r="1237" spans="3:18" x14ac:dyDescent="0.25">
      <c r="C1237" s="106"/>
      <c r="D1237" s="103"/>
      <c r="E1237" s="11" t="s">
        <v>29</v>
      </c>
      <c r="F1237" s="8"/>
      <c r="G1237" s="7">
        <v>335</v>
      </c>
      <c r="H1237" s="17">
        <v>20.597014925372999</v>
      </c>
      <c r="I1237" s="2">
        <v>10.149253731343</v>
      </c>
      <c r="J1237" s="2">
        <v>9.2537313432840005</v>
      </c>
      <c r="K1237" s="2">
        <v>7.1641791044780003</v>
      </c>
      <c r="L1237" s="2">
        <v>6.8656716417909998</v>
      </c>
      <c r="M1237" s="2">
        <v>7.7611940298509996</v>
      </c>
      <c r="N1237" s="2">
        <v>4.7761194029849996</v>
      </c>
      <c r="O1237" s="2">
        <v>5.9701492537309999</v>
      </c>
      <c r="P1237" s="2">
        <v>70.149253731342995</v>
      </c>
      <c r="Q1237" s="2">
        <v>3.8805970149250002</v>
      </c>
      <c r="R1237" s="16">
        <v>25.970149253731002</v>
      </c>
    </row>
    <row r="1238" spans="3:18" x14ac:dyDescent="0.25">
      <c r="C1238" s="106"/>
      <c r="D1238" s="103"/>
      <c r="E1238" s="11" t="s">
        <v>30</v>
      </c>
      <c r="F1238" s="8"/>
      <c r="G1238" s="7">
        <v>319</v>
      </c>
      <c r="H1238" s="17">
        <v>40.125391849529997</v>
      </c>
      <c r="I1238" s="2">
        <v>27.586206896552</v>
      </c>
      <c r="J1238" s="2">
        <v>25.391849529780998</v>
      </c>
      <c r="K1238" s="2">
        <v>29.153605015674</v>
      </c>
      <c r="L1238" s="2">
        <v>24.764890282132001</v>
      </c>
      <c r="M1238" s="2">
        <v>20.689655172414</v>
      </c>
      <c r="N1238" s="2">
        <v>19.122257053292</v>
      </c>
      <c r="O1238" s="2">
        <v>20.376175548589</v>
      </c>
      <c r="P1238" s="2">
        <v>44.514106583072</v>
      </c>
      <c r="Q1238" s="2">
        <v>1.5673981191220001</v>
      </c>
      <c r="R1238" s="16">
        <v>53.918495297805997</v>
      </c>
    </row>
    <row r="1239" spans="3:18" x14ac:dyDescent="0.25">
      <c r="C1239" s="106"/>
      <c r="D1239" s="103"/>
      <c r="E1239" s="11" t="s">
        <v>31</v>
      </c>
      <c r="F1239" s="8"/>
      <c r="G1239" s="7">
        <v>1267</v>
      </c>
      <c r="H1239" s="17">
        <v>20.363062352012999</v>
      </c>
      <c r="I1239" s="2">
        <v>11.523283346488</v>
      </c>
      <c r="J1239" s="2">
        <v>11.917916337806</v>
      </c>
      <c r="K1239" s="2">
        <v>10.576164167324</v>
      </c>
      <c r="L1239" s="2">
        <v>9.313338595107</v>
      </c>
      <c r="M1239" s="2">
        <v>8.4451460142069994</v>
      </c>
      <c r="N1239" s="2">
        <v>7.4980268350430004</v>
      </c>
      <c r="O1239" s="2">
        <v>7.8926598263610002</v>
      </c>
      <c r="P1239" s="2">
        <v>70.165745856353993</v>
      </c>
      <c r="Q1239" s="2">
        <v>2.4467245461720002</v>
      </c>
      <c r="R1239" s="16">
        <v>27.387529597474</v>
      </c>
    </row>
    <row r="1240" spans="3:18" x14ac:dyDescent="0.25">
      <c r="C1240" s="106"/>
      <c r="D1240" s="103"/>
      <c r="E1240" s="11" t="s">
        <v>32</v>
      </c>
      <c r="F1240" s="8"/>
      <c r="G1240" s="7">
        <v>654</v>
      </c>
      <c r="H1240" s="17">
        <v>30.122324159021002</v>
      </c>
      <c r="I1240" s="2">
        <v>18.654434250765</v>
      </c>
      <c r="J1240" s="2">
        <v>17.125382262997</v>
      </c>
      <c r="K1240" s="2">
        <v>17.889908256881</v>
      </c>
      <c r="L1240" s="2">
        <v>15.596330275229001</v>
      </c>
      <c r="M1240" s="2">
        <v>14.067278287462001</v>
      </c>
      <c r="N1240" s="2">
        <v>11.773700305809999</v>
      </c>
      <c r="O1240" s="2">
        <v>12.996941896024</v>
      </c>
      <c r="P1240" s="2">
        <v>57.645259938838002</v>
      </c>
      <c r="Q1240" s="2">
        <v>2.7522935779819999</v>
      </c>
      <c r="R1240" s="16">
        <v>39.602446483180003</v>
      </c>
    </row>
    <row r="1241" spans="3:18" x14ac:dyDescent="0.25">
      <c r="C1241" s="106"/>
      <c r="D1241" s="102" t="s">
        <v>22</v>
      </c>
      <c r="E1241" s="10" t="s">
        <v>26</v>
      </c>
      <c r="F1241" s="9"/>
      <c r="G1241" s="13">
        <v>137</v>
      </c>
      <c r="H1241" s="23">
        <v>3.649635036496</v>
      </c>
      <c r="I1241" s="4">
        <v>2.1897810218979998</v>
      </c>
      <c r="J1241" s="4">
        <v>2.1897810218979998</v>
      </c>
      <c r="K1241" s="4">
        <v>1.459854014599</v>
      </c>
      <c r="L1241" s="4">
        <v>1.459854014599</v>
      </c>
      <c r="M1241" s="4">
        <v>2.9197080291969999</v>
      </c>
      <c r="N1241" s="4">
        <v>1.459854014599</v>
      </c>
      <c r="O1241" s="4">
        <v>1.459854014599</v>
      </c>
      <c r="P1241" s="4">
        <v>90.510948905109004</v>
      </c>
      <c r="Q1241" s="4">
        <v>2.9197080291969999</v>
      </c>
      <c r="R1241" s="25">
        <v>6.5693430656930003</v>
      </c>
    </row>
    <row r="1242" spans="3:18" x14ac:dyDescent="0.25">
      <c r="C1242" s="106"/>
      <c r="D1242" s="103"/>
      <c r="E1242" s="11" t="s">
        <v>27</v>
      </c>
      <c r="F1242" s="8"/>
      <c r="G1242" s="7">
        <v>157</v>
      </c>
      <c r="H1242" s="17">
        <v>6.369426751592</v>
      </c>
      <c r="I1242" s="2">
        <v>3.8216560509550002</v>
      </c>
      <c r="J1242" s="2">
        <v>3.8216560509550002</v>
      </c>
      <c r="K1242" s="2">
        <v>1.2738853503180001</v>
      </c>
      <c r="L1242" s="2">
        <v>1.2738853503180001</v>
      </c>
      <c r="M1242" s="2">
        <v>2.5477707006369998</v>
      </c>
      <c r="N1242" s="19" t="s">
        <v>68</v>
      </c>
      <c r="O1242" s="19" t="s">
        <v>68</v>
      </c>
      <c r="P1242" s="2">
        <v>89.171974522292999</v>
      </c>
      <c r="Q1242" s="2">
        <v>1.2738853503180001</v>
      </c>
      <c r="R1242" s="16">
        <v>9.5541401273889992</v>
      </c>
    </row>
    <row r="1243" spans="3:18" x14ac:dyDescent="0.25">
      <c r="C1243" s="106"/>
      <c r="D1243" s="103"/>
      <c r="E1243" s="11" t="s">
        <v>28</v>
      </c>
      <c r="F1243" s="8"/>
      <c r="G1243" s="7">
        <v>162</v>
      </c>
      <c r="H1243" s="17">
        <v>9.8765432098769992</v>
      </c>
      <c r="I1243" s="2">
        <v>3.7037037037039999</v>
      </c>
      <c r="J1243" s="2">
        <v>8.6419753086419995</v>
      </c>
      <c r="K1243" s="2">
        <v>1.851851851852</v>
      </c>
      <c r="L1243" s="2">
        <v>2.4691358024690002</v>
      </c>
      <c r="M1243" s="2">
        <v>4.3209876543209997</v>
      </c>
      <c r="N1243" s="2">
        <v>4.9382716049380004</v>
      </c>
      <c r="O1243" s="2">
        <v>4.3209876543209997</v>
      </c>
      <c r="P1243" s="2">
        <v>80.864197530864004</v>
      </c>
      <c r="Q1243" s="2">
        <v>1.851851851852</v>
      </c>
      <c r="R1243" s="16">
        <v>17.283950617283999</v>
      </c>
    </row>
    <row r="1244" spans="3:18" x14ac:dyDescent="0.25">
      <c r="C1244" s="106"/>
      <c r="D1244" s="103"/>
      <c r="E1244" s="11" t="s">
        <v>29</v>
      </c>
      <c r="F1244" s="8"/>
      <c r="G1244" s="7">
        <v>175</v>
      </c>
      <c r="H1244" s="17">
        <v>15.428571428571001</v>
      </c>
      <c r="I1244" s="2">
        <v>9.1428571428570002</v>
      </c>
      <c r="J1244" s="2">
        <v>8</v>
      </c>
      <c r="K1244" s="2">
        <v>3.4285714285709998</v>
      </c>
      <c r="L1244" s="2">
        <v>4.5714285714290002</v>
      </c>
      <c r="M1244" s="2">
        <v>7.4285714285709998</v>
      </c>
      <c r="N1244" s="2">
        <v>3.4285714285709998</v>
      </c>
      <c r="O1244" s="2">
        <v>4.5714285714290002</v>
      </c>
      <c r="P1244" s="2">
        <v>73.142857142856997</v>
      </c>
      <c r="Q1244" s="2">
        <v>4.5714285714290002</v>
      </c>
      <c r="R1244" s="16">
        <v>22.285714285714</v>
      </c>
    </row>
    <row r="1245" spans="3:18" x14ac:dyDescent="0.25">
      <c r="C1245" s="106"/>
      <c r="D1245" s="103"/>
      <c r="E1245" s="11" t="s">
        <v>30</v>
      </c>
      <c r="F1245" s="8"/>
      <c r="G1245" s="7">
        <v>149</v>
      </c>
      <c r="H1245" s="17">
        <v>34.899328859059999</v>
      </c>
      <c r="I1245" s="2">
        <v>26.845637583893001</v>
      </c>
      <c r="J1245" s="2">
        <v>24.161073825502999</v>
      </c>
      <c r="K1245" s="2">
        <v>22.818791946308998</v>
      </c>
      <c r="L1245" s="2">
        <v>22.818791946308998</v>
      </c>
      <c r="M1245" s="2">
        <v>24.161073825502999</v>
      </c>
      <c r="N1245" s="2">
        <v>18.120805369128</v>
      </c>
      <c r="O1245" s="2">
        <v>20.134228187919</v>
      </c>
      <c r="P1245" s="2">
        <v>48.993288590604003</v>
      </c>
      <c r="Q1245" s="2">
        <v>1.342281879195</v>
      </c>
      <c r="R1245" s="16">
        <v>49.664429530200998</v>
      </c>
    </row>
    <row r="1246" spans="3:18" x14ac:dyDescent="0.25">
      <c r="C1246" s="106"/>
      <c r="D1246" s="103"/>
      <c r="E1246" s="11" t="s">
        <v>31</v>
      </c>
      <c r="F1246" s="8"/>
      <c r="G1246" s="7">
        <v>643</v>
      </c>
      <c r="H1246" s="17">
        <v>16.329704510109</v>
      </c>
      <c r="I1246" s="2">
        <v>10.575427682737001</v>
      </c>
      <c r="J1246" s="2">
        <v>10.886469673405999</v>
      </c>
      <c r="K1246" s="2">
        <v>6.9984447900470004</v>
      </c>
      <c r="L1246" s="2">
        <v>7.4650077760500002</v>
      </c>
      <c r="M1246" s="2">
        <v>9.3312597200620004</v>
      </c>
      <c r="N1246" s="2">
        <v>6.3763608087090002</v>
      </c>
      <c r="O1246" s="2">
        <v>6.9984447900470004</v>
      </c>
      <c r="P1246" s="2">
        <v>73.405909797823</v>
      </c>
      <c r="Q1246" s="2">
        <v>2.3328149300160002</v>
      </c>
      <c r="R1246" s="16">
        <v>24.261275272161999</v>
      </c>
    </row>
    <row r="1247" spans="3:18" x14ac:dyDescent="0.25">
      <c r="C1247" s="106"/>
      <c r="D1247" s="103"/>
      <c r="E1247" s="11" t="s">
        <v>32</v>
      </c>
      <c r="F1247" s="8"/>
      <c r="G1247" s="7">
        <v>324</v>
      </c>
      <c r="H1247" s="17">
        <v>24.382716049382999</v>
      </c>
      <c r="I1247" s="2">
        <v>17.283950617283999</v>
      </c>
      <c r="J1247" s="2">
        <v>15.432098765432</v>
      </c>
      <c r="K1247" s="2">
        <v>12.345679012346</v>
      </c>
      <c r="L1247" s="2">
        <v>12.962962962962999</v>
      </c>
      <c r="M1247" s="2">
        <v>15.123456790123001</v>
      </c>
      <c r="N1247" s="2">
        <v>10.185185185185</v>
      </c>
      <c r="O1247" s="2">
        <v>11.728395061728</v>
      </c>
      <c r="P1247" s="2">
        <v>62.037037037037003</v>
      </c>
      <c r="Q1247" s="2">
        <v>3.086419753086</v>
      </c>
      <c r="R1247" s="16">
        <v>34.876543209876999</v>
      </c>
    </row>
    <row r="1248" spans="3:18" x14ac:dyDescent="0.25">
      <c r="C1248" s="106"/>
      <c r="D1248" s="102" t="s">
        <v>23</v>
      </c>
      <c r="E1248" s="10" t="s">
        <v>26</v>
      </c>
      <c r="F1248" s="9"/>
      <c r="G1248" s="13">
        <v>120</v>
      </c>
      <c r="H1248" s="23">
        <v>5.833333333333</v>
      </c>
      <c r="I1248" s="4">
        <v>3.333333333333</v>
      </c>
      <c r="J1248" s="4">
        <v>0.83333333333299997</v>
      </c>
      <c r="K1248" s="4">
        <v>0.83333333333299997</v>
      </c>
      <c r="L1248" s="36" t="s">
        <v>68</v>
      </c>
      <c r="M1248" s="36" t="s">
        <v>68</v>
      </c>
      <c r="N1248" s="36" t="s">
        <v>68</v>
      </c>
      <c r="O1248" s="36" t="s">
        <v>68</v>
      </c>
      <c r="P1248" s="4">
        <v>91.666666666666998</v>
      </c>
      <c r="Q1248" s="4">
        <v>2.5</v>
      </c>
      <c r="R1248" s="25">
        <v>5.833333333333</v>
      </c>
    </row>
    <row r="1249" spans="3:18" x14ac:dyDescent="0.25">
      <c r="C1249" s="106"/>
      <c r="D1249" s="103"/>
      <c r="E1249" s="11" t="s">
        <v>27</v>
      </c>
      <c r="F1249" s="8"/>
      <c r="G1249" s="7">
        <v>140</v>
      </c>
      <c r="H1249" s="17">
        <v>9.2857142857140005</v>
      </c>
      <c r="I1249" s="2">
        <v>4.2857142857139996</v>
      </c>
      <c r="J1249" s="2">
        <v>5</v>
      </c>
      <c r="K1249" s="2">
        <v>3.5714285714290002</v>
      </c>
      <c r="L1249" s="2">
        <v>3.5714285714290002</v>
      </c>
      <c r="M1249" s="2">
        <v>1.4285714285710001</v>
      </c>
      <c r="N1249" s="2">
        <v>3.5714285714290002</v>
      </c>
      <c r="O1249" s="2">
        <v>2.1428571428569998</v>
      </c>
      <c r="P1249" s="2">
        <v>83.571428571428996</v>
      </c>
      <c r="Q1249" s="2">
        <v>4.2857142857139996</v>
      </c>
      <c r="R1249" s="16">
        <v>12.142857142857</v>
      </c>
    </row>
    <row r="1250" spans="3:18" x14ac:dyDescent="0.25">
      <c r="C1250" s="106"/>
      <c r="D1250" s="103"/>
      <c r="E1250" s="11" t="s">
        <v>28</v>
      </c>
      <c r="F1250" s="8"/>
      <c r="G1250" s="7">
        <v>154</v>
      </c>
      <c r="H1250" s="17">
        <v>14.285714285714</v>
      </c>
      <c r="I1250" s="2">
        <v>3.896103896104</v>
      </c>
      <c r="J1250" s="2">
        <v>7.792207792208</v>
      </c>
      <c r="K1250" s="2">
        <v>4.5454545454549997</v>
      </c>
      <c r="L1250" s="2">
        <v>3.2467532467529998</v>
      </c>
      <c r="M1250" s="2">
        <v>1.298701298701</v>
      </c>
      <c r="N1250" s="2">
        <v>3.2467532467529998</v>
      </c>
      <c r="O1250" s="2">
        <v>3.2467532467529998</v>
      </c>
      <c r="P1250" s="2">
        <v>80.519480519480993</v>
      </c>
      <c r="Q1250" s="2">
        <v>1.298701298701</v>
      </c>
      <c r="R1250" s="16">
        <v>18.181818181817999</v>
      </c>
    </row>
    <row r="1251" spans="3:18" x14ac:dyDescent="0.25">
      <c r="C1251" s="106"/>
      <c r="D1251" s="103"/>
      <c r="E1251" s="11" t="s">
        <v>29</v>
      </c>
      <c r="F1251" s="8"/>
      <c r="G1251" s="7">
        <v>160</v>
      </c>
      <c r="H1251" s="17">
        <v>26.25</v>
      </c>
      <c r="I1251" s="2">
        <v>11.25</v>
      </c>
      <c r="J1251" s="2">
        <v>10.625</v>
      </c>
      <c r="K1251" s="2">
        <v>11.25</v>
      </c>
      <c r="L1251" s="2">
        <v>9.375</v>
      </c>
      <c r="M1251" s="2">
        <v>8.125</v>
      </c>
      <c r="N1251" s="2">
        <v>6.25</v>
      </c>
      <c r="O1251" s="2">
        <v>7.5</v>
      </c>
      <c r="P1251" s="2">
        <v>66.875</v>
      </c>
      <c r="Q1251" s="2">
        <v>3.125</v>
      </c>
      <c r="R1251" s="16">
        <v>30</v>
      </c>
    </row>
    <row r="1252" spans="3:18" x14ac:dyDescent="0.25">
      <c r="C1252" s="106"/>
      <c r="D1252" s="103"/>
      <c r="E1252" s="11" t="s">
        <v>30</v>
      </c>
      <c r="F1252" s="8"/>
      <c r="G1252" s="7">
        <v>170</v>
      </c>
      <c r="H1252" s="17">
        <v>44.705882352941003</v>
      </c>
      <c r="I1252" s="2">
        <v>28.235294117647001</v>
      </c>
      <c r="J1252" s="2">
        <v>26.470588235293999</v>
      </c>
      <c r="K1252" s="2">
        <v>34.705882352941003</v>
      </c>
      <c r="L1252" s="2">
        <v>26.470588235293999</v>
      </c>
      <c r="M1252" s="2">
        <v>17.647058823529001</v>
      </c>
      <c r="N1252" s="2">
        <v>20</v>
      </c>
      <c r="O1252" s="2">
        <v>20.588235294118</v>
      </c>
      <c r="P1252" s="2">
        <v>40.588235294118</v>
      </c>
      <c r="Q1252" s="2">
        <v>1.764705882353</v>
      </c>
      <c r="R1252" s="16">
        <v>57.647058823529001</v>
      </c>
    </row>
    <row r="1253" spans="3:18" x14ac:dyDescent="0.25">
      <c r="C1253" s="106"/>
      <c r="D1253" s="103"/>
      <c r="E1253" s="11" t="s">
        <v>31</v>
      </c>
      <c r="F1253" s="8"/>
      <c r="G1253" s="7">
        <v>624</v>
      </c>
      <c r="H1253" s="17">
        <v>24.519230769231001</v>
      </c>
      <c r="I1253" s="2">
        <v>12.5</v>
      </c>
      <c r="J1253" s="2">
        <v>12.980769230769001</v>
      </c>
      <c r="K1253" s="2">
        <v>14.262820512820999</v>
      </c>
      <c r="L1253" s="2">
        <v>11.217948717949</v>
      </c>
      <c r="M1253" s="2">
        <v>7.5320512820510004</v>
      </c>
      <c r="N1253" s="2">
        <v>8.6538461538460005</v>
      </c>
      <c r="O1253" s="2">
        <v>8.8141025641030009</v>
      </c>
      <c r="P1253" s="2">
        <v>66.826923076922995</v>
      </c>
      <c r="Q1253" s="2">
        <v>2.564102564103</v>
      </c>
      <c r="R1253" s="16">
        <v>30.608974358973999</v>
      </c>
    </row>
    <row r="1254" spans="3:18" x14ac:dyDescent="0.25">
      <c r="C1254" s="106"/>
      <c r="D1254" s="103"/>
      <c r="E1254" s="11" t="s">
        <v>32</v>
      </c>
      <c r="F1254" s="8"/>
      <c r="G1254" s="7">
        <v>330</v>
      </c>
      <c r="H1254" s="17">
        <v>35.757575757575999</v>
      </c>
      <c r="I1254" s="2">
        <v>20</v>
      </c>
      <c r="J1254" s="2">
        <v>18.787878787878999</v>
      </c>
      <c r="K1254" s="2">
        <v>23.333333333333002</v>
      </c>
      <c r="L1254" s="2">
        <v>18.181818181817999</v>
      </c>
      <c r="M1254" s="2">
        <v>13.030303030302999</v>
      </c>
      <c r="N1254" s="2">
        <v>13.333333333333</v>
      </c>
      <c r="O1254" s="2">
        <v>14.242424242424001</v>
      </c>
      <c r="P1254" s="2">
        <v>53.333333333333002</v>
      </c>
      <c r="Q1254" s="2">
        <v>2.4242424242420002</v>
      </c>
      <c r="R1254" s="16">
        <v>44.242424242424001</v>
      </c>
    </row>
    <row r="1255" spans="3:18" ht="25.2" x14ac:dyDescent="0.25">
      <c r="C1255" s="102" t="s">
        <v>33</v>
      </c>
      <c r="D1255" s="102" t="s">
        <v>25</v>
      </c>
      <c r="E1255" s="10" t="s">
        <v>34</v>
      </c>
      <c r="F1255" s="9"/>
      <c r="G1255" s="13">
        <v>75</v>
      </c>
      <c r="H1255" s="23">
        <v>13.333333333333</v>
      </c>
      <c r="I1255" s="4">
        <v>2.666666666667</v>
      </c>
      <c r="J1255" s="4">
        <v>9.333333333333</v>
      </c>
      <c r="K1255" s="4">
        <v>2.666666666667</v>
      </c>
      <c r="L1255" s="4">
        <v>1.333333333333</v>
      </c>
      <c r="M1255" s="4">
        <v>4</v>
      </c>
      <c r="N1255" s="4">
        <v>1.333333333333</v>
      </c>
      <c r="O1255" s="4">
        <v>1.333333333333</v>
      </c>
      <c r="P1255" s="4">
        <v>82.666666666666998</v>
      </c>
      <c r="Q1255" s="4">
        <v>1.333333333333</v>
      </c>
      <c r="R1255" s="25">
        <v>16</v>
      </c>
    </row>
    <row r="1256" spans="3:18" ht="25.2" x14ac:dyDescent="0.25">
      <c r="C1256" s="106"/>
      <c r="D1256" s="103"/>
      <c r="E1256" s="11" t="s">
        <v>35</v>
      </c>
      <c r="F1256" s="8"/>
      <c r="G1256" s="7">
        <v>1042</v>
      </c>
      <c r="H1256" s="17">
        <v>14.395393474087999</v>
      </c>
      <c r="I1256" s="2">
        <v>8.7332053742800007</v>
      </c>
      <c r="J1256" s="2">
        <v>7.7735124760080003</v>
      </c>
      <c r="K1256" s="2">
        <v>6.3339731285990002</v>
      </c>
      <c r="L1256" s="2">
        <v>6.0460652591170003</v>
      </c>
      <c r="M1256" s="2">
        <v>6.1420345489440002</v>
      </c>
      <c r="N1256" s="2">
        <v>4.990403071017</v>
      </c>
      <c r="O1256" s="2">
        <v>5.3742802303259998</v>
      </c>
      <c r="P1256" s="2">
        <v>77.159309021113003</v>
      </c>
      <c r="Q1256" s="2">
        <v>2.3032629558540001</v>
      </c>
      <c r="R1256" s="16">
        <v>20.537428023033002</v>
      </c>
    </row>
    <row r="1257" spans="3:18" ht="25.2" x14ac:dyDescent="0.25">
      <c r="C1257" s="106"/>
      <c r="D1257" s="103"/>
      <c r="E1257" s="11" t="s">
        <v>36</v>
      </c>
      <c r="F1257" s="8"/>
      <c r="G1257" s="7">
        <v>122</v>
      </c>
      <c r="H1257" s="17">
        <v>18.852459016392999</v>
      </c>
      <c r="I1257" s="2">
        <v>6.5573770491800003</v>
      </c>
      <c r="J1257" s="2">
        <v>7.3770491803280001</v>
      </c>
      <c r="K1257" s="2">
        <v>4.918032786885</v>
      </c>
      <c r="L1257" s="2">
        <v>4.918032786885</v>
      </c>
      <c r="M1257" s="2">
        <v>5.7377049180329998</v>
      </c>
      <c r="N1257" s="2">
        <v>4.0983606557380003</v>
      </c>
      <c r="O1257" s="2">
        <v>4.0983606557380003</v>
      </c>
      <c r="P1257" s="2">
        <v>76.229508196721</v>
      </c>
      <c r="Q1257" s="2">
        <v>0.81967213114799997</v>
      </c>
      <c r="R1257" s="16">
        <v>22.950819672131001</v>
      </c>
    </row>
    <row r="1258" spans="3:18" ht="25.2" x14ac:dyDescent="0.25">
      <c r="C1258" s="106"/>
      <c r="D1258" s="103"/>
      <c r="E1258" s="11" t="s">
        <v>37</v>
      </c>
      <c r="F1258" s="8"/>
      <c r="G1258" s="7">
        <v>251</v>
      </c>
      <c r="H1258" s="17">
        <v>31.872509960159</v>
      </c>
      <c r="I1258" s="2">
        <v>19.521912350598001</v>
      </c>
      <c r="J1258" s="2">
        <v>21.513944223107998</v>
      </c>
      <c r="K1258" s="2">
        <v>23.904382470120002</v>
      </c>
      <c r="L1258" s="2">
        <v>18.725099601594</v>
      </c>
      <c r="M1258" s="2">
        <v>13.94422310757</v>
      </c>
      <c r="N1258" s="2">
        <v>15.139442231076</v>
      </c>
      <c r="O1258" s="2">
        <v>15.139442231076</v>
      </c>
      <c r="P1258" s="2">
        <v>56.175298804781001</v>
      </c>
      <c r="Q1258" s="2">
        <v>3.9840637450199998</v>
      </c>
      <c r="R1258" s="16">
        <v>39.840637450198997</v>
      </c>
    </row>
    <row r="1259" spans="3:18" x14ac:dyDescent="0.25">
      <c r="C1259" s="106"/>
      <c r="D1259" s="103"/>
      <c r="E1259" s="11" t="s">
        <v>38</v>
      </c>
      <c r="F1259" s="8"/>
      <c r="G1259" s="14">
        <v>34</v>
      </c>
      <c r="H1259" s="29">
        <v>20.588235294118</v>
      </c>
      <c r="I1259" s="6">
        <v>8.8235294117649996</v>
      </c>
      <c r="J1259" s="6">
        <v>11.764705882353001</v>
      </c>
      <c r="K1259" s="6">
        <v>8.8235294117649996</v>
      </c>
      <c r="L1259" s="6">
        <v>8.8235294117649996</v>
      </c>
      <c r="M1259" s="6">
        <v>5.8823529411760003</v>
      </c>
      <c r="N1259" s="6">
        <v>2.9411764705880001</v>
      </c>
      <c r="O1259" s="6">
        <v>5.8823529411760003</v>
      </c>
      <c r="P1259" s="6">
        <v>67.647058823528994</v>
      </c>
      <c r="Q1259" s="6">
        <v>5.8823529411760003</v>
      </c>
      <c r="R1259" s="31">
        <v>26.470588235293999</v>
      </c>
    </row>
    <row r="1260" spans="3:18" ht="25.2" x14ac:dyDescent="0.25">
      <c r="C1260" s="106"/>
      <c r="D1260" s="102" t="s">
        <v>22</v>
      </c>
      <c r="E1260" s="10" t="s">
        <v>34</v>
      </c>
      <c r="F1260" s="9"/>
      <c r="G1260" s="13">
        <v>53</v>
      </c>
      <c r="H1260" s="23">
        <v>13.207547169811001</v>
      </c>
      <c r="I1260" s="4">
        <v>3.7735849056599999</v>
      </c>
      <c r="J1260" s="4">
        <v>11.320754716981</v>
      </c>
      <c r="K1260" s="4">
        <v>1.88679245283</v>
      </c>
      <c r="L1260" s="4">
        <v>1.88679245283</v>
      </c>
      <c r="M1260" s="4">
        <v>5.660377358491</v>
      </c>
      <c r="N1260" s="4">
        <v>1.88679245283</v>
      </c>
      <c r="O1260" s="4">
        <v>1.88679245283</v>
      </c>
      <c r="P1260" s="4">
        <v>81.132075471698002</v>
      </c>
      <c r="Q1260" s="4">
        <v>1.88679245283</v>
      </c>
      <c r="R1260" s="25">
        <v>16.981132075472001</v>
      </c>
    </row>
    <row r="1261" spans="3:18" ht="25.2" x14ac:dyDescent="0.25">
      <c r="C1261" s="106"/>
      <c r="D1261" s="103"/>
      <c r="E1261" s="11" t="s">
        <v>35</v>
      </c>
      <c r="F1261" s="8"/>
      <c r="G1261" s="7">
        <v>595</v>
      </c>
      <c r="H1261" s="17">
        <v>12.941176470587999</v>
      </c>
      <c r="I1261" s="2">
        <v>9.0756302521009999</v>
      </c>
      <c r="J1261" s="2">
        <v>8.0672268907560003</v>
      </c>
      <c r="K1261" s="2">
        <v>5.7142857142860004</v>
      </c>
      <c r="L1261" s="2">
        <v>6.0504201680670002</v>
      </c>
      <c r="M1261" s="2">
        <v>8.4033613445380002</v>
      </c>
      <c r="N1261" s="2">
        <v>5.3781512605039996</v>
      </c>
      <c r="O1261" s="2">
        <v>6.0504201680670002</v>
      </c>
      <c r="P1261" s="2">
        <v>76.974789915965999</v>
      </c>
      <c r="Q1261" s="2">
        <v>2.6890756302519998</v>
      </c>
      <c r="R1261" s="16">
        <v>20.336134453782002</v>
      </c>
    </row>
    <row r="1262" spans="3:18" ht="25.2" x14ac:dyDescent="0.25">
      <c r="C1262" s="106"/>
      <c r="D1262" s="103"/>
      <c r="E1262" s="11" t="s">
        <v>36</v>
      </c>
      <c r="F1262" s="8"/>
      <c r="G1262" s="7">
        <v>56</v>
      </c>
      <c r="H1262" s="17">
        <v>16.071428571428999</v>
      </c>
      <c r="I1262" s="2">
        <v>5.3571428571429998</v>
      </c>
      <c r="J1262" s="2">
        <v>5.3571428571429998</v>
      </c>
      <c r="K1262" s="2">
        <v>3.5714285714290002</v>
      </c>
      <c r="L1262" s="2">
        <v>5.3571428571429998</v>
      </c>
      <c r="M1262" s="2">
        <v>3.5714285714290002</v>
      </c>
      <c r="N1262" s="2">
        <v>3.5714285714290002</v>
      </c>
      <c r="O1262" s="2">
        <v>3.5714285714290002</v>
      </c>
      <c r="P1262" s="2">
        <v>76.785714285713993</v>
      </c>
      <c r="Q1262" s="19" t="s">
        <v>68</v>
      </c>
      <c r="R1262" s="16">
        <v>23.214285714286</v>
      </c>
    </row>
    <row r="1263" spans="3:18" ht="25.2" x14ac:dyDescent="0.25">
      <c r="C1263" s="106"/>
      <c r="D1263" s="103"/>
      <c r="E1263" s="11" t="s">
        <v>37</v>
      </c>
      <c r="F1263" s="8"/>
      <c r="G1263" s="7">
        <v>54</v>
      </c>
      <c r="H1263" s="17">
        <v>22.222222222222001</v>
      </c>
      <c r="I1263" s="2">
        <v>16.666666666666998</v>
      </c>
      <c r="J1263" s="2">
        <v>24.074074074074002</v>
      </c>
      <c r="K1263" s="2">
        <v>16.666666666666998</v>
      </c>
      <c r="L1263" s="2">
        <v>14.814814814815</v>
      </c>
      <c r="M1263" s="2">
        <v>14.814814814815</v>
      </c>
      <c r="N1263" s="2">
        <v>14.814814814815</v>
      </c>
      <c r="O1263" s="2">
        <v>12.962962962962999</v>
      </c>
      <c r="P1263" s="2">
        <v>66.666666666666998</v>
      </c>
      <c r="Q1263" s="2">
        <v>3.7037037037039999</v>
      </c>
      <c r="R1263" s="16">
        <v>29.629629629629999</v>
      </c>
    </row>
    <row r="1264" spans="3:18" x14ac:dyDescent="0.25">
      <c r="C1264" s="106"/>
      <c r="D1264" s="103"/>
      <c r="E1264" s="11" t="s">
        <v>38</v>
      </c>
      <c r="F1264" s="8"/>
      <c r="G1264" s="14">
        <v>22</v>
      </c>
      <c r="H1264" s="29">
        <v>22.727272727273</v>
      </c>
      <c r="I1264" s="6">
        <v>13.636363636364001</v>
      </c>
      <c r="J1264" s="6">
        <v>13.636363636364001</v>
      </c>
      <c r="K1264" s="6">
        <v>4.5454545454549997</v>
      </c>
      <c r="L1264" s="6">
        <v>9.0909090909089993</v>
      </c>
      <c r="M1264" s="6">
        <v>4.5454545454549997</v>
      </c>
      <c r="N1264" s="12" t="s">
        <v>68</v>
      </c>
      <c r="O1264" s="6">
        <v>4.5454545454549997</v>
      </c>
      <c r="P1264" s="6">
        <v>72.727272727273004</v>
      </c>
      <c r="Q1264" s="12" t="s">
        <v>68</v>
      </c>
      <c r="R1264" s="31">
        <v>27.272727272727</v>
      </c>
    </row>
    <row r="1265" spans="3:18" ht="25.2" x14ac:dyDescent="0.25">
      <c r="C1265" s="106"/>
      <c r="D1265" s="102" t="s">
        <v>23</v>
      </c>
      <c r="E1265" s="10" t="s">
        <v>34</v>
      </c>
      <c r="F1265" s="9"/>
      <c r="G1265" s="41">
        <v>22</v>
      </c>
      <c r="H1265" s="61">
        <v>13.636363636364001</v>
      </c>
      <c r="I1265" s="39" t="s">
        <v>68</v>
      </c>
      <c r="J1265" s="33">
        <v>4.5454545454549997</v>
      </c>
      <c r="K1265" s="33">
        <v>4.5454545454549997</v>
      </c>
      <c r="L1265" s="39" t="s">
        <v>68</v>
      </c>
      <c r="M1265" s="39" t="s">
        <v>68</v>
      </c>
      <c r="N1265" s="39" t="s">
        <v>68</v>
      </c>
      <c r="O1265" s="39" t="s">
        <v>68</v>
      </c>
      <c r="P1265" s="33">
        <v>86.363636363636004</v>
      </c>
      <c r="Q1265" s="39" t="s">
        <v>68</v>
      </c>
      <c r="R1265" s="63">
        <v>13.636363636364001</v>
      </c>
    </row>
    <row r="1266" spans="3:18" ht="25.2" x14ac:dyDescent="0.25">
      <c r="C1266" s="106"/>
      <c r="D1266" s="103"/>
      <c r="E1266" s="11" t="s">
        <v>35</v>
      </c>
      <c r="F1266" s="8"/>
      <c r="G1266" s="7">
        <v>447</v>
      </c>
      <c r="H1266" s="17">
        <v>16.331096196868</v>
      </c>
      <c r="I1266" s="2">
        <v>8.2774049217000005</v>
      </c>
      <c r="J1266" s="2">
        <v>7.3825503355700004</v>
      </c>
      <c r="K1266" s="2">
        <v>7.158836689038</v>
      </c>
      <c r="L1266" s="2">
        <v>6.0402684563760003</v>
      </c>
      <c r="M1266" s="2">
        <v>3.1319910514539999</v>
      </c>
      <c r="N1266" s="2">
        <v>4.4742729306489997</v>
      </c>
      <c r="O1266" s="2">
        <v>4.4742729306489997</v>
      </c>
      <c r="P1266" s="2">
        <v>77.404921700223994</v>
      </c>
      <c r="Q1266" s="2">
        <v>1.78970917226</v>
      </c>
      <c r="R1266" s="16">
        <v>20.805369127517</v>
      </c>
    </row>
    <row r="1267" spans="3:18" ht="25.2" x14ac:dyDescent="0.25">
      <c r="C1267" s="106"/>
      <c r="D1267" s="103"/>
      <c r="E1267" s="11" t="s">
        <v>36</v>
      </c>
      <c r="F1267" s="8"/>
      <c r="G1267" s="7">
        <v>66</v>
      </c>
      <c r="H1267" s="17">
        <v>21.212121212121001</v>
      </c>
      <c r="I1267" s="2">
        <v>7.5757575757579998</v>
      </c>
      <c r="J1267" s="2">
        <v>9.0909090909089993</v>
      </c>
      <c r="K1267" s="2">
        <v>6.0606060606060002</v>
      </c>
      <c r="L1267" s="2">
        <v>4.5454545454549997</v>
      </c>
      <c r="M1267" s="2">
        <v>7.5757575757579998</v>
      </c>
      <c r="N1267" s="2">
        <v>4.5454545454549997</v>
      </c>
      <c r="O1267" s="2">
        <v>4.5454545454549997</v>
      </c>
      <c r="P1267" s="2">
        <v>75.757575757576006</v>
      </c>
      <c r="Q1267" s="2">
        <v>1.5151515151520001</v>
      </c>
      <c r="R1267" s="16">
        <v>22.727272727273</v>
      </c>
    </row>
    <row r="1268" spans="3:18" ht="25.2" x14ac:dyDescent="0.25">
      <c r="C1268" s="106"/>
      <c r="D1268" s="103"/>
      <c r="E1268" s="11" t="s">
        <v>37</v>
      </c>
      <c r="F1268" s="8"/>
      <c r="G1268" s="7">
        <v>197</v>
      </c>
      <c r="H1268" s="17">
        <v>34.517766497461999</v>
      </c>
      <c r="I1268" s="2">
        <v>20.304568527918999</v>
      </c>
      <c r="J1268" s="2">
        <v>20.812182741116999</v>
      </c>
      <c r="K1268" s="2">
        <v>25.888324873096</v>
      </c>
      <c r="L1268" s="2">
        <v>19.796954314720999</v>
      </c>
      <c r="M1268" s="2">
        <v>13.705583756345</v>
      </c>
      <c r="N1268" s="2">
        <v>15.228426395939</v>
      </c>
      <c r="O1268" s="2">
        <v>15.736040609137</v>
      </c>
      <c r="P1268" s="2">
        <v>53.299492385786998</v>
      </c>
      <c r="Q1268" s="2">
        <v>4.0609137055840003</v>
      </c>
      <c r="R1268" s="16">
        <v>42.639593908629003</v>
      </c>
    </row>
    <row r="1269" spans="3:18" x14ac:dyDescent="0.25">
      <c r="C1269" s="106"/>
      <c r="D1269" s="103"/>
      <c r="E1269" s="11" t="s">
        <v>38</v>
      </c>
      <c r="F1269" s="8"/>
      <c r="G1269" s="14">
        <v>12</v>
      </c>
      <c r="H1269" s="29">
        <v>16.666666666666998</v>
      </c>
      <c r="I1269" s="12" t="s">
        <v>68</v>
      </c>
      <c r="J1269" s="6">
        <v>8.333333333333</v>
      </c>
      <c r="K1269" s="6">
        <v>16.666666666666998</v>
      </c>
      <c r="L1269" s="6">
        <v>8.333333333333</v>
      </c>
      <c r="M1269" s="6">
        <v>8.333333333333</v>
      </c>
      <c r="N1269" s="6">
        <v>8.333333333333</v>
      </c>
      <c r="O1269" s="6">
        <v>8.333333333333</v>
      </c>
      <c r="P1269" s="6">
        <v>58.333333333333002</v>
      </c>
      <c r="Q1269" s="6">
        <v>16.666666666666998</v>
      </c>
      <c r="R1269" s="31">
        <v>25</v>
      </c>
    </row>
    <row r="1270" spans="3:18" ht="25.2" x14ac:dyDescent="0.25">
      <c r="C1270" s="102" t="s">
        <v>39</v>
      </c>
      <c r="D1270" s="102" t="s">
        <v>25</v>
      </c>
      <c r="E1270" s="10" t="s">
        <v>40</v>
      </c>
      <c r="F1270" s="9"/>
      <c r="G1270" s="13">
        <v>263</v>
      </c>
      <c r="H1270" s="23">
        <v>20.912547528516999</v>
      </c>
      <c r="I1270" s="4">
        <v>12.927756653992001</v>
      </c>
      <c r="J1270" s="4">
        <v>12.547528517110001</v>
      </c>
      <c r="K1270" s="4">
        <v>12.167300380227999</v>
      </c>
      <c r="L1270" s="4">
        <v>8.7452471482889997</v>
      </c>
      <c r="M1270" s="4">
        <v>7.9847908745250002</v>
      </c>
      <c r="N1270" s="4">
        <v>7.2243346007599998</v>
      </c>
      <c r="O1270" s="4">
        <v>7.6045627376429996</v>
      </c>
      <c r="P1270" s="4">
        <v>71.482889733839997</v>
      </c>
      <c r="Q1270" s="4">
        <v>2.6615969581750001</v>
      </c>
      <c r="R1270" s="25">
        <v>25.855513307984999</v>
      </c>
    </row>
    <row r="1271" spans="3:18" ht="25.2" x14ac:dyDescent="0.25">
      <c r="C1271" s="106"/>
      <c r="D1271" s="103"/>
      <c r="E1271" s="11" t="s">
        <v>41</v>
      </c>
      <c r="F1271" s="8"/>
      <c r="G1271" s="7">
        <v>906</v>
      </c>
      <c r="H1271" s="17">
        <v>12.141280353200999</v>
      </c>
      <c r="I1271" s="2">
        <v>7.1743929359819996</v>
      </c>
      <c r="J1271" s="2">
        <v>6.5121412803530001</v>
      </c>
      <c r="K1271" s="2">
        <v>4.9668874172189996</v>
      </c>
      <c r="L1271" s="2">
        <v>4.7461368653419997</v>
      </c>
      <c r="M1271" s="2">
        <v>5.0772626931570004</v>
      </c>
      <c r="N1271" s="2">
        <v>4.0838852097130003</v>
      </c>
      <c r="O1271" s="2">
        <v>4.4150110375280001</v>
      </c>
      <c r="P1271" s="2">
        <v>79.801324503310994</v>
      </c>
      <c r="Q1271" s="2">
        <v>2.207505518764</v>
      </c>
      <c r="R1271" s="16">
        <v>17.991169977925001</v>
      </c>
    </row>
    <row r="1272" spans="3:18" x14ac:dyDescent="0.25">
      <c r="C1272" s="106"/>
      <c r="D1272" s="103"/>
      <c r="E1272" s="11" t="s">
        <v>42</v>
      </c>
      <c r="F1272" s="8"/>
      <c r="G1272" s="7">
        <v>61</v>
      </c>
      <c r="H1272" s="62" t="s">
        <v>68</v>
      </c>
      <c r="I1272" s="2">
        <v>1.6393442622950001</v>
      </c>
      <c r="J1272" s="19" t="s">
        <v>68</v>
      </c>
      <c r="K1272" s="19" t="s">
        <v>68</v>
      </c>
      <c r="L1272" s="19" t="s">
        <v>68</v>
      </c>
      <c r="M1272" s="19" t="s">
        <v>68</v>
      </c>
      <c r="N1272" s="2">
        <v>3.2786885245900002</v>
      </c>
      <c r="O1272" s="2">
        <v>1.6393442622950001</v>
      </c>
      <c r="P1272" s="2">
        <v>96.721311475410005</v>
      </c>
      <c r="Q1272" s="19" t="s">
        <v>68</v>
      </c>
      <c r="R1272" s="16">
        <v>3.2786885245900002</v>
      </c>
    </row>
    <row r="1273" spans="3:18" x14ac:dyDescent="0.25">
      <c r="C1273" s="106"/>
      <c r="D1273" s="103"/>
      <c r="E1273" s="11" t="s">
        <v>43</v>
      </c>
      <c r="F1273" s="8"/>
      <c r="G1273" s="7">
        <v>450</v>
      </c>
      <c r="H1273" s="17">
        <v>18.666666666666998</v>
      </c>
      <c r="I1273" s="2">
        <v>10</v>
      </c>
      <c r="J1273" s="2">
        <v>11.333333333333</v>
      </c>
      <c r="K1273" s="2">
        <v>10</v>
      </c>
      <c r="L1273" s="2">
        <v>8.666666666667</v>
      </c>
      <c r="M1273" s="2">
        <v>8.4444444444440006</v>
      </c>
      <c r="N1273" s="2">
        <v>7.5555555555560003</v>
      </c>
      <c r="O1273" s="2">
        <v>8.4444444444440006</v>
      </c>
      <c r="P1273" s="2">
        <v>71.777777777777999</v>
      </c>
      <c r="Q1273" s="2">
        <v>3.1111111111110001</v>
      </c>
      <c r="R1273" s="16">
        <v>25.111111111111001</v>
      </c>
    </row>
    <row r="1274" spans="3:18" x14ac:dyDescent="0.25">
      <c r="C1274" s="106"/>
      <c r="D1274" s="103"/>
      <c r="E1274" s="11" t="s">
        <v>44</v>
      </c>
      <c r="F1274" s="8"/>
      <c r="G1274" s="7">
        <v>93</v>
      </c>
      <c r="H1274" s="17">
        <v>21.505376344085999</v>
      </c>
      <c r="I1274" s="2">
        <v>6.4516129032259997</v>
      </c>
      <c r="J1274" s="2">
        <v>10.752688172042999</v>
      </c>
      <c r="K1274" s="2">
        <v>8.6021505376339995</v>
      </c>
      <c r="L1274" s="2">
        <v>6.4516129032259997</v>
      </c>
      <c r="M1274" s="2">
        <v>4.3010752688169998</v>
      </c>
      <c r="N1274" s="2">
        <v>5.3763440860219998</v>
      </c>
      <c r="O1274" s="2">
        <v>6.4516129032259997</v>
      </c>
      <c r="P1274" s="2">
        <v>69.892473118279995</v>
      </c>
      <c r="Q1274" s="2">
        <v>3.2258064516129998</v>
      </c>
      <c r="R1274" s="16">
        <v>26.881720430108</v>
      </c>
    </row>
    <row r="1275" spans="3:18" ht="25.2" x14ac:dyDescent="0.25">
      <c r="C1275" s="106"/>
      <c r="D1275" s="103"/>
      <c r="E1275" s="11" t="s">
        <v>45</v>
      </c>
      <c r="F1275" s="8"/>
      <c r="G1275" s="14">
        <v>41</v>
      </c>
      <c r="H1275" s="29">
        <v>34.146341463414998</v>
      </c>
      <c r="I1275" s="6">
        <v>14.634146341463</v>
      </c>
      <c r="J1275" s="6">
        <v>26.829268292683</v>
      </c>
      <c r="K1275" s="6">
        <v>21.951219512194999</v>
      </c>
      <c r="L1275" s="6">
        <v>21.951219512194999</v>
      </c>
      <c r="M1275" s="6">
        <v>19.512195121950999</v>
      </c>
      <c r="N1275" s="6">
        <v>14.634146341463</v>
      </c>
      <c r="O1275" s="6">
        <v>14.634146341463</v>
      </c>
      <c r="P1275" s="6">
        <v>63.414634146341001</v>
      </c>
      <c r="Q1275" s="12" t="s">
        <v>68</v>
      </c>
      <c r="R1275" s="31">
        <v>36.585365853658999</v>
      </c>
    </row>
    <row r="1276" spans="3:18" x14ac:dyDescent="0.25">
      <c r="C1276" s="106"/>
      <c r="D1276" s="103"/>
      <c r="E1276" s="11" t="s">
        <v>38</v>
      </c>
      <c r="F1276" s="8"/>
      <c r="G1276" s="7">
        <v>141</v>
      </c>
      <c r="H1276" s="17">
        <v>29.787234042552999</v>
      </c>
      <c r="I1276" s="2">
        <v>17.021276595745</v>
      </c>
      <c r="J1276" s="2">
        <v>16.312056737589</v>
      </c>
      <c r="K1276" s="2">
        <v>14.893617021277</v>
      </c>
      <c r="L1276" s="2">
        <v>14.893617021277</v>
      </c>
      <c r="M1276" s="2">
        <v>10.638297872340001</v>
      </c>
      <c r="N1276" s="2">
        <v>9.2198581560279997</v>
      </c>
      <c r="O1276" s="2">
        <v>10.638297872340001</v>
      </c>
      <c r="P1276" s="2">
        <v>58.156028368793997</v>
      </c>
      <c r="Q1276" s="2">
        <v>4.2553191489359996</v>
      </c>
      <c r="R1276" s="16">
        <v>37.58865248227</v>
      </c>
    </row>
    <row r="1277" spans="3:18" ht="25.2" x14ac:dyDescent="0.25">
      <c r="C1277" s="106"/>
      <c r="D1277" s="102" t="s">
        <v>22</v>
      </c>
      <c r="E1277" s="10" t="s">
        <v>40</v>
      </c>
      <c r="F1277" s="9"/>
      <c r="G1277" s="13">
        <v>123</v>
      </c>
      <c r="H1277" s="23">
        <v>14.634146341463</v>
      </c>
      <c r="I1277" s="4">
        <v>8.130081300813</v>
      </c>
      <c r="J1277" s="4">
        <v>11.382113821138001</v>
      </c>
      <c r="K1277" s="4">
        <v>7.3170731707319998</v>
      </c>
      <c r="L1277" s="4">
        <v>5.6910569105690003</v>
      </c>
      <c r="M1277" s="4">
        <v>8.130081300813</v>
      </c>
      <c r="N1277" s="4">
        <v>6.5040650406499996</v>
      </c>
      <c r="O1277" s="4">
        <v>6.5040650406499996</v>
      </c>
      <c r="P1277" s="4">
        <v>78.861788617886006</v>
      </c>
      <c r="Q1277" s="4">
        <v>1.6260162601629999</v>
      </c>
      <c r="R1277" s="25">
        <v>19.512195121950999</v>
      </c>
    </row>
    <row r="1278" spans="3:18" ht="25.2" x14ac:dyDescent="0.25">
      <c r="C1278" s="106"/>
      <c r="D1278" s="103"/>
      <c r="E1278" s="11" t="s">
        <v>41</v>
      </c>
      <c r="F1278" s="8"/>
      <c r="G1278" s="7">
        <v>511</v>
      </c>
      <c r="H1278" s="17">
        <v>10.763209393345999</v>
      </c>
      <c r="I1278" s="2">
        <v>7.2407045009779996</v>
      </c>
      <c r="J1278" s="2">
        <v>7.2407045009779996</v>
      </c>
      <c r="K1278" s="2">
        <v>4.3052837573389997</v>
      </c>
      <c r="L1278" s="2">
        <v>4.6966731898239997</v>
      </c>
      <c r="M1278" s="2">
        <v>7.4363992172210001</v>
      </c>
      <c r="N1278" s="2">
        <v>4.8923679060670002</v>
      </c>
      <c r="O1278" s="2">
        <v>5.2837573385520002</v>
      </c>
      <c r="P1278" s="2">
        <v>79.256360078278007</v>
      </c>
      <c r="Q1278" s="2">
        <v>2.7397260273969999</v>
      </c>
      <c r="R1278" s="16">
        <v>18.003913894324999</v>
      </c>
    </row>
    <row r="1279" spans="3:18" x14ac:dyDescent="0.25">
      <c r="C1279" s="106"/>
      <c r="D1279" s="103"/>
      <c r="E1279" s="11" t="s">
        <v>42</v>
      </c>
      <c r="F1279" s="8"/>
      <c r="G1279" s="14">
        <v>36</v>
      </c>
      <c r="H1279" s="57" t="s">
        <v>68</v>
      </c>
      <c r="I1279" s="6">
        <v>2.7777777777780002</v>
      </c>
      <c r="J1279" s="12" t="s">
        <v>68</v>
      </c>
      <c r="K1279" s="12" t="s">
        <v>68</v>
      </c>
      <c r="L1279" s="12" t="s">
        <v>68</v>
      </c>
      <c r="M1279" s="12" t="s">
        <v>68</v>
      </c>
      <c r="N1279" s="6">
        <v>5.5555555555560003</v>
      </c>
      <c r="O1279" s="6">
        <v>2.7777777777780002</v>
      </c>
      <c r="P1279" s="6">
        <v>94.444444444444002</v>
      </c>
      <c r="Q1279" s="12" t="s">
        <v>68</v>
      </c>
      <c r="R1279" s="31">
        <v>5.5555555555560003</v>
      </c>
    </row>
    <row r="1280" spans="3:18" x14ac:dyDescent="0.25">
      <c r="C1280" s="106"/>
      <c r="D1280" s="103"/>
      <c r="E1280" s="11" t="s">
        <v>43</v>
      </c>
      <c r="F1280" s="8"/>
      <c r="G1280" s="7">
        <v>224</v>
      </c>
      <c r="H1280" s="17">
        <v>15.178571428571001</v>
      </c>
      <c r="I1280" s="2">
        <v>10.714285714286</v>
      </c>
      <c r="J1280" s="2">
        <v>11.160714285714</v>
      </c>
      <c r="K1280" s="2">
        <v>7.1428571428570002</v>
      </c>
      <c r="L1280" s="2">
        <v>7.1428571428570002</v>
      </c>
      <c r="M1280" s="2">
        <v>9.8214285714289993</v>
      </c>
      <c r="N1280" s="2">
        <v>6.6964285714290002</v>
      </c>
      <c r="O1280" s="2">
        <v>7.5892857142860004</v>
      </c>
      <c r="P1280" s="2">
        <v>75.446428571428996</v>
      </c>
      <c r="Q1280" s="2">
        <v>2.6785714285709998</v>
      </c>
      <c r="R1280" s="16">
        <v>21.875</v>
      </c>
    </row>
    <row r="1281" spans="3:18" x14ac:dyDescent="0.25">
      <c r="C1281" s="106"/>
      <c r="D1281" s="103"/>
      <c r="E1281" s="11" t="s">
        <v>44</v>
      </c>
      <c r="F1281" s="8"/>
      <c r="G1281" s="14">
        <v>46</v>
      </c>
      <c r="H1281" s="29">
        <v>17.391304347826001</v>
      </c>
      <c r="I1281" s="6">
        <v>6.5217391304349999</v>
      </c>
      <c r="J1281" s="6">
        <v>10.869565217390999</v>
      </c>
      <c r="K1281" s="6">
        <v>4.3478260869570002</v>
      </c>
      <c r="L1281" s="6">
        <v>4.3478260869570002</v>
      </c>
      <c r="M1281" s="6">
        <v>4.3478260869570002</v>
      </c>
      <c r="N1281" s="6">
        <v>6.5217391304349999</v>
      </c>
      <c r="O1281" s="6">
        <v>6.5217391304349999</v>
      </c>
      <c r="P1281" s="6">
        <v>73.913043478261002</v>
      </c>
      <c r="Q1281" s="6">
        <v>4.3478260869570002</v>
      </c>
      <c r="R1281" s="31">
        <v>21.739130434783</v>
      </c>
    </row>
    <row r="1282" spans="3:18" ht="25.2" x14ac:dyDescent="0.25">
      <c r="C1282" s="106"/>
      <c r="D1282" s="103"/>
      <c r="E1282" s="11" t="s">
        <v>45</v>
      </c>
      <c r="F1282" s="8"/>
      <c r="G1282" s="14">
        <v>18</v>
      </c>
      <c r="H1282" s="29">
        <v>27.777777777777999</v>
      </c>
      <c r="I1282" s="6">
        <v>11.111111111111001</v>
      </c>
      <c r="J1282" s="6">
        <v>22.222222222222001</v>
      </c>
      <c r="K1282" s="6">
        <v>5.5555555555560003</v>
      </c>
      <c r="L1282" s="6">
        <v>11.111111111111001</v>
      </c>
      <c r="M1282" s="6">
        <v>11.111111111111001</v>
      </c>
      <c r="N1282" s="12" t="s">
        <v>68</v>
      </c>
      <c r="O1282" s="12" t="s">
        <v>68</v>
      </c>
      <c r="P1282" s="6">
        <v>72.222222222222001</v>
      </c>
      <c r="Q1282" s="12" t="s">
        <v>68</v>
      </c>
      <c r="R1282" s="31">
        <v>27.777777777777999</v>
      </c>
    </row>
    <row r="1283" spans="3:18" x14ac:dyDescent="0.25">
      <c r="C1283" s="106"/>
      <c r="D1283" s="103"/>
      <c r="E1283" s="11" t="s">
        <v>38</v>
      </c>
      <c r="F1283" s="8"/>
      <c r="G1283" s="7">
        <v>80</v>
      </c>
      <c r="H1283" s="17">
        <v>27.5</v>
      </c>
      <c r="I1283" s="2">
        <v>18.75</v>
      </c>
      <c r="J1283" s="2">
        <v>12.5</v>
      </c>
      <c r="K1283" s="2">
        <v>12.5</v>
      </c>
      <c r="L1283" s="2">
        <v>15</v>
      </c>
      <c r="M1283" s="2">
        <v>10</v>
      </c>
      <c r="N1283" s="2">
        <v>6.25</v>
      </c>
      <c r="O1283" s="2">
        <v>10</v>
      </c>
      <c r="P1283" s="2">
        <v>60</v>
      </c>
      <c r="Q1283" s="2">
        <v>2.5</v>
      </c>
      <c r="R1283" s="16">
        <v>37.5</v>
      </c>
    </row>
    <row r="1284" spans="3:18" ht="25.2" x14ac:dyDescent="0.25">
      <c r="C1284" s="106"/>
      <c r="D1284" s="102" t="s">
        <v>23</v>
      </c>
      <c r="E1284" s="10" t="s">
        <v>40</v>
      </c>
      <c r="F1284" s="9"/>
      <c r="G1284" s="13">
        <v>140</v>
      </c>
      <c r="H1284" s="23">
        <v>26.428571428571001</v>
      </c>
      <c r="I1284" s="4">
        <v>17.142857142857</v>
      </c>
      <c r="J1284" s="4">
        <v>13.571428571428999</v>
      </c>
      <c r="K1284" s="4">
        <v>16.428571428571001</v>
      </c>
      <c r="L1284" s="4">
        <v>11.428571428571001</v>
      </c>
      <c r="M1284" s="4">
        <v>7.8571428571429998</v>
      </c>
      <c r="N1284" s="4">
        <v>7.8571428571429998</v>
      </c>
      <c r="O1284" s="4">
        <v>8.5714285714289993</v>
      </c>
      <c r="P1284" s="4">
        <v>65</v>
      </c>
      <c r="Q1284" s="4">
        <v>3.5714285714290002</v>
      </c>
      <c r="R1284" s="25">
        <v>31.428571428571001</v>
      </c>
    </row>
    <row r="1285" spans="3:18" ht="25.2" x14ac:dyDescent="0.25">
      <c r="C1285" s="106"/>
      <c r="D1285" s="103"/>
      <c r="E1285" s="11" t="s">
        <v>41</v>
      </c>
      <c r="F1285" s="8"/>
      <c r="G1285" s="7">
        <v>395</v>
      </c>
      <c r="H1285" s="17">
        <v>13.924050632910999</v>
      </c>
      <c r="I1285" s="2">
        <v>7.0886075949369998</v>
      </c>
      <c r="J1285" s="2">
        <v>5.5696202531649996</v>
      </c>
      <c r="K1285" s="2">
        <v>5.8227848101269997</v>
      </c>
      <c r="L1285" s="2">
        <v>4.8101265822780004</v>
      </c>
      <c r="M1285" s="2">
        <v>2.0253164556960002</v>
      </c>
      <c r="N1285" s="2">
        <v>3.0379746835439998</v>
      </c>
      <c r="O1285" s="2">
        <v>3.2911392405059998</v>
      </c>
      <c r="P1285" s="2">
        <v>80.506329113923996</v>
      </c>
      <c r="Q1285" s="2">
        <v>1.5189873417719999</v>
      </c>
      <c r="R1285" s="16">
        <v>17.974683544304</v>
      </c>
    </row>
    <row r="1286" spans="3:18" x14ac:dyDescent="0.25">
      <c r="C1286" s="106"/>
      <c r="D1286" s="103"/>
      <c r="E1286" s="11" t="s">
        <v>42</v>
      </c>
      <c r="F1286" s="8"/>
      <c r="G1286" s="14">
        <v>25</v>
      </c>
      <c r="H1286" s="57" t="s">
        <v>68</v>
      </c>
      <c r="I1286" s="12" t="s">
        <v>68</v>
      </c>
      <c r="J1286" s="12" t="s">
        <v>68</v>
      </c>
      <c r="K1286" s="12" t="s">
        <v>68</v>
      </c>
      <c r="L1286" s="12" t="s">
        <v>68</v>
      </c>
      <c r="M1286" s="12" t="s">
        <v>68</v>
      </c>
      <c r="N1286" s="12" t="s">
        <v>68</v>
      </c>
      <c r="O1286" s="12" t="s">
        <v>68</v>
      </c>
      <c r="P1286" s="6">
        <v>100</v>
      </c>
      <c r="Q1286" s="12" t="s">
        <v>68</v>
      </c>
      <c r="R1286" s="38" t="s">
        <v>68</v>
      </c>
    </row>
    <row r="1287" spans="3:18" x14ac:dyDescent="0.25">
      <c r="C1287" s="106"/>
      <c r="D1287" s="103"/>
      <c r="E1287" s="11" t="s">
        <v>43</v>
      </c>
      <c r="F1287" s="8"/>
      <c r="G1287" s="7">
        <v>226</v>
      </c>
      <c r="H1287" s="17">
        <v>22.123893805310001</v>
      </c>
      <c r="I1287" s="2">
        <v>9.2920353982300004</v>
      </c>
      <c r="J1287" s="2">
        <v>11.504424778761001</v>
      </c>
      <c r="K1287" s="2">
        <v>12.83185840708</v>
      </c>
      <c r="L1287" s="2">
        <v>10.176991150441999</v>
      </c>
      <c r="M1287" s="2">
        <v>7.0796460176989999</v>
      </c>
      <c r="N1287" s="2">
        <v>8.4070796460179995</v>
      </c>
      <c r="O1287" s="2">
        <v>9.2920353982300004</v>
      </c>
      <c r="P1287" s="2">
        <v>68.141592920354</v>
      </c>
      <c r="Q1287" s="2">
        <v>3.53982300885</v>
      </c>
      <c r="R1287" s="16">
        <v>28.318584070796</v>
      </c>
    </row>
    <row r="1288" spans="3:18" x14ac:dyDescent="0.25">
      <c r="C1288" s="106"/>
      <c r="D1288" s="103"/>
      <c r="E1288" s="11" t="s">
        <v>44</v>
      </c>
      <c r="F1288" s="8"/>
      <c r="G1288" s="14">
        <v>47</v>
      </c>
      <c r="H1288" s="29">
        <v>25.531914893617</v>
      </c>
      <c r="I1288" s="6">
        <v>6.3829787234040003</v>
      </c>
      <c r="J1288" s="6">
        <v>10.638297872340001</v>
      </c>
      <c r="K1288" s="6">
        <v>12.765957446809001</v>
      </c>
      <c r="L1288" s="6">
        <v>8.5106382978719992</v>
      </c>
      <c r="M1288" s="6">
        <v>4.2553191489359996</v>
      </c>
      <c r="N1288" s="6">
        <v>4.2553191489359996</v>
      </c>
      <c r="O1288" s="6">
        <v>6.3829787234040003</v>
      </c>
      <c r="P1288" s="6">
        <v>65.957446808510994</v>
      </c>
      <c r="Q1288" s="6">
        <v>2.1276595744679998</v>
      </c>
      <c r="R1288" s="31">
        <v>31.914893617021001</v>
      </c>
    </row>
    <row r="1289" spans="3:18" ht="25.2" x14ac:dyDescent="0.25">
      <c r="C1289" s="106"/>
      <c r="D1289" s="103"/>
      <c r="E1289" s="11" t="s">
        <v>45</v>
      </c>
      <c r="F1289" s="8"/>
      <c r="G1289" s="14">
        <v>23</v>
      </c>
      <c r="H1289" s="29">
        <v>39.130434782609001</v>
      </c>
      <c r="I1289" s="6">
        <v>17.391304347826001</v>
      </c>
      <c r="J1289" s="6">
        <v>30.434782608696</v>
      </c>
      <c r="K1289" s="6">
        <v>34.782608695652002</v>
      </c>
      <c r="L1289" s="6">
        <v>30.434782608696</v>
      </c>
      <c r="M1289" s="6">
        <v>26.086956521739001</v>
      </c>
      <c r="N1289" s="6">
        <v>26.086956521739001</v>
      </c>
      <c r="O1289" s="6">
        <v>26.086956521739001</v>
      </c>
      <c r="P1289" s="6">
        <v>56.521739130435002</v>
      </c>
      <c r="Q1289" s="12" t="s">
        <v>68</v>
      </c>
      <c r="R1289" s="31">
        <v>43.478260869564998</v>
      </c>
    </row>
    <row r="1290" spans="3:18" x14ac:dyDescent="0.25">
      <c r="C1290" s="106"/>
      <c r="D1290" s="103"/>
      <c r="E1290" s="11" t="s">
        <v>38</v>
      </c>
      <c r="F1290" s="8"/>
      <c r="G1290" s="7">
        <v>61</v>
      </c>
      <c r="H1290" s="17">
        <v>32.786885245901999</v>
      </c>
      <c r="I1290" s="2">
        <v>14.754098360656</v>
      </c>
      <c r="J1290" s="2">
        <v>21.311475409836</v>
      </c>
      <c r="K1290" s="2">
        <v>18.032786885246001</v>
      </c>
      <c r="L1290" s="2">
        <v>14.754098360656</v>
      </c>
      <c r="M1290" s="2">
        <v>11.475409836066</v>
      </c>
      <c r="N1290" s="2">
        <v>13.114754098361001</v>
      </c>
      <c r="O1290" s="2">
        <v>11.475409836066</v>
      </c>
      <c r="P1290" s="2">
        <v>55.737704918033003</v>
      </c>
      <c r="Q1290" s="2">
        <v>6.5573770491800003</v>
      </c>
      <c r="R1290" s="16">
        <v>37.704918032786999</v>
      </c>
    </row>
    <row r="1291" spans="3:18" x14ac:dyDescent="0.25">
      <c r="C1291" s="102" t="s">
        <v>46</v>
      </c>
      <c r="D1291" s="100" t="s">
        <v>21</v>
      </c>
      <c r="E1291" s="10" t="s">
        <v>47</v>
      </c>
      <c r="F1291" s="9"/>
      <c r="G1291" s="13">
        <v>1103</v>
      </c>
      <c r="H1291" s="23">
        <v>16.953762466002001</v>
      </c>
      <c r="I1291" s="4">
        <v>9.9728014505889995</v>
      </c>
      <c r="J1291" s="4">
        <v>9.8821396192200002</v>
      </c>
      <c r="K1291" s="4">
        <v>8.4315503173160007</v>
      </c>
      <c r="L1291" s="4">
        <v>7.4342701722570004</v>
      </c>
      <c r="M1291" s="4">
        <v>7.0716228467819997</v>
      </c>
      <c r="N1291" s="4">
        <v>5.9836808703540001</v>
      </c>
      <c r="O1291" s="4">
        <v>5.8930190389849999</v>
      </c>
      <c r="P1291" s="4">
        <v>75.249320036265004</v>
      </c>
      <c r="Q1291" s="4">
        <v>1.7225747960110001</v>
      </c>
      <c r="R1291" s="25">
        <v>23.028105167724</v>
      </c>
    </row>
    <row r="1292" spans="3:18" ht="25.2" x14ac:dyDescent="0.25">
      <c r="C1292" s="106"/>
      <c r="D1292" s="101"/>
      <c r="E1292" s="11" t="s">
        <v>48</v>
      </c>
      <c r="F1292" s="8"/>
      <c r="G1292" s="7">
        <v>173</v>
      </c>
      <c r="H1292" s="17">
        <v>12.716763005780001</v>
      </c>
      <c r="I1292" s="2">
        <v>5.2023121387279998</v>
      </c>
      <c r="J1292" s="2">
        <v>5.7803468208090001</v>
      </c>
      <c r="K1292" s="2">
        <v>4.0462427745660001</v>
      </c>
      <c r="L1292" s="2">
        <v>4.6242774566470004</v>
      </c>
      <c r="M1292" s="2">
        <v>4.6242774566470004</v>
      </c>
      <c r="N1292" s="2">
        <v>4.6242774566470004</v>
      </c>
      <c r="O1292" s="2">
        <v>4.0462427745660001</v>
      </c>
      <c r="P1292" s="2">
        <v>76.300578034682005</v>
      </c>
      <c r="Q1292" s="2">
        <v>5.7803468208090001</v>
      </c>
      <c r="R1292" s="16">
        <v>17.919075144509002</v>
      </c>
    </row>
    <row r="1293" spans="3:18" x14ac:dyDescent="0.25">
      <c r="C1293" s="106"/>
      <c r="D1293" s="101"/>
      <c r="E1293" s="11" t="s">
        <v>49</v>
      </c>
      <c r="F1293" s="8"/>
      <c r="G1293" s="14">
        <v>29</v>
      </c>
      <c r="H1293" s="29">
        <v>24.137931034483</v>
      </c>
      <c r="I1293" s="6">
        <v>20.689655172414</v>
      </c>
      <c r="J1293" s="6">
        <v>13.793103448276</v>
      </c>
      <c r="K1293" s="6">
        <v>10.344827586207</v>
      </c>
      <c r="L1293" s="6">
        <v>6.8965517241379999</v>
      </c>
      <c r="M1293" s="6">
        <v>3.4482758620689999</v>
      </c>
      <c r="N1293" s="6">
        <v>10.344827586207</v>
      </c>
      <c r="O1293" s="6">
        <v>10.344827586207</v>
      </c>
      <c r="P1293" s="6">
        <v>65.517241379309993</v>
      </c>
      <c r="Q1293" s="6">
        <v>3.4482758620689999</v>
      </c>
      <c r="R1293" s="31">
        <v>31.034482758620999</v>
      </c>
    </row>
    <row r="1294" spans="3:18" ht="25.2" x14ac:dyDescent="0.25">
      <c r="C1294" s="106"/>
      <c r="D1294" s="101"/>
      <c r="E1294" s="11" t="s">
        <v>50</v>
      </c>
      <c r="F1294" s="8"/>
      <c r="G1294" s="7">
        <v>102</v>
      </c>
      <c r="H1294" s="17">
        <v>15.686274509804001</v>
      </c>
      <c r="I1294" s="2">
        <v>8.8235294117649996</v>
      </c>
      <c r="J1294" s="2">
        <v>8.8235294117649996</v>
      </c>
      <c r="K1294" s="2">
        <v>6.8627450980390003</v>
      </c>
      <c r="L1294" s="2">
        <v>5.8823529411760003</v>
      </c>
      <c r="M1294" s="2">
        <v>3.9215686274510002</v>
      </c>
      <c r="N1294" s="2">
        <v>1.9607843137250001</v>
      </c>
      <c r="O1294" s="2">
        <v>4.9019607843140003</v>
      </c>
      <c r="P1294" s="2">
        <v>73.529411764705998</v>
      </c>
      <c r="Q1294" s="2">
        <v>3.9215686274510002</v>
      </c>
      <c r="R1294" s="16">
        <v>22.549019607843</v>
      </c>
    </row>
    <row r="1295" spans="3:18" ht="25.2" x14ac:dyDescent="0.25">
      <c r="C1295" s="106"/>
      <c r="D1295" s="101"/>
      <c r="E1295" s="11" t="s">
        <v>51</v>
      </c>
      <c r="F1295" s="8"/>
      <c r="G1295" s="14">
        <v>46</v>
      </c>
      <c r="H1295" s="29">
        <v>26.086956521739001</v>
      </c>
      <c r="I1295" s="6">
        <v>8.6956521739130004</v>
      </c>
      <c r="J1295" s="6">
        <v>15.217391304348</v>
      </c>
      <c r="K1295" s="6">
        <v>13.04347826087</v>
      </c>
      <c r="L1295" s="6">
        <v>8.6956521739130004</v>
      </c>
      <c r="M1295" s="6">
        <v>6.5217391304349999</v>
      </c>
      <c r="N1295" s="6">
        <v>6.5217391304349999</v>
      </c>
      <c r="O1295" s="6">
        <v>10.869565217390999</v>
      </c>
      <c r="P1295" s="6">
        <v>67.391304347825994</v>
      </c>
      <c r="Q1295" s="12" t="s">
        <v>68</v>
      </c>
      <c r="R1295" s="31">
        <v>32.608695652173999</v>
      </c>
    </row>
    <row r="1296" spans="3:18" x14ac:dyDescent="0.25">
      <c r="C1296" s="106"/>
      <c r="D1296" s="101"/>
      <c r="E1296" s="11" t="s">
        <v>52</v>
      </c>
      <c r="F1296" s="8"/>
      <c r="G1296" s="14">
        <v>20</v>
      </c>
      <c r="H1296" s="29">
        <v>70</v>
      </c>
      <c r="I1296" s="6">
        <v>45</v>
      </c>
      <c r="J1296" s="6">
        <v>45</v>
      </c>
      <c r="K1296" s="6">
        <v>70</v>
      </c>
      <c r="L1296" s="6">
        <v>55</v>
      </c>
      <c r="M1296" s="6">
        <v>60</v>
      </c>
      <c r="N1296" s="6">
        <v>55</v>
      </c>
      <c r="O1296" s="6">
        <v>60</v>
      </c>
      <c r="P1296" s="6">
        <v>15</v>
      </c>
      <c r="Q1296" s="12" t="s">
        <v>68</v>
      </c>
      <c r="R1296" s="31">
        <v>85</v>
      </c>
    </row>
    <row r="1297" spans="2:18" x14ac:dyDescent="0.25">
      <c r="C1297" s="106"/>
      <c r="D1297" s="101"/>
      <c r="E1297" s="11" t="s">
        <v>53</v>
      </c>
      <c r="F1297" s="8"/>
      <c r="G1297" s="14">
        <v>19</v>
      </c>
      <c r="H1297" s="29">
        <v>26.315789473683999</v>
      </c>
      <c r="I1297" s="6">
        <v>15.789473684211</v>
      </c>
      <c r="J1297" s="6">
        <v>15.789473684211</v>
      </c>
      <c r="K1297" s="6">
        <v>21.052631578947</v>
      </c>
      <c r="L1297" s="6">
        <v>21.052631578947</v>
      </c>
      <c r="M1297" s="6">
        <v>15.789473684211</v>
      </c>
      <c r="N1297" s="6">
        <v>15.789473684211</v>
      </c>
      <c r="O1297" s="6">
        <v>15.789473684211</v>
      </c>
      <c r="P1297" s="6">
        <v>73.684210526315994</v>
      </c>
      <c r="Q1297" s="12" t="s">
        <v>68</v>
      </c>
      <c r="R1297" s="31">
        <v>26.315789473683999</v>
      </c>
    </row>
    <row r="1298" spans="2:18" x14ac:dyDescent="0.25">
      <c r="C1298" s="106"/>
      <c r="D1298" s="101"/>
      <c r="E1298" s="11" t="s">
        <v>38</v>
      </c>
      <c r="F1298" s="8"/>
      <c r="G1298" s="14">
        <v>32</v>
      </c>
      <c r="H1298" s="29">
        <v>21.875</v>
      </c>
      <c r="I1298" s="6">
        <v>9.375</v>
      </c>
      <c r="J1298" s="6">
        <v>12.5</v>
      </c>
      <c r="K1298" s="6">
        <v>9.375</v>
      </c>
      <c r="L1298" s="6">
        <v>9.375</v>
      </c>
      <c r="M1298" s="6">
        <v>6.25</v>
      </c>
      <c r="N1298" s="6">
        <v>3.125</v>
      </c>
      <c r="O1298" s="6">
        <v>6.25</v>
      </c>
      <c r="P1298" s="6">
        <v>59.375</v>
      </c>
      <c r="Q1298" s="6">
        <v>12.5</v>
      </c>
      <c r="R1298" s="31">
        <v>28.125</v>
      </c>
    </row>
    <row r="1299" spans="2:18" x14ac:dyDescent="0.25">
      <c r="C1299" s="106"/>
      <c r="D1299" s="101"/>
      <c r="E1299" s="11" t="s">
        <v>54</v>
      </c>
      <c r="F1299" s="8"/>
      <c r="G1299" s="7">
        <v>1276</v>
      </c>
      <c r="H1299" s="17">
        <v>16.379310344827999</v>
      </c>
      <c r="I1299" s="2">
        <v>9.3260188087770004</v>
      </c>
      <c r="J1299" s="2">
        <v>9.3260188087770004</v>
      </c>
      <c r="K1299" s="2">
        <v>7.8369905956109998</v>
      </c>
      <c r="L1299" s="2">
        <v>7.0532915360499997</v>
      </c>
      <c r="M1299" s="2">
        <v>6.7398119122260001</v>
      </c>
      <c r="N1299" s="2">
        <v>5.7993730407520001</v>
      </c>
      <c r="O1299" s="2">
        <v>5.6426332288400003</v>
      </c>
      <c r="P1299" s="2">
        <v>75.391849529780998</v>
      </c>
      <c r="Q1299" s="2">
        <v>2.2727272727269998</v>
      </c>
      <c r="R1299" s="16">
        <v>22.335423197491998</v>
      </c>
    </row>
    <row r="1300" spans="2:18" x14ac:dyDescent="0.25">
      <c r="C1300" s="106"/>
      <c r="D1300" s="101"/>
      <c r="E1300" s="11" t="s">
        <v>55</v>
      </c>
      <c r="F1300" s="8"/>
      <c r="G1300" s="7">
        <v>177</v>
      </c>
      <c r="H1300" s="17">
        <v>19.774011299434999</v>
      </c>
      <c r="I1300" s="2">
        <v>10.734463276835999</v>
      </c>
      <c r="J1300" s="2">
        <v>11.299435028249</v>
      </c>
      <c r="K1300" s="2">
        <v>9.0395480225989999</v>
      </c>
      <c r="L1300" s="2">
        <v>6.7796610169490004</v>
      </c>
      <c r="M1300" s="2">
        <v>4.5197740112989999</v>
      </c>
      <c r="N1300" s="2">
        <v>4.5197740112989999</v>
      </c>
      <c r="O1300" s="2">
        <v>7.3446327683619996</v>
      </c>
      <c r="P1300" s="2">
        <v>70.621468926554002</v>
      </c>
      <c r="Q1300" s="2">
        <v>2.8248587570620001</v>
      </c>
      <c r="R1300" s="16">
        <v>26.553672316383999</v>
      </c>
    </row>
    <row r="1301" spans="2:18" ht="25.2" x14ac:dyDescent="0.25">
      <c r="C1301" s="102" t="s">
        <v>56</v>
      </c>
      <c r="D1301" s="100" t="s">
        <v>21</v>
      </c>
      <c r="E1301" s="10" t="s">
        <v>57</v>
      </c>
      <c r="F1301" s="9"/>
      <c r="G1301" s="13">
        <v>393</v>
      </c>
      <c r="H1301" s="23">
        <v>20.356234096691999</v>
      </c>
      <c r="I1301" s="4">
        <v>11.450381679389</v>
      </c>
      <c r="J1301" s="4">
        <v>11.704834605598</v>
      </c>
      <c r="K1301" s="4">
        <v>9.6692111959289999</v>
      </c>
      <c r="L1301" s="4">
        <v>8.1424936386769993</v>
      </c>
      <c r="M1301" s="4">
        <v>7.8880407124680003</v>
      </c>
      <c r="N1301" s="4">
        <v>7.124681933842</v>
      </c>
      <c r="O1301" s="4">
        <v>7.6335877862599997</v>
      </c>
      <c r="P1301" s="4">
        <v>69.974554707378999</v>
      </c>
      <c r="Q1301" s="4">
        <v>3.3078880407120002</v>
      </c>
      <c r="R1301" s="25">
        <v>26.717557251908001</v>
      </c>
    </row>
    <row r="1302" spans="2:18" ht="25.2" x14ac:dyDescent="0.25">
      <c r="C1302" s="106"/>
      <c r="D1302" s="101"/>
      <c r="E1302" s="11" t="s">
        <v>58</v>
      </c>
      <c r="F1302" s="8"/>
      <c r="G1302" s="7">
        <v>615</v>
      </c>
      <c r="H1302" s="17">
        <v>16.585365853658999</v>
      </c>
      <c r="I1302" s="2">
        <v>8.9430894308940001</v>
      </c>
      <c r="J1302" s="2">
        <v>10.243902439024</v>
      </c>
      <c r="K1302" s="2">
        <v>8.2926829268290003</v>
      </c>
      <c r="L1302" s="2">
        <v>7.3170731707319998</v>
      </c>
      <c r="M1302" s="2">
        <v>6.0162601626020002</v>
      </c>
      <c r="N1302" s="2">
        <v>5.20325203252</v>
      </c>
      <c r="O1302" s="2">
        <v>5.8536585365849998</v>
      </c>
      <c r="P1302" s="2">
        <v>74.146341463414998</v>
      </c>
      <c r="Q1302" s="2">
        <v>2.9268292682929999</v>
      </c>
      <c r="R1302" s="16">
        <v>22.926829268293002</v>
      </c>
    </row>
    <row r="1303" spans="2:18" ht="25.2" x14ac:dyDescent="0.25">
      <c r="C1303" s="106"/>
      <c r="D1303" s="101"/>
      <c r="E1303" s="11" t="s">
        <v>59</v>
      </c>
      <c r="F1303" s="8"/>
      <c r="G1303" s="7">
        <v>364</v>
      </c>
      <c r="H1303" s="17">
        <v>16.758241758242001</v>
      </c>
      <c r="I1303" s="2">
        <v>8.7912087912089998</v>
      </c>
      <c r="J1303" s="2">
        <v>8.2417582417579993</v>
      </c>
      <c r="K1303" s="2">
        <v>8.5164835164839996</v>
      </c>
      <c r="L1303" s="2">
        <v>7.6923076923079998</v>
      </c>
      <c r="M1303" s="2">
        <v>7.6923076923079998</v>
      </c>
      <c r="N1303" s="2">
        <v>6.8681318681320001</v>
      </c>
      <c r="O1303" s="2">
        <v>6.8681318681320001</v>
      </c>
      <c r="P1303" s="2">
        <v>76.098901098900996</v>
      </c>
      <c r="Q1303" s="2">
        <v>1.098901098901</v>
      </c>
      <c r="R1303" s="16">
        <v>22.802197802197998</v>
      </c>
    </row>
    <row r="1304" spans="2:18" x14ac:dyDescent="0.25">
      <c r="C1304" s="106"/>
      <c r="D1304" s="101"/>
      <c r="E1304" s="11" t="s">
        <v>60</v>
      </c>
      <c r="F1304" s="8"/>
      <c r="G1304" s="7">
        <v>152</v>
      </c>
      <c r="H1304" s="17">
        <v>17.763157894736999</v>
      </c>
      <c r="I1304" s="2">
        <v>13.815789473683999</v>
      </c>
      <c r="J1304" s="2">
        <v>10.526315789473999</v>
      </c>
      <c r="K1304" s="2">
        <v>11.184210526316001</v>
      </c>
      <c r="L1304" s="2">
        <v>9.8684210526319998</v>
      </c>
      <c r="M1304" s="2">
        <v>9.8684210526319998</v>
      </c>
      <c r="N1304" s="2">
        <v>7.8947368421049999</v>
      </c>
      <c r="O1304" s="2">
        <v>7.2368421052630003</v>
      </c>
      <c r="P1304" s="2">
        <v>75.657894736841996</v>
      </c>
      <c r="Q1304" s="2">
        <v>1.973684210526</v>
      </c>
      <c r="R1304" s="16">
        <v>22.368421052632002</v>
      </c>
    </row>
    <row r="1305" spans="2:18" x14ac:dyDescent="0.25">
      <c r="C1305" s="102" t="s">
        <v>61</v>
      </c>
      <c r="D1305" s="100" t="s">
        <v>21</v>
      </c>
      <c r="E1305" s="10" t="s">
        <v>62</v>
      </c>
      <c r="F1305" s="9"/>
      <c r="G1305" s="13">
        <v>197</v>
      </c>
      <c r="H1305" s="23">
        <v>16.243654822334999</v>
      </c>
      <c r="I1305" s="4">
        <v>8.6294416243650005</v>
      </c>
      <c r="J1305" s="4">
        <v>8.1218274111680007</v>
      </c>
      <c r="K1305" s="4">
        <v>8.6294416243650005</v>
      </c>
      <c r="L1305" s="4">
        <v>6.0913705583760001</v>
      </c>
      <c r="M1305" s="4">
        <v>7.6142131979699998</v>
      </c>
      <c r="N1305" s="4">
        <v>7.1065989847719999</v>
      </c>
      <c r="O1305" s="4">
        <v>6.598984771574</v>
      </c>
      <c r="P1305" s="4">
        <v>78.172588832486994</v>
      </c>
      <c r="Q1305" s="4">
        <v>2.5380710659900001</v>
      </c>
      <c r="R1305" s="25">
        <v>19.289340101522999</v>
      </c>
    </row>
    <row r="1306" spans="2:18" x14ac:dyDescent="0.25">
      <c r="C1306" s="103"/>
      <c r="D1306" s="101"/>
      <c r="E1306" s="11" t="s">
        <v>63</v>
      </c>
      <c r="F1306" s="8"/>
      <c r="G1306" s="7">
        <v>460</v>
      </c>
      <c r="H1306" s="17">
        <v>13.04347826087</v>
      </c>
      <c r="I1306" s="2">
        <v>8.0434782608699997</v>
      </c>
      <c r="J1306" s="2">
        <v>7.1739130434779996</v>
      </c>
      <c r="K1306" s="2">
        <v>5.869565217391</v>
      </c>
      <c r="L1306" s="2">
        <v>5</v>
      </c>
      <c r="M1306" s="2">
        <v>3.9130434782610002</v>
      </c>
      <c r="N1306" s="2">
        <v>4.130434782609</v>
      </c>
      <c r="O1306" s="2">
        <v>4.5652173913040004</v>
      </c>
      <c r="P1306" s="2">
        <v>80.869565217390999</v>
      </c>
      <c r="Q1306" s="2">
        <v>1.95652173913</v>
      </c>
      <c r="R1306" s="16">
        <v>17.173913043477999</v>
      </c>
    </row>
    <row r="1307" spans="2:18" ht="25.2" x14ac:dyDescent="0.25">
      <c r="C1307" s="103"/>
      <c r="D1307" s="101"/>
      <c r="E1307" s="11" t="s">
        <v>64</v>
      </c>
      <c r="F1307" s="8"/>
      <c r="G1307" s="7">
        <v>286</v>
      </c>
      <c r="H1307" s="17">
        <v>19.930069930070001</v>
      </c>
      <c r="I1307" s="2">
        <v>10.48951048951</v>
      </c>
      <c r="J1307" s="2">
        <v>13.986013986013999</v>
      </c>
      <c r="K1307" s="2">
        <v>8.0419580419580008</v>
      </c>
      <c r="L1307" s="2">
        <v>9.0909090909089993</v>
      </c>
      <c r="M1307" s="2">
        <v>8.0419580419580008</v>
      </c>
      <c r="N1307" s="2">
        <v>5.9440559440560001</v>
      </c>
      <c r="O1307" s="2">
        <v>7.3426573426569997</v>
      </c>
      <c r="P1307" s="2">
        <v>70.629370629370996</v>
      </c>
      <c r="Q1307" s="2">
        <v>2.4475524475519999</v>
      </c>
      <c r="R1307" s="16">
        <v>26.923076923077002</v>
      </c>
    </row>
    <row r="1308" spans="2:18" x14ac:dyDescent="0.25">
      <c r="C1308" s="103"/>
      <c r="D1308" s="101"/>
      <c r="E1308" s="11" t="s">
        <v>65</v>
      </c>
      <c r="F1308" s="8"/>
      <c r="G1308" s="7">
        <v>249</v>
      </c>
      <c r="H1308" s="17">
        <v>22.088353413655</v>
      </c>
      <c r="I1308" s="2">
        <v>11.244979919679</v>
      </c>
      <c r="J1308" s="2">
        <v>12.048192771084</v>
      </c>
      <c r="K1308" s="2">
        <v>12.048192771084</v>
      </c>
      <c r="L1308" s="2">
        <v>10.040160642569999</v>
      </c>
      <c r="M1308" s="2">
        <v>9.638554216867</v>
      </c>
      <c r="N1308" s="2">
        <v>8.0321285140559997</v>
      </c>
      <c r="O1308" s="2">
        <v>8.8353413654619999</v>
      </c>
      <c r="P1308" s="2">
        <v>66.265060240964004</v>
      </c>
      <c r="Q1308" s="2">
        <v>3.6144578313250002</v>
      </c>
      <c r="R1308" s="16">
        <v>30.120481927711001</v>
      </c>
    </row>
    <row r="1309" spans="2:18" x14ac:dyDescent="0.25">
      <c r="C1309" s="103"/>
      <c r="D1309" s="101"/>
      <c r="E1309" s="11" t="s">
        <v>66</v>
      </c>
      <c r="F1309" s="8"/>
      <c r="G1309" s="7">
        <v>145</v>
      </c>
      <c r="H1309" s="17">
        <v>14.482758620689999</v>
      </c>
      <c r="I1309" s="2">
        <v>8.2758620689659992</v>
      </c>
      <c r="J1309" s="2">
        <v>9.6551724137930002</v>
      </c>
      <c r="K1309" s="2">
        <v>11.034482758620999</v>
      </c>
      <c r="L1309" s="2">
        <v>11.034482758620999</v>
      </c>
      <c r="M1309" s="2">
        <v>7.5862068965520004</v>
      </c>
      <c r="N1309" s="2">
        <v>6.8965517241379999</v>
      </c>
      <c r="O1309" s="2">
        <v>6.2068965517240002</v>
      </c>
      <c r="P1309" s="2">
        <v>75.172413793103004</v>
      </c>
      <c r="Q1309" s="2">
        <v>3.4482758620689999</v>
      </c>
      <c r="R1309" s="16">
        <v>21.379310344827999</v>
      </c>
    </row>
    <row r="1310" spans="2:18" x14ac:dyDescent="0.25">
      <c r="C1310" s="107"/>
      <c r="D1310" s="104"/>
      <c r="E1310" s="44" t="s">
        <v>67</v>
      </c>
      <c r="F1310" s="45"/>
      <c r="G1310" s="56">
        <v>187</v>
      </c>
      <c r="H1310" s="66">
        <v>24.064171122994999</v>
      </c>
      <c r="I1310" s="35">
        <v>15.508021390373999</v>
      </c>
      <c r="J1310" s="35">
        <v>11.764705882353001</v>
      </c>
      <c r="K1310" s="35">
        <v>12.83422459893</v>
      </c>
      <c r="L1310" s="35">
        <v>9.6256684491980007</v>
      </c>
      <c r="M1310" s="35">
        <v>10.695187165775</v>
      </c>
      <c r="N1310" s="35">
        <v>9.0909090909089993</v>
      </c>
      <c r="O1310" s="35">
        <v>8.5561497326199998</v>
      </c>
      <c r="P1310" s="35">
        <v>64.705882352941003</v>
      </c>
      <c r="Q1310" s="35">
        <v>1.6042780748659999</v>
      </c>
      <c r="R1310" s="67">
        <v>33.689839572193002</v>
      </c>
    </row>
    <row r="1312" spans="2:18" x14ac:dyDescent="0.25">
      <c r="B1312" s="42" t="str">
        <f xml:space="preserve"> HYPERLINK("#'目次'!B22", "[16]")</f>
        <v>[16]</v>
      </c>
      <c r="C1312" s="37" t="s">
        <v>218</v>
      </c>
    </row>
    <row r="1315" spans="3:14" x14ac:dyDescent="0.25">
      <c r="C1315" s="37" t="s">
        <v>14</v>
      </c>
    </row>
    <row r="1316" spans="3:14" ht="63" x14ac:dyDescent="0.25">
      <c r="C1316" s="96"/>
      <c r="D1316" s="97"/>
      <c r="E1316" s="97"/>
      <c r="F1316" s="97"/>
      <c r="G1316" s="52" t="s">
        <v>15</v>
      </c>
      <c r="H1316" s="48" t="s">
        <v>219</v>
      </c>
      <c r="I1316" s="20" t="s">
        <v>220</v>
      </c>
      <c r="J1316" s="20" t="s">
        <v>221</v>
      </c>
      <c r="K1316" s="20" t="s">
        <v>222</v>
      </c>
      <c r="L1316" s="20" t="s">
        <v>38</v>
      </c>
      <c r="M1316" s="20" t="s">
        <v>223</v>
      </c>
      <c r="N1316" s="51" t="s">
        <v>224</v>
      </c>
    </row>
    <row r="1317" spans="3:14" x14ac:dyDescent="0.25">
      <c r="C1317" s="98"/>
      <c r="D1317" s="99"/>
      <c r="E1317" s="99"/>
      <c r="F1317" s="99"/>
      <c r="G1317" s="47"/>
      <c r="H1317" s="55"/>
      <c r="I1317" s="21"/>
      <c r="J1317" s="21"/>
      <c r="K1317" s="21"/>
      <c r="L1317" s="21"/>
      <c r="M1317" s="21"/>
      <c r="N1317" s="54"/>
    </row>
    <row r="1318" spans="3:14" x14ac:dyDescent="0.25">
      <c r="C1318" s="43"/>
      <c r="D1318" s="49"/>
      <c r="E1318" s="53" t="s">
        <v>15</v>
      </c>
      <c r="F1318" s="46"/>
      <c r="G1318" s="50">
        <v>1524</v>
      </c>
      <c r="H1318" s="32">
        <v>73.031496062992005</v>
      </c>
      <c r="I1318" s="32">
        <v>17.716535433071002</v>
      </c>
      <c r="J1318" s="32">
        <v>5.9055118110239997</v>
      </c>
      <c r="K1318" s="32">
        <v>2.4278215223099999</v>
      </c>
      <c r="L1318" s="32">
        <v>0.91863517060400002</v>
      </c>
      <c r="M1318" s="32">
        <v>90.748031496063007</v>
      </c>
      <c r="N1318" s="65">
        <v>8.333333333333</v>
      </c>
    </row>
    <row r="1319" spans="3:14" x14ac:dyDescent="0.25">
      <c r="C1319" s="105" t="s">
        <v>20</v>
      </c>
      <c r="D1319" s="100" t="s">
        <v>21</v>
      </c>
      <c r="E1319" s="10" t="s">
        <v>22</v>
      </c>
      <c r="F1319" s="9"/>
      <c r="G1319" s="13">
        <v>780</v>
      </c>
      <c r="H1319" s="23">
        <v>76.153846153846004</v>
      </c>
      <c r="I1319" s="4">
        <v>15.897435897436001</v>
      </c>
      <c r="J1319" s="4">
        <v>4.8717948717950001</v>
      </c>
      <c r="K1319" s="4">
        <v>2.051282051282</v>
      </c>
      <c r="L1319" s="4">
        <v>1.025641025641</v>
      </c>
      <c r="M1319" s="4">
        <v>92.051282051282001</v>
      </c>
      <c r="N1319" s="25">
        <v>6.9230769230769997</v>
      </c>
    </row>
    <row r="1320" spans="3:14" x14ac:dyDescent="0.25">
      <c r="C1320" s="106"/>
      <c r="D1320" s="101"/>
      <c r="E1320" s="11" t="s">
        <v>23</v>
      </c>
      <c r="F1320" s="8"/>
      <c r="G1320" s="7">
        <v>744</v>
      </c>
      <c r="H1320" s="17">
        <v>69.758064516128997</v>
      </c>
      <c r="I1320" s="2">
        <v>19.623655913977998</v>
      </c>
      <c r="J1320" s="2">
        <v>6.9892473118279996</v>
      </c>
      <c r="K1320" s="2">
        <v>2.822580645161</v>
      </c>
      <c r="L1320" s="2">
        <v>0.80645161290300005</v>
      </c>
      <c r="M1320" s="2">
        <v>89.381720430108004</v>
      </c>
      <c r="N1320" s="16">
        <v>9.8118279569889992</v>
      </c>
    </row>
    <row r="1321" spans="3:14" x14ac:dyDescent="0.25">
      <c r="C1321" s="102" t="s">
        <v>24</v>
      </c>
      <c r="D1321" s="102" t="s">
        <v>25</v>
      </c>
      <c r="E1321" s="10" t="s">
        <v>26</v>
      </c>
      <c r="F1321" s="9"/>
      <c r="G1321" s="13">
        <v>257</v>
      </c>
      <c r="H1321" s="23">
        <v>90.661478599221994</v>
      </c>
      <c r="I1321" s="4">
        <v>6.6147859922179997</v>
      </c>
      <c r="J1321" s="4">
        <v>1.945525291829</v>
      </c>
      <c r="K1321" s="36" t="s">
        <v>68</v>
      </c>
      <c r="L1321" s="4">
        <v>0.77821011673200002</v>
      </c>
      <c r="M1321" s="4">
        <v>97.276264591439997</v>
      </c>
      <c r="N1321" s="25">
        <v>1.945525291829</v>
      </c>
    </row>
    <row r="1322" spans="3:14" x14ac:dyDescent="0.25">
      <c r="C1322" s="106"/>
      <c r="D1322" s="103"/>
      <c r="E1322" s="11" t="s">
        <v>27</v>
      </c>
      <c r="F1322" s="8"/>
      <c r="G1322" s="7">
        <v>297</v>
      </c>
      <c r="H1322" s="17">
        <v>87.542087542087998</v>
      </c>
      <c r="I1322" s="2">
        <v>8.7542087542089995</v>
      </c>
      <c r="J1322" s="2">
        <v>2.3569023569019998</v>
      </c>
      <c r="K1322" s="2">
        <v>0.67340067340099996</v>
      </c>
      <c r="L1322" s="2">
        <v>0.67340067340099996</v>
      </c>
      <c r="M1322" s="2">
        <v>96.296296296296006</v>
      </c>
      <c r="N1322" s="16">
        <v>3.0303030303030001</v>
      </c>
    </row>
    <row r="1323" spans="3:14" x14ac:dyDescent="0.25">
      <c r="C1323" s="106"/>
      <c r="D1323" s="103"/>
      <c r="E1323" s="11" t="s">
        <v>28</v>
      </c>
      <c r="F1323" s="8"/>
      <c r="G1323" s="7">
        <v>316</v>
      </c>
      <c r="H1323" s="17">
        <v>81.012658227847993</v>
      </c>
      <c r="I1323" s="2">
        <v>14.240506329114</v>
      </c>
      <c r="J1323" s="2">
        <v>2.8481012658229998</v>
      </c>
      <c r="K1323" s="2">
        <v>0.94936708860800001</v>
      </c>
      <c r="L1323" s="2">
        <v>0.94936708860800001</v>
      </c>
      <c r="M1323" s="2">
        <v>95.253164556962005</v>
      </c>
      <c r="N1323" s="16">
        <v>3.7974683544299999</v>
      </c>
    </row>
    <row r="1324" spans="3:14" x14ac:dyDescent="0.25">
      <c r="C1324" s="106"/>
      <c r="D1324" s="103"/>
      <c r="E1324" s="11" t="s">
        <v>29</v>
      </c>
      <c r="F1324" s="8"/>
      <c r="G1324" s="7">
        <v>335</v>
      </c>
      <c r="H1324" s="17">
        <v>72.238805970149002</v>
      </c>
      <c r="I1324" s="2">
        <v>21.194029850745999</v>
      </c>
      <c r="J1324" s="2">
        <v>2.6865671641789999</v>
      </c>
      <c r="K1324" s="2">
        <v>2.985074626866</v>
      </c>
      <c r="L1324" s="2">
        <v>0.89552238805999995</v>
      </c>
      <c r="M1324" s="2">
        <v>93.432835820896003</v>
      </c>
      <c r="N1324" s="16">
        <v>5.6716417910450003</v>
      </c>
    </row>
    <row r="1325" spans="3:14" x14ac:dyDescent="0.25">
      <c r="C1325" s="106"/>
      <c r="D1325" s="103"/>
      <c r="E1325" s="11" t="s">
        <v>30</v>
      </c>
      <c r="F1325" s="8"/>
      <c r="G1325" s="7">
        <v>319</v>
      </c>
      <c r="H1325" s="17">
        <v>38.244514106582997</v>
      </c>
      <c r="I1325" s="2">
        <v>34.796238244514001</v>
      </c>
      <c r="J1325" s="2">
        <v>18.808777429467</v>
      </c>
      <c r="K1325" s="2">
        <v>6.8965517241379999</v>
      </c>
      <c r="L1325" s="2">
        <v>1.253918495298</v>
      </c>
      <c r="M1325" s="2">
        <v>73.040752351096998</v>
      </c>
      <c r="N1325" s="16">
        <v>25.705329153605</v>
      </c>
    </row>
    <row r="1326" spans="3:14" x14ac:dyDescent="0.25">
      <c r="C1326" s="106"/>
      <c r="D1326" s="103"/>
      <c r="E1326" s="11" t="s">
        <v>31</v>
      </c>
      <c r="F1326" s="8"/>
      <c r="G1326" s="7">
        <v>1267</v>
      </c>
      <c r="H1326" s="17">
        <v>69.455406471980993</v>
      </c>
      <c r="I1326" s="2">
        <v>19.968429360695001</v>
      </c>
      <c r="J1326" s="2">
        <v>6.7087608524069999</v>
      </c>
      <c r="K1326" s="2">
        <v>2.9202841357540001</v>
      </c>
      <c r="L1326" s="2">
        <v>0.94711917916300004</v>
      </c>
      <c r="M1326" s="2">
        <v>89.423835832676005</v>
      </c>
      <c r="N1326" s="16">
        <v>9.6290449881610005</v>
      </c>
    </row>
    <row r="1327" spans="3:14" x14ac:dyDescent="0.25">
      <c r="C1327" s="106"/>
      <c r="D1327" s="103"/>
      <c r="E1327" s="11" t="s">
        <v>32</v>
      </c>
      <c r="F1327" s="8"/>
      <c r="G1327" s="7">
        <v>654</v>
      </c>
      <c r="H1327" s="17">
        <v>55.65749235474</v>
      </c>
      <c r="I1327" s="2">
        <v>27.82874617737</v>
      </c>
      <c r="J1327" s="2">
        <v>10.550458715595999</v>
      </c>
      <c r="K1327" s="2">
        <v>4.8929663608559997</v>
      </c>
      <c r="L1327" s="2">
        <v>1.0703363914370001</v>
      </c>
      <c r="M1327" s="2">
        <v>83.486238532109994</v>
      </c>
      <c r="N1327" s="16">
        <v>15.443425076453</v>
      </c>
    </row>
    <row r="1328" spans="3:14" x14ac:dyDescent="0.25">
      <c r="C1328" s="106"/>
      <c r="D1328" s="102" t="s">
        <v>22</v>
      </c>
      <c r="E1328" s="10" t="s">
        <v>26</v>
      </c>
      <c r="F1328" s="9"/>
      <c r="G1328" s="13">
        <v>137</v>
      </c>
      <c r="H1328" s="23">
        <v>90.510948905109004</v>
      </c>
      <c r="I1328" s="4">
        <v>6.5693430656930003</v>
      </c>
      <c r="J1328" s="4">
        <v>2.1897810218979998</v>
      </c>
      <c r="K1328" s="36" t="s">
        <v>68</v>
      </c>
      <c r="L1328" s="4">
        <v>0.72992700729899995</v>
      </c>
      <c r="M1328" s="4">
        <v>97.080291970803003</v>
      </c>
      <c r="N1328" s="25">
        <v>2.1897810218979998</v>
      </c>
    </row>
    <row r="1329" spans="3:14" x14ac:dyDescent="0.25">
      <c r="C1329" s="106"/>
      <c r="D1329" s="103"/>
      <c r="E1329" s="11" t="s">
        <v>27</v>
      </c>
      <c r="F1329" s="8"/>
      <c r="G1329" s="7">
        <v>157</v>
      </c>
      <c r="H1329" s="17">
        <v>89.171974522292999</v>
      </c>
      <c r="I1329" s="2">
        <v>7.6433121019110004</v>
      </c>
      <c r="J1329" s="2">
        <v>2.5477707006369998</v>
      </c>
      <c r="K1329" s="19" t="s">
        <v>68</v>
      </c>
      <c r="L1329" s="2">
        <v>0.63694267515900005</v>
      </c>
      <c r="M1329" s="2">
        <v>96.815286624204006</v>
      </c>
      <c r="N1329" s="16">
        <v>2.5477707006369998</v>
      </c>
    </row>
    <row r="1330" spans="3:14" x14ac:dyDescent="0.25">
      <c r="C1330" s="106"/>
      <c r="D1330" s="103"/>
      <c r="E1330" s="11" t="s">
        <v>28</v>
      </c>
      <c r="F1330" s="8"/>
      <c r="G1330" s="7">
        <v>162</v>
      </c>
      <c r="H1330" s="17">
        <v>80.864197530864004</v>
      </c>
      <c r="I1330" s="2">
        <v>13.58024691358</v>
      </c>
      <c r="J1330" s="2">
        <v>2.4691358024690002</v>
      </c>
      <c r="K1330" s="2">
        <v>1.2345679012349999</v>
      </c>
      <c r="L1330" s="2">
        <v>1.851851851852</v>
      </c>
      <c r="M1330" s="2">
        <v>94.444444444444002</v>
      </c>
      <c r="N1330" s="16">
        <v>3.7037037037039999</v>
      </c>
    </row>
    <row r="1331" spans="3:14" x14ac:dyDescent="0.25">
      <c r="C1331" s="106"/>
      <c r="D1331" s="103"/>
      <c r="E1331" s="11" t="s">
        <v>29</v>
      </c>
      <c r="F1331" s="8"/>
      <c r="G1331" s="7">
        <v>175</v>
      </c>
      <c r="H1331" s="17">
        <v>76.571428571428996</v>
      </c>
      <c r="I1331" s="2">
        <v>18.285714285714</v>
      </c>
      <c r="J1331" s="2">
        <v>2.8571428571430002</v>
      </c>
      <c r="K1331" s="2">
        <v>1.142857142857</v>
      </c>
      <c r="L1331" s="2">
        <v>1.142857142857</v>
      </c>
      <c r="M1331" s="2">
        <v>94.857142857143003</v>
      </c>
      <c r="N1331" s="16">
        <v>4</v>
      </c>
    </row>
    <row r="1332" spans="3:14" x14ac:dyDescent="0.25">
      <c r="C1332" s="106"/>
      <c r="D1332" s="103"/>
      <c r="E1332" s="11" t="s">
        <v>30</v>
      </c>
      <c r="F1332" s="8"/>
      <c r="G1332" s="7">
        <v>149</v>
      </c>
      <c r="H1332" s="17">
        <v>43.624161073826002</v>
      </c>
      <c r="I1332" s="2">
        <v>32.885906040267997</v>
      </c>
      <c r="J1332" s="2">
        <v>14.765100671141001</v>
      </c>
      <c r="K1332" s="2">
        <v>8.0536912751679992</v>
      </c>
      <c r="L1332" s="2">
        <v>0.67114093959700005</v>
      </c>
      <c r="M1332" s="2">
        <v>76.510067114093999</v>
      </c>
      <c r="N1332" s="16">
        <v>22.818791946308998</v>
      </c>
    </row>
    <row r="1333" spans="3:14" x14ac:dyDescent="0.25">
      <c r="C1333" s="106"/>
      <c r="D1333" s="103"/>
      <c r="E1333" s="11" t="s">
        <v>31</v>
      </c>
      <c r="F1333" s="8"/>
      <c r="G1333" s="7">
        <v>643</v>
      </c>
      <c r="H1333" s="17">
        <v>73.094867807154003</v>
      </c>
      <c r="I1333" s="2">
        <v>17.884914463453001</v>
      </c>
      <c r="J1333" s="2">
        <v>5.4432348367029997</v>
      </c>
      <c r="K1333" s="2">
        <v>2.4883359253499999</v>
      </c>
      <c r="L1333" s="2">
        <v>1.088646967341</v>
      </c>
      <c r="M1333" s="2">
        <v>90.979782270607004</v>
      </c>
      <c r="N1333" s="16">
        <v>7.931570762053</v>
      </c>
    </row>
    <row r="1334" spans="3:14" x14ac:dyDescent="0.25">
      <c r="C1334" s="106"/>
      <c r="D1334" s="103"/>
      <c r="E1334" s="11" t="s">
        <v>32</v>
      </c>
      <c r="F1334" s="8"/>
      <c r="G1334" s="7">
        <v>324</v>
      </c>
      <c r="H1334" s="17">
        <v>61.419753086420002</v>
      </c>
      <c r="I1334" s="2">
        <v>25</v>
      </c>
      <c r="J1334" s="2">
        <v>8.333333333333</v>
      </c>
      <c r="K1334" s="2">
        <v>4.3209876543209997</v>
      </c>
      <c r="L1334" s="2">
        <v>0.92592592592599998</v>
      </c>
      <c r="M1334" s="2">
        <v>86.419753086420002</v>
      </c>
      <c r="N1334" s="16">
        <v>12.654320987654</v>
      </c>
    </row>
    <row r="1335" spans="3:14" x14ac:dyDescent="0.25">
      <c r="C1335" s="106"/>
      <c r="D1335" s="102" t="s">
        <v>23</v>
      </c>
      <c r="E1335" s="10" t="s">
        <v>26</v>
      </c>
      <c r="F1335" s="9"/>
      <c r="G1335" s="13">
        <v>120</v>
      </c>
      <c r="H1335" s="23">
        <v>90.833333333333002</v>
      </c>
      <c r="I1335" s="4">
        <v>6.666666666667</v>
      </c>
      <c r="J1335" s="4">
        <v>1.666666666667</v>
      </c>
      <c r="K1335" s="36" t="s">
        <v>68</v>
      </c>
      <c r="L1335" s="4">
        <v>0.83333333333299997</v>
      </c>
      <c r="M1335" s="4">
        <v>97.5</v>
      </c>
      <c r="N1335" s="25">
        <v>1.666666666667</v>
      </c>
    </row>
    <row r="1336" spans="3:14" x14ac:dyDescent="0.25">
      <c r="C1336" s="106"/>
      <c r="D1336" s="103"/>
      <c r="E1336" s="11" t="s">
        <v>27</v>
      </c>
      <c r="F1336" s="8"/>
      <c r="G1336" s="7">
        <v>140</v>
      </c>
      <c r="H1336" s="17">
        <v>85.714285714286007</v>
      </c>
      <c r="I1336" s="2">
        <v>10</v>
      </c>
      <c r="J1336" s="2">
        <v>2.1428571428569998</v>
      </c>
      <c r="K1336" s="2">
        <v>1.4285714285710001</v>
      </c>
      <c r="L1336" s="2">
        <v>0.71428571428599996</v>
      </c>
      <c r="M1336" s="2">
        <v>95.714285714286007</v>
      </c>
      <c r="N1336" s="16">
        <v>3.5714285714290002</v>
      </c>
    </row>
    <row r="1337" spans="3:14" x14ac:dyDescent="0.25">
      <c r="C1337" s="106"/>
      <c r="D1337" s="103"/>
      <c r="E1337" s="11" t="s">
        <v>28</v>
      </c>
      <c r="F1337" s="8"/>
      <c r="G1337" s="7">
        <v>154</v>
      </c>
      <c r="H1337" s="17">
        <v>81.168831168831005</v>
      </c>
      <c r="I1337" s="2">
        <v>14.935064935065</v>
      </c>
      <c r="J1337" s="2">
        <v>3.2467532467529998</v>
      </c>
      <c r="K1337" s="2">
        <v>0.64935064935099995</v>
      </c>
      <c r="L1337" s="19" t="s">
        <v>68</v>
      </c>
      <c r="M1337" s="2">
        <v>96.103896103896005</v>
      </c>
      <c r="N1337" s="16">
        <v>3.896103896104</v>
      </c>
    </row>
    <row r="1338" spans="3:14" x14ac:dyDescent="0.25">
      <c r="C1338" s="106"/>
      <c r="D1338" s="103"/>
      <c r="E1338" s="11" t="s">
        <v>29</v>
      </c>
      <c r="F1338" s="8"/>
      <c r="G1338" s="7">
        <v>160</v>
      </c>
      <c r="H1338" s="17">
        <v>67.5</v>
      </c>
      <c r="I1338" s="2">
        <v>24.375</v>
      </c>
      <c r="J1338" s="2">
        <v>2.5</v>
      </c>
      <c r="K1338" s="2">
        <v>5</v>
      </c>
      <c r="L1338" s="2">
        <v>0.625</v>
      </c>
      <c r="M1338" s="2">
        <v>91.875</v>
      </c>
      <c r="N1338" s="16">
        <v>7.5</v>
      </c>
    </row>
    <row r="1339" spans="3:14" x14ac:dyDescent="0.25">
      <c r="C1339" s="106"/>
      <c r="D1339" s="103"/>
      <c r="E1339" s="11" t="s">
        <v>30</v>
      </c>
      <c r="F1339" s="8"/>
      <c r="G1339" s="7">
        <v>170</v>
      </c>
      <c r="H1339" s="17">
        <v>33.529411764705998</v>
      </c>
      <c r="I1339" s="2">
        <v>36.470588235294002</v>
      </c>
      <c r="J1339" s="2">
        <v>22.352941176470999</v>
      </c>
      <c r="K1339" s="2">
        <v>5.8823529411760003</v>
      </c>
      <c r="L1339" s="2">
        <v>1.764705882353</v>
      </c>
      <c r="M1339" s="2">
        <v>70</v>
      </c>
      <c r="N1339" s="16">
        <v>28.235294117647001</v>
      </c>
    </row>
    <row r="1340" spans="3:14" x14ac:dyDescent="0.25">
      <c r="C1340" s="106"/>
      <c r="D1340" s="103"/>
      <c r="E1340" s="11" t="s">
        <v>31</v>
      </c>
      <c r="F1340" s="8"/>
      <c r="G1340" s="7">
        <v>624</v>
      </c>
      <c r="H1340" s="17">
        <v>65.705128205128005</v>
      </c>
      <c r="I1340" s="2">
        <v>22.115384615385</v>
      </c>
      <c r="J1340" s="2">
        <v>8.0128205128209995</v>
      </c>
      <c r="K1340" s="2">
        <v>3.365384615385</v>
      </c>
      <c r="L1340" s="2">
        <v>0.80128205128200003</v>
      </c>
      <c r="M1340" s="2">
        <v>87.820512820513002</v>
      </c>
      <c r="N1340" s="16">
        <v>11.378205128205</v>
      </c>
    </row>
    <row r="1341" spans="3:14" x14ac:dyDescent="0.25">
      <c r="C1341" s="106"/>
      <c r="D1341" s="103"/>
      <c r="E1341" s="11" t="s">
        <v>32</v>
      </c>
      <c r="F1341" s="8"/>
      <c r="G1341" s="7">
        <v>330</v>
      </c>
      <c r="H1341" s="17">
        <v>50</v>
      </c>
      <c r="I1341" s="2">
        <v>30.606060606061</v>
      </c>
      <c r="J1341" s="2">
        <v>12.727272727273</v>
      </c>
      <c r="K1341" s="2">
        <v>5.4545454545450003</v>
      </c>
      <c r="L1341" s="2">
        <v>1.2121212121210001</v>
      </c>
      <c r="M1341" s="2">
        <v>80.606060606061007</v>
      </c>
      <c r="N1341" s="16">
        <v>18.181818181817999</v>
      </c>
    </row>
    <row r="1342" spans="3:14" ht="25.2" x14ac:dyDescent="0.25">
      <c r="C1342" s="102" t="s">
        <v>33</v>
      </c>
      <c r="D1342" s="102" t="s">
        <v>25</v>
      </c>
      <c r="E1342" s="10" t="s">
        <v>34</v>
      </c>
      <c r="F1342" s="9"/>
      <c r="G1342" s="13">
        <v>75</v>
      </c>
      <c r="H1342" s="23">
        <v>78.666666666666998</v>
      </c>
      <c r="I1342" s="4">
        <v>16</v>
      </c>
      <c r="J1342" s="4">
        <v>4</v>
      </c>
      <c r="K1342" s="36" t="s">
        <v>68</v>
      </c>
      <c r="L1342" s="4">
        <v>1.333333333333</v>
      </c>
      <c r="M1342" s="4">
        <v>94.666666666666998</v>
      </c>
      <c r="N1342" s="25">
        <v>4</v>
      </c>
    </row>
    <row r="1343" spans="3:14" ht="25.2" x14ac:dyDescent="0.25">
      <c r="C1343" s="106"/>
      <c r="D1343" s="103"/>
      <c r="E1343" s="11" t="s">
        <v>35</v>
      </c>
      <c r="F1343" s="8"/>
      <c r="G1343" s="7">
        <v>1042</v>
      </c>
      <c r="H1343" s="17">
        <v>77.927063339731006</v>
      </c>
      <c r="I1343" s="2">
        <v>15.930902111324</v>
      </c>
      <c r="J1343" s="2">
        <v>3.9347408829170001</v>
      </c>
      <c r="K1343" s="2">
        <v>1.5355086372360001</v>
      </c>
      <c r="L1343" s="2">
        <v>0.67178502879099999</v>
      </c>
      <c r="M1343" s="2">
        <v>93.857965451056003</v>
      </c>
      <c r="N1343" s="16">
        <v>5.4702495201539998</v>
      </c>
    </row>
    <row r="1344" spans="3:14" ht="25.2" x14ac:dyDescent="0.25">
      <c r="C1344" s="106"/>
      <c r="D1344" s="103"/>
      <c r="E1344" s="11" t="s">
        <v>36</v>
      </c>
      <c r="F1344" s="8"/>
      <c r="G1344" s="7">
        <v>122</v>
      </c>
      <c r="H1344" s="17">
        <v>68.032786885245997</v>
      </c>
      <c r="I1344" s="2">
        <v>22.950819672131001</v>
      </c>
      <c r="J1344" s="2">
        <v>6.5573770491800003</v>
      </c>
      <c r="K1344" s="2">
        <v>1.6393442622950001</v>
      </c>
      <c r="L1344" s="2">
        <v>0.81967213114799997</v>
      </c>
      <c r="M1344" s="2">
        <v>90.983606557377001</v>
      </c>
      <c r="N1344" s="16">
        <v>8.1967213114750006</v>
      </c>
    </row>
    <row r="1345" spans="3:14" ht="25.2" x14ac:dyDescent="0.25">
      <c r="C1345" s="106"/>
      <c r="D1345" s="103"/>
      <c r="E1345" s="11" t="s">
        <v>37</v>
      </c>
      <c r="F1345" s="8"/>
      <c r="G1345" s="7">
        <v>251</v>
      </c>
      <c r="H1345" s="17">
        <v>54.183266932271003</v>
      </c>
      <c r="I1345" s="2">
        <v>23.505976095617999</v>
      </c>
      <c r="J1345" s="2">
        <v>14.741035856573999</v>
      </c>
      <c r="K1345" s="2">
        <v>5.9760956175300004</v>
      </c>
      <c r="L1345" s="2">
        <v>1.593625498008</v>
      </c>
      <c r="M1345" s="2">
        <v>77.689243027887997</v>
      </c>
      <c r="N1345" s="16">
        <v>20.717131474104001</v>
      </c>
    </row>
    <row r="1346" spans="3:14" x14ac:dyDescent="0.25">
      <c r="C1346" s="106"/>
      <c r="D1346" s="103"/>
      <c r="E1346" s="11" t="s">
        <v>38</v>
      </c>
      <c r="F1346" s="8"/>
      <c r="G1346" s="14">
        <v>34</v>
      </c>
      <c r="H1346" s="29">
        <v>67.647058823528994</v>
      </c>
      <c r="I1346" s="6">
        <v>14.705882352941</v>
      </c>
      <c r="J1346" s="6">
        <v>2.9411764705880001</v>
      </c>
      <c r="K1346" s="6">
        <v>11.764705882353001</v>
      </c>
      <c r="L1346" s="6">
        <v>2.9411764705880001</v>
      </c>
      <c r="M1346" s="6">
        <v>82.352941176471006</v>
      </c>
      <c r="N1346" s="31">
        <v>14.705882352941</v>
      </c>
    </row>
    <row r="1347" spans="3:14" ht="25.2" x14ac:dyDescent="0.25">
      <c r="C1347" s="106"/>
      <c r="D1347" s="102" t="s">
        <v>22</v>
      </c>
      <c r="E1347" s="10" t="s">
        <v>34</v>
      </c>
      <c r="F1347" s="9"/>
      <c r="G1347" s="13">
        <v>53</v>
      </c>
      <c r="H1347" s="23">
        <v>79.245283018867994</v>
      </c>
      <c r="I1347" s="4">
        <v>15.094339622642</v>
      </c>
      <c r="J1347" s="4">
        <v>3.7735849056599999</v>
      </c>
      <c r="K1347" s="36" t="s">
        <v>68</v>
      </c>
      <c r="L1347" s="4">
        <v>1.88679245283</v>
      </c>
      <c r="M1347" s="4">
        <v>94.339622641508996</v>
      </c>
      <c r="N1347" s="25">
        <v>3.7735849056599999</v>
      </c>
    </row>
    <row r="1348" spans="3:14" ht="25.2" x14ac:dyDescent="0.25">
      <c r="C1348" s="106"/>
      <c r="D1348" s="103"/>
      <c r="E1348" s="11" t="s">
        <v>35</v>
      </c>
      <c r="F1348" s="8"/>
      <c r="G1348" s="7">
        <v>595</v>
      </c>
      <c r="H1348" s="17">
        <v>78.823529411764994</v>
      </c>
      <c r="I1348" s="2">
        <v>14.453781512605</v>
      </c>
      <c r="J1348" s="2">
        <v>4.0336134453780002</v>
      </c>
      <c r="K1348" s="2">
        <v>1.680672268908</v>
      </c>
      <c r="L1348" s="2">
        <v>1.0084033613450001</v>
      </c>
      <c r="M1348" s="2">
        <v>93.277310924369999</v>
      </c>
      <c r="N1348" s="16">
        <v>5.7142857142860004</v>
      </c>
    </row>
    <row r="1349" spans="3:14" ht="25.2" x14ac:dyDescent="0.25">
      <c r="C1349" s="106"/>
      <c r="D1349" s="103"/>
      <c r="E1349" s="11" t="s">
        <v>36</v>
      </c>
      <c r="F1349" s="8"/>
      <c r="G1349" s="7">
        <v>56</v>
      </c>
      <c r="H1349" s="17">
        <v>62.5</v>
      </c>
      <c r="I1349" s="2">
        <v>28.571428571428999</v>
      </c>
      <c r="J1349" s="2">
        <v>7.1428571428570002</v>
      </c>
      <c r="K1349" s="2">
        <v>1.785714285714</v>
      </c>
      <c r="L1349" s="19" t="s">
        <v>68</v>
      </c>
      <c r="M1349" s="2">
        <v>91.071428571428996</v>
      </c>
      <c r="N1349" s="16">
        <v>8.9285714285710007</v>
      </c>
    </row>
    <row r="1350" spans="3:14" ht="25.2" x14ac:dyDescent="0.25">
      <c r="C1350" s="106"/>
      <c r="D1350" s="103"/>
      <c r="E1350" s="11" t="s">
        <v>37</v>
      </c>
      <c r="F1350" s="8"/>
      <c r="G1350" s="7">
        <v>54</v>
      </c>
      <c r="H1350" s="17">
        <v>61.111111111111001</v>
      </c>
      <c r="I1350" s="2">
        <v>18.518518518518999</v>
      </c>
      <c r="J1350" s="2">
        <v>12.962962962962999</v>
      </c>
      <c r="K1350" s="2">
        <v>5.5555555555560003</v>
      </c>
      <c r="L1350" s="2">
        <v>1.851851851852</v>
      </c>
      <c r="M1350" s="2">
        <v>79.629629629630003</v>
      </c>
      <c r="N1350" s="16">
        <v>18.518518518518999</v>
      </c>
    </row>
    <row r="1351" spans="3:14" x14ac:dyDescent="0.25">
      <c r="C1351" s="106"/>
      <c r="D1351" s="103"/>
      <c r="E1351" s="11" t="s">
        <v>38</v>
      </c>
      <c r="F1351" s="8"/>
      <c r="G1351" s="14">
        <v>22</v>
      </c>
      <c r="H1351" s="29">
        <v>68.181818181818002</v>
      </c>
      <c r="I1351" s="6">
        <v>18.181818181817999</v>
      </c>
      <c r="J1351" s="6">
        <v>4.5454545454549997</v>
      </c>
      <c r="K1351" s="6">
        <v>9.0909090909089993</v>
      </c>
      <c r="L1351" s="12" t="s">
        <v>68</v>
      </c>
      <c r="M1351" s="6">
        <v>86.363636363636004</v>
      </c>
      <c r="N1351" s="31">
        <v>13.636363636364001</v>
      </c>
    </row>
    <row r="1352" spans="3:14" ht="25.2" x14ac:dyDescent="0.25">
      <c r="C1352" s="106"/>
      <c r="D1352" s="102" t="s">
        <v>23</v>
      </c>
      <c r="E1352" s="10" t="s">
        <v>34</v>
      </c>
      <c r="F1352" s="9"/>
      <c r="G1352" s="41">
        <v>22</v>
      </c>
      <c r="H1352" s="61">
        <v>77.272727272726996</v>
      </c>
      <c r="I1352" s="33">
        <v>18.181818181817999</v>
      </c>
      <c r="J1352" s="33">
        <v>4.5454545454549997</v>
      </c>
      <c r="K1352" s="39" t="s">
        <v>68</v>
      </c>
      <c r="L1352" s="39" t="s">
        <v>68</v>
      </c>
      <c r="M1352" s="33">
        <v>95.454545454544999</v>
      </c>
      <c r="N1352" s="63">
        <v>4.5454545454549997</v>
      </c>
    </row>
    <row r="1353" spans="3:14" ht="25.2" x14ac:dyDescent="0.25">
      <c r="C1353" s="106"/>
      <c r="D1353" s="103"/>
      <c r="E1353" s="11" t="s">
        <v>35</v>
      </c>
      <c r="F1353" s="8"/>
      <c r="G1353" s="7">
        <v>447</v>
      </c>
      <c r="H1353" s="17">
        <v>76.733780760626004</v>
      </c>
      <c r="I1353" s="2">
        <v>17.897091722595</v>
      </c>
      <c r="J1353" s="2">
        <v>3.803131991051</v>
      </c>
      <c r="K1353" s="2">
        <v>1.342281879195</v>
      </c>
      <c r="L1353" s="2">
        <v>0.22371364653199999</v>
      </c>
      <c r="M1353" s="2">
        <v>94.630872483220998</v>
      </c>
      <c r="N1353" s="16">
        <v>5.1454138702460002</v>
      </c>
    </row>
    <row r="1354" spans="3:14" ht="25.2" x14ac:dyDescent="0.25">
      <c r="C1354" s="106"/>
      <c r="D1354" s="103"/>
      <c r="E1354" s="11" t="s">
        <v>36</v>
      </c>
      <c r="F1354" s="8"/>
      <c r="G1354" s="7">
        <v>66</v>
      </c>
      <c r="H1354" s="17">
        <v>72.727272727273004</v>
      </c>
      <c r="I1354" s="2">
        <v>18.181818181817999</v>
      </c>
      <c r="J1354" s="2">
        <v>6.0606060606060002</v>
      </c>
      <c r="K1354" s="2">
        <v>1.5151515151520001</v>
      </c>
      <c r="L1354" s="2">
        <v>1.5151515151520001</v>
      </c>
      <c r="M1354" s="2">
        <v>90.909090909091006</v>
      </c>
      <c r="N1354" s="16">
        <v>7.5757575757579998</v>
      </c>
    </row>
    <row r="1355" spans="3:14" ht="25.2" x14ac:dyDescent="0.25">
      <c r="C1355" s="106"/>
      <c r="D1355" s="103"/>
      <c r="E1355" s="11" t="s">
        <v>37</v>
      </c>
      <c r="F1355" s="8"/>
      <c r="G1355" s="7">
        <v>197</v>
      </c>
      <c r="H1355" s="17">
        <v>52.284263959390998</v>
      </c>
      <c r="I1355" s="2">
        <v>24.873096446700998</v>
      </c>
      <c r="J1355" s="2">
        <v>15.228426395939</v>
      </c>
      <c r="K1355" s="2">
        <v>6.0913705583760001</v>
      </c>
      <c r="L1355" s="2">
        <v>1.522842639594</v>
      </c>
      <c r="M1355" s="2">
        <v>77.157360406091001</v>
      </c>
      <c r="N1355" s="16">
        <v>21.319796954314999</v>
      </c>
    </row>
    <row r="1356" spans="3:14" x14ac:dyDescent="0.25">
      <c r="C1356" s="106"/>
      <c r="D1356" s="103"/>
      <c r="E1356" s="11" t="s">
        <v>38</v>
      </c>
      <c r="F1356" s="8"/>
      <c r="G1356" s="14">
        <v>12</v>
      </c>
      <c r="H1356" s="29">
        <v>66.666666666666998</v>
      </c>
      <c r="I1356" s="6">
        <v>8.333333333333</v>
      </c>
      <c r="J1356" s="12" t="s">
        <v>68</v>
      </c>
      <c r="K1356" s="6">
        <v>16.666666666666998</v>
      </c>
      <c r="L1356" s="6">
        <v>8.333333333333</v>
      </c>
      <c r="M1356" s="6">
        <v>75</v>
      </c>
      <c r="N1356" s="31">
        <v>16.666666666666998</v>
      </c>
    </row>
    <row r="1357" spans="3:14" ht="25.2" x14ac:dyDescent="0.25">
      <c r="C1357" s="102" t="s">
        <v>39</v>
      </c>
      <c r="D1357" s="102" t="s">
        <v>25</v>
      </c>
      <c r="E1357" s="10" t="s">
        <v>40</v>
      </c>
      <c r="F1357" s="9"/>
      <c r="G1357" s="13">
        <v>263</v>
      </c>
      <c r="H1357" s="23">
        <v>63.117870722432997</v>
      </c>
      <c r="I1357" s="4">
        <v>22.433460076046</v>
      </c>
      <c r="J1357" s="4">
        <v>10.6463878327</v>
      </c>
      <c r="K1357" s="4">
        <v>2.2813688212929999</v>
      </c>
      <c r="L1357" s="4">
        <v>1.520912547529</v>
      </c>
      <c r="M1357" s="4">
        <v>85.551330798479</v>
      </c>
      <c r="N1357" s="25">
        <v>12.927756653992001</v>
      </c>
    </row>
    <row r="1358" spans="3:14" ht="25.2" x14ac:dyDescent="0.25">
      <c r="C1358" s="106"/>
      <c r="D1358" s="103"/>
      <c r="E1358" s="11" t="s">
        <v>41</v>
      </c>
      <c r="F1358" s="8"/>
      <c r="G1358" s="7">
        <v>906</v>
      </c>
      <c r="H1358" s="17">
        <v>79.911699779249005</v>
      </c>
      <c r="I1358" s="2">
        <v>15.452538631347</v>
      </c>
      <c r="J1358" s="2">
        <v>2.759381898455</v>
      </c>
      <c r="K1358" s="2">
        <v>1.2141280353199999</v>
      </c>
      <c r="L1358" s="2">
        <v>0.66225165562900001</v>
      </c>
      <c r="M1358" s="2">
        <v>95.364238410596002</v>
      </c>
      <c r="N1358" s="16">
        <v>3.9735099337749999</v>
      </c>
    </row>
    <row r="1359" spans="3:14" x14ac:dyDescent="0.25">
      <c r="C1359" s="106"/>
      <c r="D1359" s="103"/>
      <c r="E1359" s="11" t="s">
        <v>42</v>
      </c>
      <c r="F1359" s="8"/>
      <c r="G1359" s="7">
        <v>61</v>
      </c>
      <c r="H1359" s="17">
        <v>93.442622950819995</v>
      </c>
      <c r="I1359" s="2">
        <v>6.5573770491800003</v>
      </c>
      <c r="J1359" s="19" t="s">
        <v>68</v>
      </c>
      <c r="K1359" s="19" t="s">
        <v>68</v>
      </c>
      <c r="L1359" s="19" t="s">
        <v>68</v>
      </c>
      <c r="M1359" s="2">
        <v>100</v>
      </c>
      <c r="N1359" s="40" t="s">
        <v>68</v>
      </c>
    </row>
    <row r="1360" spans="3:14" x14ac:dyDescent="0.25">
      <c r="C1360" s="106"/>
      <c r="D1360" s="103"/>
      <c r="E1360" s="11" t="s">
        <v>43</v>
      </c>
      <c r="F1360" s="8"/>
      <c r="G1360" s="7">
        <v>450</v>
      </c>
      <c r="H1360" s="17">
        <v>72.444444444444002</v>
      </c>
      <c r="I1360" s="2">
        <v>19.555555555556001</v>
      </c>
      <c r="J1360" s="2">
        <v>5.5555555555560003</v>
      </c>
      <c r="K1360" s="2">
        <v>2</v>
      </c>
      <c r="L1360" s="2">
        <v>0.444444444444</v>
      </c>
      <c r="M1360" s="2">
        <v>92</v>
      </c>
      <c r="N1360" s="16">
        <v>7.5555555555560003</v>
      </c>
    </row>
    <row r="1361" spans="3:14" x14ac:dyDescent="0.25">
      <c r="C1361" s="106"/>
      <c r="D1361" s="103"/>
      <c r="E1361" s="11" t="s">
        <v>44</v>
      </c>
      <c r="F1361" s="8"/>
      <c r="G1361" s="7">
        <v>93</v>
      </c>
      <c r="H1361" s="17">
        <v>73.118279569891996</v>
      </c>
      <c r="I1361" s="2">
        <v>20.430107526882001</v>
      </c>
      <c r="J1361" s="2">
        <v>5.3763440860219998</v>
      </c>
      <c r="K1361" s="2">
        <v>1.0752688172039999</v>
      </c>
      <c r="L1361" s="19" t="s">
        <v>68</v>
      </c>
      <c r="M1361" s="2">
        <v>93.548387096773993</v>
      </c>
      <c r="N1361" s="16">
        <v>6.4516129032259997</v>
      </c>
    </row>
    <row r="1362" spans="3:14" ht="25.2" x14ac:dyDescent="0.25">
      <c r="C1362" s="106"/>
      <c r="D1362" s="103"/>
      <c r="E1362" s="11" t="s">
        <v>45</v>
      </c>
      <c r="F1362" s="8"/>
      <c r="G1362" s="14">
        <v>41</v>
      </c>
      <c r="H1362" s="29">
        <v>63.414634146341001</v>
      </c>
      <c r="I1362" s="6">
        <v>17.073170731706998</v>
      </c>
      <c r="J1362" s="6">
        <v>9.7560975609760003</v>
      </c>
      <c r="K1362" s="6">
        <v>9.7560975609760003</v>
      </c>
      <c r="L1362" s="12" t="s">
        <v>68</v>
      </c>
      <c r="M1362" s="6">
        <v>80.487804878049005</v>
      </c>
      <c r="N1362" s="31">
        <v>19.512195121950999</v>
      </c>
    </row>
    <row r="1363" spans="3:14" x14ac:dyDescent="0.25">
      <c r="C1363" s="106"/>
      <c r="D1363" s="103"/>
      <c r="E1363" s="11" t="s">
        <v>38</v>
      </c>
      <c r="F1363" s="8"/>
      <c r="G1363" s="7">
        <v>141</v>
      </c>
      <c r="H1363" s="17">
        <v>63.120567375886999</v>
      </c>
      <c r="I1363" s="2">
        <v>17.021276595745</v>
      </c>
      <c r="J1363" s="2">
        <v>12.056737588652</v>
      </c>
      <c r="K1363" s="2">
        <v>6.3829787234040003</v>
      </c>
      <c r="L1363" s="2">
        <v>1.4184397163119999</v>
      </c>
      <c r="M1363" s="2">
        <v>80.141843971631005</v>
      </c>
      <c r="N1363" s="16">
        <v>18.439716312057001</v>
      </c>
    </row>
    <row r="1364" spans="3:14" ht="25.2" x14ac:dyDescent="0.25">
      <c r="C1364" s="106"/>
      <c r="D1364" s="102" t="s">
        <v>22</v>
      </c>
      <c r="E1364" s="10" t="s">
        <v>40</v>
      </c>
      <c r="F1364" s="9"/>
      <c r="G1364" s="13">
        <v>123</v>
      </c>
      <c r="H1364" s="23">
        <v>69.105691056910999</v>
      </c>
      <c r="I1364" s="4">
        <v>19.512195121950999</v>
      </c>
      <c r="J1364" s="4">
        <v>7.3170731707319998</v>
      </c>
      <c r="K1364" s="4">
        <v>2.4390243902440001</v>
      </c>
      <c r="L1364" s="4">
        <v>1.6260162601629999</v>
      </c>
      <c r="M1364" s="4">
        <v>88.617886178861994</v>
      </c>
      <c r="N1364" s="25">
        <v>9.7560975609760003</v>
      </c>
    </row>
    <row r="1365" spans="3:14" ht="25.2" x14ac:dyDescent="0.25">
      <c r="C1365" s="106"/>
      <c r="D1365" s="103"/>
      <c r="E1365" s="11" t="s">
        <v>41</v>
      </c>
      <c r="F1365" s="8"/>
      <c r="G1365" s="7">
        <v>511</v>
      </c>
      <c r="H1365" s="17">
        <v>81.213307240705007</v>
      </c>
      <c r="I1365" s="2">
        <v>13.894324853229</v>
      </c>
      <c r="J1365" s="2">
        <v>2.5440313111549999</v>
      </c>
      <c r="K1365" s="2">
        <v>1.369863013699</v>
      </c>
      <c r="L1365" s="2">
        <v>0.97847358121299999</v>
      </c>
      <c r="M1365" s="2">
        <v>95.107632093933006</v>
      </c>
      <c r="N1365" s="16">
        <v>3.913894324853</v>
      </c>
    </row>
    <row r="1366" spans="3:14" x14ac:dyDescent="0.25">
      <c r="C1366" s="106"/>
      <c r="D1366" s="103"/>
      <c r="E1366" s="11" t="s">
        <v>42</v>
      </c>
      <c r="F1366" s="8"/>
      <c r="G1366" s="14">
        <v>36</v>
      </c>
      <c r="H1366" s="29">
        <v>91.666666666666998</v>
      </c>
      <c r="I1366" s="6">
        <v>8.333333333333</v>
      </c>
      <c r="J1366" s="12" t="s">
        <v>68</v>
      </c>
      <c r="K1366" s="12" t="s">
        <v>68</v>
      </c>
      <c r="L1366" s="12" t="s">
        <v>68</v>
      </c>
      <c r="M1366" s="6">
        <v>100</v>
      </c>
      <c r="N1366" s="38" t="s">
        <v>68</v>
      </c>
    </row>
    <row r="1367" spans="3:14" x14ac:dyDescent="0.25">
      <c r="C1367" s="106"/>
      <c r="D1367" s="103"/>
      <c r="E1367" s="11" t="s">
        <v>43</v>
      </c>
      <c r="F1367" s="8"/>
      <c r="G1367" s="7">
        <v>224</v>
      </c>
      <c r="H1367" s="17">
        <v>76.339285714286007</v>
      </c>
      <c r="I1367" s="2">
        <v>17.857142857143</v>
      </c>
      <c r="J1367" s="2">
        <v>4.4642857142860004</v>
      </c>
      <c r="K1367" s="2">
        <v>1.339285714286</v>
      </c>
      <c r="L1367" s="19" t="s">
        <v>68</v>
      </c>
      <c r="M1367" s="2">
        <v>94.196428571428996</v>
      </c>
      <c r="N1367" s="16">
        <v>5.8035714285709998</v>
      </c>
    </row>
    <row r="1368" spans="3:14" x14ac:dyDescent="0.25">
      <c r="C1368" s="106"/>
      <c r="D1368" s="103"/>
      <c r="E1368" s="11" t="s">
        <v>44</v>
      </c>
      <c r="F1368" s="8"/>
      <c r="G1368" s="14">
        <v>46</v>
      </c>
      <c r="H1368" s="29">
        <v>82.608695652174006</v>
      </c>
      <c r="I1368" s="6">
        <v>13.04347826087</v>
      </c>
      <c r="J1368" s="6">
        <v>2.1739130434780001</v>
      </c>
      <c r="K1368" s="6">
        <v>2.1739130434780001</v>
      </c>
      <c r="L1368" s="12" t="s">
        <v>68</v>
      </c>
      <c r="M1368" s="6">
        <v>95.652173913043001</v>
      </c>
      <c r="N1368" s="31">
        <v>4.3478260869570002</v>
      </c>
    </row>
    <row r="1369" spans="3:14" ht="25.2" x14ac:dyDescent="0.25">
      <c r="C1369" s="106"/>
      <c r="D1369" s="103"/>
      <c r="E1369" s="11" t="s">
        <v>45</v>
      </c>
      <c r="F1369" s="8"/>
      <c r="G1369" s="14">
        <v>18</v>
      </c>
      <c r="H1369" s="29">
        <v>72.222222222222001</v>
      </c>
      <c r="I1369" s="6">
        <v>16.666666666666998</v>
      </c>
      <c r="J1369" s="6">
        <v>11.111111111111001</v>
      </c>
      <c r="K1369" s="12" t="s">
        <v>68</v>
      </c>
      <c r="L1369" s="12" t="s">
        <v>68</v>
      </c>
      <c r="M1369" s="6">
        <v>88.888888888888999</v>
      </c>
      <c r="N1369" s="31">
        <v>11.111111111111001</v>
      </c>
    </row>
    <row r="1370" spans="3:14" x14ac:dyDescent="0.25">
      <c r="C1370" s="106"/>
      <c r="D1370" s="103"/>
      <c r="E1370" s="11" t="s">
        <v>38</v>
      </c>
      <c r="F1370" s="8"/>
      <c r="G1370" s="7">
        <v>80</v>
      </c>
      <c r="H1370" s="17">
        <v>60</v>
      </c>
      <c r="I1370" s="2">
        <v>20</v>
      </c>
      <c r="J1370" s="2">
        <v>12.5</v>
      </c>
      <c r="K1370" s="2">
        <v>6.25</v>
      </c>
      <c r="L1370" s="2">
        <v>1.25</v>
      </c>
      <c r="M1370" s="2">
        <v>80</v>
      </c>
      <c r="N1370" s="16">
        <v>18.75</v>
      </c>
    </row>
    <row r="1371" spans="3:14" ht="25.2" x14ac:dyDescent="0.25">
      <c r="C1371" s="106"/>
      <c r="D1371" s="102" t="s">
        <v>23</v>
      </c>
      <c r="E1371" s="10" t="s">
        <v>40</v>
      </c>
      <c r="F1371" s="9"/>
      <c r="G1371" s="13">
        <v>140</v>
      </c>
      <c r="H1371" s="23">
        <v>57.857142857143003</v>
      </c>
      <c r="I1371" s="4">
        <v>25</v>
      </c>
      <c r="J1371" s="4">
        <v>13.571428571428999</v>
      </c>
      <c r="K1371" s="4">
        <v>2.1428571428569998</v>
      </c>
      <c r="L1371" s="4">
        <v>1.4285714285710001</v>
      </c>
      <c r="M1371" s="4">
        <v>82.857142857143003</v>
      </c>
      <c r="N1371" s="25">
        <v>15.714285714286</v>
      </c>
    </row>
    <row r="1372" spans="3:14" ht="25.2" x14ac:dyDescent="0.25">
      <c r="C1372" s="106"/>
      <c r="D1372" s="103"/>
      <c r="E1372" s="11" t="s">
        <v>41</v>
      </c>
      <c r="F1372" s="8"/>
      <c r="G1372" s="7">
        <v>395</v>
      </c>
      <c r="H1372" s="17">
        <v>78.227848101266005</v>
      </c>
      <c r="I1372" s="2">
        <v>17.46835443038</v>
      </c>
      <c r="J1372" s="2">
        <v>3.0379746835439998</v>
      </c>
      <c r="K1372" s="2">
        <v>1.0126582278480001</v>
      </c>
      <c r="L1372" s="2">
        <v>0.25316455696200002</v>
      </c>
      <c r="M1372" s="2">
        <v>95.696202531645994</v>
      </c>
      <c r="N1372" s="16">
        <v>4.0506329113920003</v>
      </c>
    </row>
    <row r="1373" spans="3:14" x14ac:dyDescent="0.25">
      <c r="C1373" s="106"/>
      <c r="D1373" s="103"/>
      <c r="E1373" s="11" t="s">
        <v>42</v>
      </c>
      <c r="F1373" s="8"/>
      <c r="G1373" s="14">
        <v>25</v>
      </c>
      <c r="H1373" s="29">
        <v>96</v>
      </c>
      <c r="I1373" s="6">
        <v>4</v>
      </c>
      <c r="J1373" s="12" t="s">
        <v>68</v>
      </c>
      <c r="K1373" s="12" t="s">
        <v>68</v>
      </c>
      <c r="L1373" s="12" t="s">
        <v>68</v>
      </c>
      <c r="M1373" s="6">
        <v>100</v>
      </c>
      <c r="N1373" s="38" t="s">
        <v>68</v>
      </c>
    </row>
    <row r="1374" spans="3:14" x14ac:dyDescent="0.25">
      <c r="C1374" s="106"/>
      <c r="D1374" s="103"/>
      <c r="E1374" s="11" t="s">
        <v>43</v>
      </c>
      <c r="F1374" s="8"/>
      <c r="G1374" s="7">
        <v>226</v>
      </c>
      <c r="H1374" s="17">
        <v>68.584070796459997</v>
      </c>
      <c r="I1374" s="2">
        <v>21.238938053097002</v>
      </c>
      <c r="J1374" s="2">
        <v>6.6371681415930004</v>
      </c>
      <c r="K1374" s="2">
        <v>2.654867256637</v>
      </c>
      <c r="L1374" s="2">
        <v>0.88495575221199996</v>
      </c>
      <c r="M1374" s="2">
        <v>89.823008849557993</v>
      </c>
      <c r="N1374" s="16">
        <v>9.2920353982300004</v>
      </c>
    </row>
    <row r="1375" spans="3:14" x14ac:dyDescent="0.25">
      <c r="C1375" s="106"/>
      <c r="D1375" s="103"/>
      <c r="E1375" s="11" t="s">
        <v>44</v>
      </c>
      <c r="F1375" s="8"/>
      <c r="G1375" s="14">
        <v>47</v>
      </c>
      <c r="H1375" s="29">
        <v>63.829787234043003</v>
      </c>
      <c r="I1375" s="6">
        <v>27.659574468085001</v>
      </c>
      <c r="J1375" s="6">
        <v>8.5106382978719992</v>
      </c>
      <c r="K1375" s="12" t="s">
        <v>68</v>
      </c>
      <c r="L1375" s="12" t="s">
        <v>68</v>
      </c>
      <c r="M1375" s="6">
        <v>91.489361702127994</v>
      </c>
      <c r="N1375" s="31">
        <v>8.5106382978719992</v>
      </c>
    </row>
    <row r="1376" spans="3:14" ht="25.2" x14ac:dyDescent="0.25">
      <c r="C1376" s="106"/>
      <c r="D1376" s="103"/>
      <c r="E1376" s="11" t="s">
        <v>45</v>
      </c>
      <c r="F1376" s="8"/>
      <c r="G1376" s="14">
        <v>23</v>
      </c>
      <c r="H1376" s="29">
        <v>56.521739130435002</v>
      </c>
      <c r="I1376" s="6">
        <v>17.391304347826001</v>
      </c>
      <c r="J1376" s="6">
        <v>8.6956521739130004</v>
      </c>
      <c r="K1376" s="6">
        <v>17.391304347826001</v>
      </c>
      <c r="L1376" s="12" t="s">
        <v>68</v>
      </c>
      <c r="M1376" s="6">
        <v>73.913043478261002</v>
      </c>
      <c r="N1376" s="31">
        <v>26.086956521739001</v>
      </c>
    </row>
    <row r="1377" spans="3:14" x14ac:dyDescent="0.25">
      <c r="C1377" s="106"/>
      <c r="D1377" s="103"/>
      <c r="E1377" s="11" t="s">
        <v>38</v>
      </c>
      <c r="F1377" s="8"/>
      <c r="G1377" s="7">
        <v>61</v>
      </c>
      <c r="H1377" s="17">
        <v>67.213114754098001</v>
      </c>
      <c r="I1377" s="2">
        <v>13.114754098361001</v>
      </c>
      <c r="J1377" s="2">
        <v>11.475409836066</v>
      </c>
      <c r="K1377" s="2">
        <v>6.5573770491800003</v>
      </c>
      <c r="L1377" s="2">
        <v>1.6393442622950001</v>
      </c>
      <c r="M1377" s="2">
        <v>80.327868852459005</v>
      </c>
      <c r="N1377" s="16">
        <v>18.032786885246001</v>
      </c>
    </row>
    <row r="1378" spans="3:14" x14ac:dyDescent="0.25">
      <c r="C1378" s="102" t="s">
        <v>46</v>
      </c>
      <c r="D1378" s="100" t="s">
        <v>21</v>
      </c>
      <c r="E1378" s="10" t="s">
        <v>47</v>
      </c>
      <c r="F1378" s="9"/>
      <c r="G1378" s="13">
        <v>1103</v>
      </c>
      <c r="H1378" s="23">
        <v>75.521305530372004</v>
      </c>
      <c r="I1378" s="4">
        <v>16.953762466002001</v>
      </c>
      <c r="J1378" s="4">
        <v>5.2583862194020003</v>
      </c>
      <c r="K1378" s="4">
        <v>1.81323662738</v>
      </c>
      <c r="L1378" s="4">
        <v>0.45330915684500001</v>
      </c>
      <c r="M1378" s="4">
        <v>92.475067996373994</v>
      </c>
      <c r="N1378" s="25">
        <v>7.0716228467819997</v>
      </c>
    </row>
    <row r="1379" spans="3:14" ht="25.2" x14ac:dyDescent="0.25">
      <c r="C1379" s="106"/>
      <c r="D1379" s="101"/>
      <c r="E1379" s="11" t="s">
        <v>48</v>
      </c>
      <c r="F1379" s="8"/>
      <c r="G1379" s="7">
        <v>173</v>
      </c>
      <c r="H1379" s="17">
        <v>76.300578034682005</v>
      </c>
      <c r="I1379" s="2">
        <v>16.184971098266001</v>
      </c>
      <c r="J1379" s="2">
        <v>4.6242774566470004</v>
      </c>
      <c r="K1379" s="2">
        <v>1.734104046243</v>
      </c>
      <c r="L1379" s="2">
        <v>1.1560693641619999</v>
      </c>
      <c r="M1379" s="2">
        <v>92.485549132947995</v>
      </c>
      <c r="N1379" s="16">
        <v>6.3583815028900004</v>
      </c>
    </row>
    <row r="1380" spans="3:14" x14ac:dyDescent="0.25">
      <c r="C1380" s="106"/>
      <c r="D1380" s="101"/>
      <c r="E1380" s="11" t="s">
        <v>49</v>
      </c>
      <c r="F1380" s="8"/>
      <c r="G1380" s="14">
        <v>29</v>
      </c>
      <c r="H1380" s="29">
        <v>65.517241379309993</v>
      </c>
      <c r="I1380" s="6">
        <v>20.689655172414</v>
      </c>
      <c r="J1380" s="6">
        <v>10.344827586207</v>
      </c>
      <c r="K1380" s="12" t="s">
        <v>68</v>
      </c>
      <c r="L1380" s="6">
        <v>3.4482758620689999</v>
      </c>
      <c r="M1380" s="6">
        <v>86.206896551724</v>
      </c>
      <c r="N1380" s="31">
        <v>10.344827586207</v>
      </c>
    </row>
    <row r="1381" spans="3:14" ht="25.2" x14ac:dyDescent="0.25">
      <c r="C1381" s="106"/>
      <c r="D1381" s="101"/>
      <c r="E1381" s="11" t="s">
        <v>50</v>
      </c>
      <c r="F1381" s="8"/>
      <c r="G1381" s="7">
        <v>102</v>
      </c>
      <c r="H1381" s="17">
        <v>66.666666666666998</v>
      </c>
      <c r="I1381" s="2">
        <v>25.490196078431001</v>
      </c>
      <c r="J1381" s="2">
        <v>4.9019607843140003</v>
      </c>
      <c r="K1381" s="2">
        <v>0.98039215686299996</v>
      </c>
      <c r="L1381" s="2">
        <v>1.9607843137250001</v>
      </c>
      <c r="M1381" s="2">
        <v>92.156862745097996</v>
      </c>
      <c r="N1381" s="16">
        <v>5.8823529411760003</v>
      </c>
    </row>
    <row r="1382" spans="3:14" ht="25.2" x14ac:dyDescent="0.25">
      <c r="C1382" s="106"/>
      <c r="D1382" s="101"/>
      <c r="E1382" s="11" t="s">
        <v>51</v>
      </c>
      <c r="F1382" s="8"/>
      <c r="G1382" s="14">
        <v>46</v>
      </c>
      <c r="H1382" s="29">
        <v>60.869565217390999</v>
      </c>
      <c r="I1382" s="6">
        <v>26.086956521739001</v>
      </c>
      <c r="J1382" s="6">
        <v>8.6956521739130004</v>
      </c>
      <c r="K1382" s="6">
        <v>4.3478260869570002</v>
      </c>
      <c r="L1382" s="12" t="s">
        <v>68</v>
      </c>
      <c r="M1382" s="6">
        <v>86.956521739129997</v>
      </c>
      <c r="N1382" s="31">
        <v>13.04347826087</v>
      </c>
    </row>
    <row r="1383" spans="3:14" x14ac:dyDescent="0.25">
      <c r="C1383" s="106"/>
      <c r="D1383" s="101"/>
      <c r="E1383" s="11" t="s">
        <v>52</v>
      </c>
      <c r="F1383" s="8"/>
      <c r="G1383" s="14">
        <v>20</v>
      </c>
      <c r="H1383" s="29">
        <v>15</v>
      </c>
      <c r="I1383" s="6">
        <v>10</v>
      </c>
      <c r="J1383" s="6">
        <v>45</v>
      </c>
      <c r="K1383" s="6">
        <v>30</v>
      </c>
      <c r="L1383" s="12" t="s">
        <v>68</v>
      </c>
      <c r="M1383" s="6">
        <v>25</v>
      </c>
      <c r="N1383" s="31">
        <v>75</v>
      </c>
    </row>
    <row r="1384" spans="3:14" x14ac:dyDescent="0.25">
      <c r="C1384" s="106"/>
      <c r="D1384" s="101"/>
      <c r="E1384" s="11" t="s">
        <v>53</v>
      </c>
      <c r="F1384" s="8"/>
      <c r="G1384" s="14">
        <v>19</v>
      </c>
      <c r="H1384" s="29">
        <v>63.157894736842003</v>
      </c>
      <c r="I1384" s="6">
        <v>15.789473684211</v>
      </c>
      <c r="J1384" s="6">
        <v>10.526315789473999</v>
      </c>
      <c r="K1384" s="6">
        <v>10.526315789473999</v>
      </c>
      <c r="L1384" s="12" t="s">
        <v>68</v>
      </c>
      <c r="M1384" s="6">
        <v>78.947368421053</v>
      </c>
      <c r="N1384" s="31">
        <v>21.052631578947</v>
      </c>
    </row>
    <row r="1385" spans="3:14" x14ac:dyDescent="0.25">
      <c r="C1385" s="106"/>
      <c r="D1385" s="101"/>
      <c r="E1385" s="11" t="s">
        <v>38</v>
      </c>
      <c r="F1385" s="8"/>
      <c r="G1385" s="14">
        <v>32</v>
      </c>
      <c r="H1385" s="29">
        <v>56.25</v>
      </c>
      <c r="I1385" s="6">
        <v>18.75</v>
      </c>
      <c r="J1385" s="6">
        <v>3.125</v>
      </c>
      <c r="K1385" s="6">
        <v>9.375</v>
      </c>
      <c r="L1385" s="6">
        <v>12.5</v>
      </c>
      <c r="M1385" s="6">
        <v>75</v>
      </c>
      <c r="N1385" s="31">
        <v>12.5</v>
      </c>
    </row>
    <row r="1386" spans="3:14" x14ac:dyDescent="0.25">
      <c r="C1386" s="106"/>
      <c r="D1386" s="101"/>
      <c r="E1386" s="11" t="s">
        <v>54</v>
      </c>
      <c r="F1386" s="8"/>
      <c r="G1386" s="7">
        <v>1276</v>
      </c>
      <c r="H1386" s="17">
        <v>75.626959247648998</v>
      </c>
      <c r="I1386" s="2">
        <v>16.849529780564001</v>
      </c>
      <c r="J1386" s="2">
        <v>5.1724137931029999</v>
      </c>
      <c r="K1386" s="2">
        <v>1.8025078369909999</v>
      </c>
      <c r="L1386" s="2">
        <v>0.548589341693</v>
      </c>
      <c r="M1386" s="2">
        <v>92.476489028212995</v>
      </c>
      <c r="N1386" s="16">
        <v>6.9749216300940002</v>
      </c>
    </row>
    <row r="1387" spans="3:14" x14ac:dyDescent="0.25">
      <c r="C1387" s="106"/>
      <c r="D1387" s="101"/>
      <c r="E1387" s="11" t="s">
        <v>55</v>
      </c>
      <c r="F1387" s="8"/>
      <c r="G1387" s="7">
        <v>177</v>
      </c>
      <c r="H1387" s="17">
        <v>64.971751412429001</v>
      </c>
      <c r="I1387" s="2">
        <v>24.858757062146999</v>
      </c>
      <c r="J1387" s="2">
        <v>6.7796610169490004</v>
      </c>
      <c r="K1387" s="2">
        <v>1.6949152542370001</v>
      </c>
      <c r="L1387" s="2">
        <v>1.6949152542370001</v>
      </c>
      <c r="M1387" s="2">
        <v>89.830508474576007</v>
      </c>
      <c r="N1387" s="16">
        <v>8.4745762711860007</v>
      </c>
    </row>
    <row r="1388" spans="3:14" ht="25.2" x14ac:dyDescent="0.25">
      <c r="C1388" s="102" t="s">
        <v>56</v>
      </c>
      <c r="D1388" s="100" t="s">
        <v>21</v>
      </c>
      <c r="E1388" s="10" t="s">
        <v>57</v>
      </c>
      <c r="F1388" s="9"/>
      <c r="G1388" s="13">
        <v>393</v>
      </c>
      <c r="H1388" s="23">
        <v>66.921119592875002</v>
      </c>
      <c r="I1388" s="4">
        <v>20.356234096691999</v>
      </c>
      <c r="J1388" s="4">
        <v>8.6513994910940006</v>
      </c>
      <c r="K1388" s="4">
        <v>2.2900763358780001</v>
      </c>
      <c r="L1388" s="4">
        <v>1.781170483461</v>
      </c>
      <c r="M1388" s="4">
        <v>87.277353689566993</v>
      </c>
      <c r="N1388" s="25">
        <v>10.941475826972001</v>
      </c>
    </row>
    <row r="1389" spans="3:14" ht="25.2" x14ac:dyDescent="0.25">
      <c r="C1389" s="106"/>
      <c r="D1389" s="101"/>
      <c r="E1389" s="11" t="s">
        <v>58</v>
      </c>
      <c r="F1389" s="8"/>
      <c r="G1389" s="7">
        <v>615</v>
      </c>
      <c r="H1389" s="17">
        <v>72.682926829267998</v>
      </c>
      <c r="I1389" s="2">
        <v>19.512195121950999</v>
      </c>
      <c r="J1389" s="2">
        <v>4.7154471544719998</v>
      </c>
      <c r="K1389" s="2">
        <v>2.4390243902440001</v>
      </c>
      <c r="L1389" s="2">
        <v>0.650406504065</v>
      </c>
      <c r="M1389" s="2">
        <v>92.195121951220003</v>
      </c>
      <c r="N1389" s="16">
        <v>7.1544715447150002</v>
      </c>
    </row>
    <row r="1390" spans="3:14" ht="25.2" x14ac:dyDescent="0.25">
      <c r="C1390" s="106"/>
      <c r="D1390" s="101"/>
      <c r="E1390" s="11" t="s">
        <v>59</v>
      </c>
      <c r="F1390" s="8"/>
      <c r="G1390" s="7">
        <v>364</v>
      </c>
      <c r="H1390" s="17">
        <v>76.923076923077005</v>
      </c>
      <c r="I1390" s="2">
        <v>14.835164835164999</v>
      </c>
      <c r="J1390" s="2">
        <v>4.9450549450550003</v>
      </c>
      <c r="K1390" s="2">
        <v>2.7472527472529999</v>
      </c>
      <c r="L1390" s="2">
        <v>0.54945054945100003</v>
      </c>
      <c r="M1390" s="2">
        <v>91.758241758241994</v>
      </c>
      <c r="N1390" s="16">
        <v>7.6923076923079998</v>
      </c>
    </row>
    <row r="1391" spans="3:14" x14ac:dyDescent="0.25">
      <c r="C1391" s="106"/>
      <c r="D1391" s="101"/>
      <c r="E1391" s="11" t="s">
        <v>60</v>
      </c>
      <c r="F1391" s="8"/>
      <c r="G1391" s="7">
        <v>152</v>
      </c>
      <c r="H1391" s="17">
        <v>80.921052631579002</v>
      </c>
      <c r="I1391" s="2">
        <v>10.526315789473999</v>
      </c>
      <c r="J1391" s="2">
        <v>5.9210526315790002</v>
      </c>
      <c r="K1391" s="2">
        <v>1.973684210526</v>
      </c>
      <c r="L1391" s="2">
        <v>0.65789473684199995</v>
      </c>
      <c r="M1391" s="2">
        <v>91.447368421053</v>
      </c>
      <c r="N1391" s="16">
        <v>7.8947368421049999</v>
      </c>
    </row>
    <row r="1392" spans="3:14" x14ac:dyDescent="0.25">
      <c r="C1392" s="102" t="s">
        <v>61</v>
      </c>
      <c r="D1392" s="100" t="s">
        <v>21</v>
      </c>
      <c r="E1392" s="10" t="s">
        <v>62</v>
      </c>
      <c r="F1392" s="9"/>
      <c r="G1392" s="13">
        <v>197</v>
      </c>
      <c r="H1392" s="23">
        <v>76.142131979694994</v>
      </c>
      <c r="I1392" s="4">
        <v>14.720812182741</v>
      </c>
      <c r="J1392" s="4">
        <v>7.1065989847719999</v>
      </c>
      <c r="K1392" s="4">
        <v>1.0152284263960001</v>
      </c>
      <c r="L1392" s="4">
        <v>1.0152284263960001</v>
      </c>
      <c r="M1392" s="4">
        <v>90.862944162437003</v>
      </c>
      <c r="N1392" s="25">
        <v>8.1218274111680007</v>
      </c>
    </row>
    <row r="1393" spans="2:22" x14ac:dyDescent="0.25">
      <c r="C1393" s="103"/>
      <c r="D1393" s="101"/>
      <c r="E1393" s="11" t="s">
        <v>63</v>
      </c>
      <c r="F1393" s="8"/>
      <c r="G1393" s="7">
        <v>460</v>
      </c>
      <c r="H1393" s="17">
        <v>77.826086956522005</v>
      </c>
      <c r="I1393" s="2">
        <v>16.521739130435002</v>
      </c>
      <c r="J1393" s="2">
        <v>3.9130434782610002</v>
      </c>
      <c r="K1393" s="2">
        <v>1.086956521739</v>
      </c>
      <c r="L1393" s="2">
        <v>0.65217391304299999</v>
      </c>
      <c r="M1393" s="2">
        <v>94.347826086956999</v>
      </c>
      <c r="N1393" s="16">
        <v>5</v>
      </c>
    </row>
    <row r="1394" spans="2:22" ht="25.2" x14ac:dyDescent="0.25">
      <c r="C1394" s="103"/>
      <c r="D1394" s="101"/>
      <c r="E1394" s="11" t="s">
        <v>64</v>
      </c>
      <c r="F1394" s="8"/>
      <c r="G1394" s="7">
        <v>286</v>
      </c>
      <c r="H1394" s="17">
        <v>74.475524475523997</v>
      </c>
      <c r="I1394" s="2">
        <v>17.832167832168</v>
      </c>
      <c r="J1394" s="2">
        <v>4.5454545454549997</v>
      </c>
      <c r="K1394" s="2">
        <v>2.797202797203</v>
      </c>
      <c r="L1394" s="2">
        <v>0.34965034965000003</v>
      </c>
      <c r="M1394" s="2">
        <v>92.307692307691994</v>
      </c>
      <c r="N1394" s="16">
        <v>7.3426573426569997</v>
      </c>
    </row>
    <row r="1395" spans="2:22" x14ac:dyDescent="0.25">
      <c r="C1395" s="103"/>
      <c r="D1395" s="101"/>
      <c r="E1395" s="11" t="s">
        <v>65</v>
      </c>
      <c r="F1395" s="8"/>
      <c r="G1395" s="7">
        <v>249</v>
      </c>
      <c r="H1395" s="17">
        <v>64.658634538152995</v>
      </c>
      <c r="I1395" s="2">
        <v>19.277108433734998</v>
      </c>
      <c r="J1395" s="2">
        <v>8.0321285140559997</v>
      </c>
      <c r="K1395" s="2">
        <v>5.6224899598390001</v>
      </c>
      <c r="L1395" s="2">
        <v>2.409638554217</v>
      </c>
      <c r="M1395" s="2">
        <v>83.935742971888004</v>
      </c>
      <c r="N1395" s="16">
        <v>13.654618473896001</v>
      </c>
    </row>
    <row r="1396" spans="2:22" x14ac:dyDescent="0.25">
      <c r="C1396" s="103"/>
      <c r="D1396" s="101"/>
      <c r="E1396" s="11" t="s">
        <v>66</v>
      </c>
      <c r="F1396" s="8"/>
      <c r="G1396" s="7">
        <v>145</v>
      </c>
      <c r="H1396" s="17">
        <v>72.413793103448</v>
      </c>
      <c r="I1396" s="2">
        <v>17.931034482758999</v>
      </c>
      <c r="J1396" s="2">
        <v>6.2068965517240002</v>
      </c>
      <c r="K1396" s="2">
        <v>2.0689655172410002</v>
      </c>
      <c r="L1396" s="2">
        <v>1.379310344828</v>
      </c>
      <c r="M1396" s="2">
        <v>90.344827586207003</v>
      </c>
      <c r="N1396" s="16">
        <v>8.2758620689659992</v>
      </c>
    </row>
    <row r="1397" spans="2:22" x14ac:dyDescent="0.25">
      <c r="C1397" s="107"/>
      <c r="D1397" s="104"/>
      <c r="E1397" s="44" t="s">
        <v>67</v>
      </c>
      <c r="F1397" s="45"/>
      <c r="G1397" s="56">
        <v>187</v>
      </c>
      <c r="H1397" s="66">
        <v>67.379679144384994</v>
      </c>
      <c r="I1397" s="35">
        <v>21.390374331551001</v>
      </c>
      <c r="J1397" s="35">
        <v>8.5561497326199998</v>
      </c>
      <c r="K1397" s="35">
        <v>2.673796791444</v>
      </c>
      <c r="L1397" s="71" t="s">
        <v>68</v>
      </c>
      <c r="M1397" s="35">
        <v>88.770053475935995</v>
      </c>
      <c r="N1397" s="67">
        <v>11.229946524063999</v>
      </c>
    </row>
    <row r="1399" spans="2:22" x14ac:dyDescent="0.25">
      <c r="B1399" s="42" t="str">
        <f xml:space="preserve"> HYPERLINK("#'目次'!B23", "[17]")</f>
        <v>[17]</v>
      </c>
      <c r="C1399" s="37" t="s">
        <v>227</v>
      </c>
    </row>
    <row r="1402" spans="2:22" x14ac:dyDescent="0.25">
      <c r="C1402" s="37" t="s">
        <v>14</v>
      </c>
    </row>
    <row r="1403" spans="2:22" ht="37.799999999999997" x14ac:dyDescent="0.25">
      <c r="C1403" s="96"/>
      <c r="D1403" s="97"/>
      <c r="E1403" s="97"/>
      <c r="F1403" s="97"/>
      <c r="G1403" s="52" t="s">
        <v>15</v>
      </c>
      <c r="H1403" s="48" t="s">
        <v>228</v>
      </c>
      <c r="I1403" s="20" t="s">
        <v>229</v>
      </c>
      <c r="J1403" s="20" t="s">
        <v>230</v>
      </c>
      <c r="K1403" s="20" t="s">
        <v>231</v>
      </c>
      <c r="L1403" s="20" t="s">
        <v>232</v>
      </c>
      <c r="M1403" s="20" t="s">
        <v>233</v>
      </c>
      <c r="N1403" s="20" t="s">
        <v>234</v>
      </c>
      <c r="O1403" s="20" t="s">
        <v>235</v>
      </c>
      <c r="P1403" s="20" t="s">
        <v>236</v>
      </c>
      <c r="Q1403" s="20" t="s">
        <v>237</v>
      </c>
      <c r="R1403" s="20" t="s">
        <v>238</v>
      </c>
      <c r="S1403" s="20" t="s">
        <v>53</v>
      </c>
      <c r="T1403" s="20" t="s">
        <v>239</v>
      </c>
      <c r="U1403" s="20" t="s">
        <v>38</v>
      </c>
      <c r="V1403" s="51" t="s">
        <v>240</v>
      </c>
    </row>
    <row r="1404" spans="2:22" x14ac:dyDescent="0.25">
      <c r="C1404" s="98"/>
      <c r="D1404" s="99"/>
      <c r="E1404" s="99"/>
      <c r="F1404" s="99"/>
      <c r="G1404" s="47"/>
      <c r="H1404" s="55"/>
      <c r="I1404" s="21"/>
      <c r="J1404" s="21"/>
      <c r="K1404" s="21"/>
      <c r="L1404" s="21"/>
      <c r="M1404" s="21"/>
      <c r="N1404" s="21"/>
      <c r="O1404" s="21"/>
      <c r="P1404" s="21"/>
      <c r="Q1404" s="21"/>
      <c r="R1404" s="21"/>
      <c r="S1404" s="21"/>
      <c r="T1404" s="21"/>
      <c r="U1404" s="21"/>
      <c r="V1404" s="54"/>
    </row>
    <row r="1405" spans="2:22" x14ac:dyDescent="0.25">
      <c r="C1405" s="43"/>
      <c r="D1405" s="49"/>
      <c r="E1405" s="53" t="s">
        <v>15</v>
      </c>
      <c r="F1405" s="46"/>
      <c r="G1405" s="50">
        <v>1524</v>
      </c>
      <c r="H1405" s="32">
        <v>63.845144356954997</v>
      </c>
      <c r="I1405" s="32">
        <v>57.480314960629997</v>
      </c>
      <c r="J1405" s="32">
        <v>55.118110236219998</v>
      </c>
      <c r="K1405" s="32">
        <v>13.057742782151999</v>
      </c>
      <c r="L1405" s="32">
        <v>51.771653543307004</v>
      </c>
      <c r="M1405" s="32">
        <v>18.700787401574999</v>
      </c>
      <c r="N1405" s="32">
        <v>48.556430446194</v>
      </c>
      <c r="O1405" s="32">
        <v>14.173228346457</v>
      </c>
      <c r="P1405" s="32">
        <v>37.335958005248997</v>
      </c>
      <c r="Q1405" s="32">
        <v>37.598425196850002</v>
      </c>
      <c r="R1405" s="32">
        <v>32.152230971129001</v>
      </c>
      <c r="S1405" s="32">
        <v>1.902887139108</v>
      </c>
      <c r="T1405" s="32">
        <v>5.2493438320210002</v>
      </c>
      <c r="U1405" s="32">
        <v>0.72178477690300002</v>
      </c>
      <c r="V1405" s="65">
        <v>94.028871391075995</v>
      </c>
    </row>
    <row r="1406" spans="2:22" x14ac:dyDescent="0.25">
      <c r="C1406" s="105" t="s">
        <v>20</v>
      </c>
      <c r="D1406" s="100" t="s">
        <v>21</v>
      </c>
      <c r="E1406" s="10" t="s">
        <v>22</v>
      </c>
      <c r="F1406" s="9"/>
      <c r="G1406" s="13">
        <v>780</v>
      </c>
      <c r="H1406" s="23">
        <v>65.384615384615003</v>
      </c>
      <c r="I1406" s="4">
        <v>54.871794871794997</v>
      </c>
      <c r="J1406" s="4">
        <v>49.358974358974002</v>
      </c>
      <c r="K1406" s="4">
        <v>10.769230769230999</v>
      </c>
      <c r="L1406" s="4">
        <v>50.897435897435997</v>
      </c>
      <c r="M1406" s="4">
        <v>24.230769230768999</v>
      </c>
      <c r="N1406" s="4">
        <v>50.384615384615003</v>
      </c>
      <c r="O1406" s="4">
        <v>13.205128205128</v>
      </c>
      <c r="P1406" s="4">
        <v>31.025641025641001</v>
      </c>
      <c r="Q1406" s="4">
        <v>38.076923076923002</v>
      </c>
      <c r="R1406" s="4">
        <v>31.153846153846001</v>
      </c>
      <c r="S1406" s="4">
        <v>1.7948717948720001</v>
      </c>
      <c r="T1406" s="4">
        <v>5.1282051282049999</v>
      </c>
      <c r="U1406" s="4">
        <v>0.89743589743600005</v>
      </c>
      <c r="V1406" s="25">
        <v>93.974358974359006</v>
      </c>
    </row>
    <row r="1407" spans="2:22" x14ac:dyDescent="0.25">
      <c r="C1407" s="106"/>
      <c r="D1407" s="101"/>
      <c r="E1407" s="11" t="s">
        <v>23</v>
      </c>
      <c r="F1407" s="8"/>
      <c r="G1407" s="7">
        <v>744</v>
      </c>
      <c r="H1407" s="17">
        <v>62.231182795698999</v>
      </c>
      <c r="I1407" s="2">
        <v>60.215053763440999</v>
      </c>
      <c r="J1407" s="2">
        <v>61.155913978495001</v>
      </c>
      <c r="K1407" s="2">
        <v>15.456989247312</v>
      </c>
      <c r="L1407" s="2">
        <v>52.688172043011001</v>
      </c>
      <c r="M1407" s="2">
        <v>12.903225806451999</v>
      </c>
      <c r="N1407" s="2">
        <v>46.639784946237</v>
      </c>
      <c r="O1407" s="2">
        <v>15.188172043011001</v>
      </c>
      <c r="P1407" s="2">
        <v>43.951612903226</v>
      </c>
      <c r="Q1407" s="2">
        <v>37.096774193548001</v>
      </c>
      <c r="R1407" s="2">
        <v>33.198924731182998</v>
      </c>
      <c r="S1407" s="2">
        <v>2.0161290322580001</v>
      </c>
      <c r="T1407" s="2">
        <v>5.3763440860219998</v>
      </c>
      <c r="U1407" s="2">
        <v>0.53763440860199996</v>
      </c>
      <c r="V1407" s="16">
        <v>94.086021505375996</v>
      </c>
    </row>
    <row r="1408" spans="2:22" x14ac:dyDescent="0.25">
      <c r="C1408" s="102" t="s">
        <v>24</v>
      </c>
      <c r="D1408" s="102" t="s">
        <v>25</v>
      </c>
      <c r="E1408" s="10" t="s">
        <v>26</v>
      </c>
      <c r="F1408" s="9"/>
      <c r="G1408" s="13">
        <v>257</v>
      </c>
      <c r="H1408" s="23">
        <v>64.980544747082007</v>
      </c>
      <c r="I1408" s="4">
        <v>54.863813229572003</v>
      </c>
      <c r="J1408" s="4">
        <v>58.365758754863997</v>
      </c>
      <c r="K1408" s="4">
        <v>16.731517509728</v>
      </c>
      <c r="L1408" s="4">
        <v>54.863813229572003</v>
      </c>
      <c r="M1408" s="4">
        <v>19.844357976653999</v>
      </c>
      <c r="N1408" s="4">
        <v>49.416342412451002</v>
      </c>
      <c r="O1408" s="4">
        <v>7.0038910505840004</v>
      </c>
      <c r="P1408" s="4">
        <v>34.241245136186997</v>
      </c>
      <c r="Q1408" s="4">
        <v>37.354085603112999</v>
      </c>
      <c r="R1408" s="4">
        <v>26.848249027236999</v>
      </c>
      <c r="S1408" s="4">
        <v>2.7237354085600001</v>
      </c>
      <c r="T1408" s="4">
        <v>5.4474708171210002</v>
      </c>
      <c r="U1408" s="4">
        <v>0.77821011673200002</v>
      </c>
      <c r="V1408" s="25">
        <v>93.774319066147996</v>
      </c>
    </row>
    <row r="1409" spans="3:22" x14ac:dyDescent="0.25">
      <c r="C1409" s="106"/>
      <c r="D1409" s="103"/>
      <c r="E1409" s="11" t="s">
        <v>27</v>
      </c>
      <c r="F1409" s="8"/>
      <c r="G1409" s="7">
        <v>297</v>
      </c>
      <c r="H1409" s="17">
        <v>59.259259259258997</v>
      </c>
      <c r="I1409" s="2">
        <v>54.882154882155</v>
      </c>
      <c r="J1409" s="2">
        <v>53.535353535353998</v>
      </c>
      <c r="K1409" s="2">
        <v>10.774410774411001</v>
      </c>
      <c r="L1409" s="2">
        <v>51.851851851851997</v>
      </c>
      <c r="M1409" s="2">
        <v>16.161616161615999</v>
      </c>
      <c r="N1409" s="2">
        <v>48.821548821549001</v>
      </c>
      <c r="O1409" s="2">
        <v>12.457912457912</v>
      </c>
      <c r="P1409" s="2">
        <v>33.670033670034002</v>
      </c>
      <c r="Q1409" s="2">
        <v>38.383838383837997</v>
      </c>
      <c r="R1409" s="2">
        <v>29.966329966330001</v>
      </c>
      <c r="S1409" s="2">
        <v>1.683501683502</v>
      </c>
      <c r="T1409" s="2">
        <v>6.734006734007</v>
      </c>
      <c r="U1409" s="2">
        <v>0.67340067340099996</v>
      </c>
      <c r="V1409" s="16">
        <v>92.592592592592993</v>
      </c>
    </row>
    <row r="1410" spans="3:22" x14ac:dyDescent="0.25">
      <c r="C1410" s="106"/>
      <c r="D1410" s="103"/>
      <c r="E1410" s="11" t="s">
        <v>28</v>
      </c>
      <c r="F1410" s="8"/>
      <c r="G1410" s="7">
        <v>316</v>
      </c>
      <c r="H1410" s="17">
        <v>61.392405063291001</v>
      </c>
      <c r="I1410" s="2">
        <v>58.860759493670997</v>
      </c>
      <c r="J1410" s="2">
        <v>58.544303797467997</v>
      </c>
      <c r="K1410" s="2">
        <v>13.291139240506</v>
      </c>
      <c r="L1410" s="2">
        <v>54.430379746835001</v>
      </c>
      <c r="M1410" s="2">
        <v>20.253164556961998</v>
      </c>
      <c r="N1410" s="2">
        <v>55.063291139241002</v>
      </c>
      <c r="O1410" s="2">
        <v>16.139240506328999</v>
      </c>
      <c r="P1410" s="2">
        <v>39.240506329113998</v>
      </c>
      <c r="Q1410" s="2">
        <v>33.860759493670997</v>
      </c>
      <c r="R1410" s="2">
        <v>33.860759493670997</v>
      </c>
      <c r="S1410" s="2">
        <v>1.5822784810129999</v>
      </c>
      <c r="T1410" s="2">
        <v>4.1139240506329999</v>
      </c>
      <c r="U1410" s="2">
        <v>0.94936708860800001</v>
      </c>
      <c r="V1410" s="16">
        <v>94.936708860758998</v>
      </c>
    </row>
    <row r="1411" spans="3:22" x14ac:dyDescent="0.25">
      <c r="C1411" s="106"/>
      <c r="D1411" s="103"/>
      <c r="E1411" s="11" t="s">
        <v>29</v>
      </c>
      <c r="F1411" s="8"/>
      <c r="G1411" s="7">
        <v>335</v>
      </c>
      <c r="H1411" s="17">
        <v>65.074626865672002</v>
      </c>
      <c r="I1411" s="2">
        <v>58.805970149254001</v>
      </c>
      <c r="J1411" s="2">
        <v>54.626865671642001</v>
      </c>
      <c r="K1411" s="2">
        <v>10.746268656716</v>
      </c>
      <c r="L1411" s="2">
        <v>53.731343283582</v>
      </c>
      <c r="M1411" s="2">
        <v>17.611940298507001</v>
      </c>
      <c r="N1411" s="2">
        <v>44.477611940298999</v>
      </c>
      <c r="O1411" s="2">
        <v>16.119402985074998</v>
      </c>
      <c r="P1411" s="2">
        <v>37.910447761194</v>
      </c>
      <c r="Q1411" s="2">
        <v>42.388059701492999</v>
      </c>
      <c r="R1411" s="2">
        <v>33.432835820896003</v>
      </c>
      <c r="S1411" s="2">
        <v>1.791044776119</v>
      </c>
      <c r="T1411" s="2">
        <v>5.3731343283579998</v>
      </c>
      <c r="U1411" s="2">
        <v>0.29850746268700001</v>
      </c>
      <c r="V1411" s="16">
        <v>94.328358208954995</v>
      </c>
    </row>
    <row r="1412" spans="3:22" x14ac:dyDescent="0.25">
      <c r="C1412" s="106"/>
      <c r="D1412" s="103"/>
      <c r="E1412" s="11" t="s">
        <v>30</v>
      </c>
      <c r="F1412" s="8"/>
      <c r="G1412" s="7">
        <v>319</v>
      </c>
      <c r="H1412" s="17">
        <v>68.338557993730007</v>
      </c>
      <c r="I1412" s="2">
        <v>59.247648902820998</v>
      </c>
      <c r="J1412" s="2">
        <v>51.097178683385998</v>
      </c>
      <c r="K1412" s="2">
        <v>14.420062695924999</v>
      </c>
      <c r="L1412" s="2">
        <v>44.514106583072</v>
      </c>
      <c r="M1412" s="2">
        <v>19.749216300939999</v>
      </c>
      <c r="N1412" s="2">
        <v>45.454545454544999</v>
      </c>
      <c r="O1412" s="2">
        <v>17.554858934169001</v>
      </c>
      <c r="P1412" s="2">
        <v>40.752351097179002</v>
      </c>
      <c r="Q1412" s="2">
        <v>35.736677115987</v>
      </c>
      <c r="R1412" s="2">
        <v>35.423197492162998</v>
      </c>
      <c r="S1412" s="2">
        <v>1.8808777429470001</v>
      </c>
      <c r="T1412" s="2">
        <v>4.7021943573670004</v>
      </c>
      <c r="U1412" s="2">
        <v>0.94043887147299998</v>
      </c>
      <c r="V1412" s="16">
        <v>94.357366771160002</v>
      </c>
    </row>
    <row r="1413" spans="3:22" x14ac:dyDescent="0.25">
      <c r="C1413" s="106"/>
      <c r="D1413" s="103"/>
      <c r="E1413" s="11" t="s">
        <v>31</v>
      </c>
      <c r="F1413" s="8"/>
      <c r="G1413" s="7">
        <v>1267</v>
      </c>
      <c r="H1413" s="17">
        <v>63.614838200473997</v>
      </c>
      <c r="I1413" s="2">
        <v>58.011049723756997</v>
      </c>
      <c r="J1413" s="2">
        <v>54.459352801893999</v>
      </c>
      <c r="K1413" s="2">
        <v>12.312549329124</v>
      </c>
      <c r="L1413" s="2">
        <v>51.144435674821999</v>
      </c>
      <c r="M1413" s="2">
        <v>18.468823993686001</v>
      </c>
      <c r="N1413" s="2">
        <v>48.382004735595999</v>
      </c>
      <c r="O1413" s="2">
        <v>15.627466456196</v>
      </c>
      <c r="P1413" s="2">
        <v>37.963693764798997</v>
      </c>
      <c r="Q1413" s="2">
        <v>37.647987371744001</v>
      </c>
      <c r="R1413" s="2">
        <v>33.228097868981997</v>
      </c>
      <c r="S1413" s="2">
        <v>1.7363851617999999</v>
      </c>
      <c r="T1413" s="2">
        <v>5.2091554853990001</v>
      </c>
      <c r="U1413" s="2">
        <v>0.71033938437300004</v>
      </c>
      <c r="V1413" s="16">
        <v>94.080505130229</v>
      </c>
    </row>
    <row r="1414" spans="3:22" x14ac:dyDescent="0.25">
      <c r="C1414" s="106"/>
      <c r="D1414" s="103"/>
      <c r="E1414" s="11" t="s">
        <v>32</v>
      </c>
      <c r="F1414" s="8"/>
      <c r="G1414" s="7">
        <v>654</v>
      </c>
      <c r="H1414" s="17">
        <v>66.666666666666998</v>
      </c>
      <c r="I1414" s="2">
        <v>59.021406727829003</v>
      </c>
      <c r="J1414" s="2">
        <v>52.905198776757999</v>
      </c>
      <c r="K1414" s="2">
        <v>12.538226299693999</v>
      </c>
      <c r="L1414" s="2">
        <v>49.235474006116</v>
      </c>
      <c r="M1414" s="2">
        <v>18.654434250765</v>
      </c>
      <c r="N1414" s="2">
        <v>44.954128440367001</v>
      </c>
      <c r="O1414" s="2">
        <v>16.819571865442999</v>
      </c>
      <c r="P1414" s="2">
        <v>39.296636085627</v>
      </c>
      <c r="Q1414" s="2">
        <v>39.143730886850001</v>
      </c>
      <c r="R1414" s="2">
        <v>34.403669724770999</v>
      </c>
      <c r="S1414" s="2">
        <v>1.834862385321</v>
      </c>
      <c r="T1414" s="2">
        <v>5.0458715596330004</v>
      </c>
      <c r="U1414" s="2">
        <v>0.61162079510699996</v>
      </c>
      <c r="V1414" s="16">
        <v>94.34250764526</v>
      </c>
    </row>
    <row r="1415" spans="3:22" x14ac:dyDescent="0.25">
      <c r="C1415" s="106"/>
      <c r="D1415" s="102" t="s">
        <v>22</v>
      </c>
      <c r="E1415" s="10" t="s">
        <v>26</v>
      </c>
      <c r="F1415" s="9"/>
      <c r="G1415" s="13">
        <v>137</v>
      </c>
      <c r="H1415" s="23">
        <v>65.693430656933998</v>
      </c>
      <c r="I1415" s="4">
        <v>51.824817518247997</v>
      </c>
      <c r="J1415" s="4">
        <v>54.744525547445001</v>
      </c>
      <c r="K1415" s="4">
        <v>15.328467153285001</v>
      </c>
      <c r="L1415" s="4">
        <v>55.474452554745</v>
      </c>
      <c r="M1415" s="4">
        <v>23.357664233577001</v>
      </c>
      <c r="N1415" s="4">
        <v>48.175182481752003</v>
      </c>
      <c r="O1415" s="4">
        <v>7.299270072993</v>
      </c>
      <c r="P1415" s="4">
        <v>32.116788321168002</v>
      </c>
      <c r="Q1415" s="4">
        <v>35.766423357664003</v>
      </c>
      <c r="R1415" s="4">
        <v>27.737226277371999</v>
      </c>
      <c r="S1415" s="4">
        <v>1.459854014599</v>
      </c>
      <c r="T1415" s="4">
        <v>4.3795620437959997</v>
      </c>
      <c r="U1415" s="4">
        <v>0.72992700729899995</v>
      </c>
      <c r="V1415" s="25">
        <v>94.890510948905003</v>
      </c>
    </row>
    <row r="1416" spans="3:22" x14ac:dyDescent="0.25">
      <c r="C1416" s="106"/>
      <c r="D1416" s="103"/>
      <c r="E1416" s="11" t="s">
        <v>27</v>
      </c>
      <c r="F1416" s="8"/>
      <c r="G1416" s="7">
        <v>157</v>
      </c>
      <c r="H1416" s="17">
        <v>59.235668789808997</v>
      </c>
      <c r="I1416" s="2">
        <v>52.866242038217003</v>
      </c>
      <c r="J1416" s="2">
        <v>44.585987261146002</v>
      </c>
      <c r="K1416" s="2">
        <v>7.6433121019110004</v>
      </c>
      <c r="L1416" s="2">
        <v>50.955414012738999</v>
      </c>
      <c r="M1416" s="2">
        <v>21.019108280255001</v>
      </c>
      <c r="N1416" s="2">
        <v>50.955414012738999</v>
      </c>
      <c r="O1416" s="2">
        <v>12.738853503185</v>
      </c>
      <c r="P1416" s="2">
        <v>28.025477707006001</v>
      </c>
      <c r="Q1416" s="2">
        <v>39.490445859872999</v>
      </c>
      <c r="R1416" s="2">
        <v>29.936305732484001</v>
      </c>
      <c r="S1416" s="2">
        <v>1.9108280254779999</v>
      </c>
      <c r="T1416" s="2">
        <v>7.0063694267520003</v>
      </c>
      <c r="U1416" s="2">
        <v>0.63694267515900005</v>
      </c>
      <c r="V1416" s="16">
        <v>92.356687898089007</v>
      </c>
    </row>
    <row r="1417" spans="3:22" x14ac:dyDescent="0.25">
      <c r="C1417" s="106"/>
      <c r="D1417" s="103"/>
      <c r="E1417" s="11" t="s">
        <v>28</v>
      </c>
      <c r="F1417" s="8"/>
      <c r="G1417" s="7">
        <v>162</v>
      </c>
      <c r="H1417" s="17">
        <v>63.580246913579998</v>
      </c>
      <c r="I1417" s="2">
        <v>54.320987654321002</v>
      </c>
      <c r="J1417" s="2">
        <v>54.938271604938002</v>
      </c>
      <c r="K1417" s="2">
        <v>10.493827160494</v>
      </c>
      <c r="L1417" s="2">
        <v>49.382716049382999</v>
      </c>
      <c r="M1417" s="2">
        <v>23.456790123457001</v>
      </c>
      <c r="N1417" s="2">
        <v>53.703703703704001</v>
      </c>
      <c r="O1417" s="2">
        <v>14.814814814815</v>
      </c>
      <c r="P1417" s="2">
        <v>32.716049382716001</v>
      </c>
      <c r="Q1417" s="2">
        <v>36.419753086420002</v>
      </c>
      <c r="R1417" s="2">
        <v>29.629629629629999</v>
      </c>
      <c r="S1417" s="2">
        <v>1.2345679012349999</v>
      </c>
      <c r="T1417" s="2">
        <v>4.9382716049380004</v>
      </c>
      <c r="U1417" s="2">
        <v>1.851851851852</v>
      </c>
      <c r="V1417" s="16">
        <v>93.209876543210001</v>
      </c>
    </row>
    <row r="1418" spans="3:22" x14ac:dyDescent="0.25">
      <c r="C1418" s="106"/>
      <c r="D1418" s="103"/>
      <c r="E1418" s="11" t="s">
        <v>29</v>
      </c>
      <c r="F1418" s="8"/>
      <c r="G1418" s="7">
        <v>175</v>
      </c>
      <c r="H1418" s="17">
        <v>68</v>
      </c>
      <c r="I1418" s="2">
        <v>60.571428571429003</v>
      </c>
      <c r="J1418" s="2">
        <v>49.714285714286</v>
      </c>
      <c r="K1418" s="2">
        <v>8.5714285714289993</v>
      </c>
      <c r="L1418" s="2">
        <v>53.714285714286</v>
      </c>
      <c r="M1418" s="2">
        <v>25.714285714286</v>
      </c>
      <c r="N1418" s="2">
        <v>46.857142857143003</v>
      </c>
      <c r="O1418" s="2">
        <v>13.714285714286</v>
      </c>
      <c r="P1418" s="2">
        <v>30.285714285714</v>
      </c>
      <c r="Q1418" s="2">
        <v>41.714285714286</v>
      </c>
      <c r="R1418" s="2">
        <v>33.142857142856997</v>
      </c>
      <c r="S1418" s="2">
        <v>1.142857142857</v>
      </c>
      <c r="T1418" s="2">
        <v>5.1428571428570002</v>
      </c>
      <c r="U1418" s="2">
        <v>0.57142857142900005</v>
      </c>
      <c r="V1418" s="16">
        <v>94.285714285713993</v>
      </c>
    </row>
    <row r="1419" spans="3:22" x14ac:dyDescent="0.25">
      <c r="C1419" s="106"/>
      <c r="D1419" s="103"/>
      <c r="E1419" s="11" t="s">
        <v>30</v>
      </c>
      <c r="F1419" s="8"/>
      <c r="G1419" s="7">
        <v>149</v>
      </c>
      <c r="H1419" s="17">
        <v>70.469798657718002</v>
      </c>
      <c r="I1419" s="2">
        <v>53.691275167785001</v>
      </c>
      <c r="J1419" s="2">
        <v>42.953020134227998</v>
      </c>
      <c r="K1419" s="2">
        <v>12.751677852348999</v>
      </c>
      <c r="L1419" s="2">
        <v>44.96644295302</v>
      </c>
      <c r="M1419" s="2">
        <v>27.51677852349</v>
      </c>
      <c r="N1419" s="2">
        <v>52.348993288590997</v>
      </c>
      <c r="O1419" s="2">
        <v>16.778523489933001</v>
      </c>
      <c r="P1419" s="2">
        <v>32.214765100671002</v>
      </c>
      <c r="Q1419" s="2">
        <v>36.241610738254998</v>
      </c>
      <c r="R1419" s="2">
        <v>34.899328859059999</v>
      </c>
      <c r="S1419" s="2">
        <v>3.355704697987</v>
      </c>
      <c r="T1419" s="2">
        <v>4.0268456375839996</v>
      </c>
      <c r="U1419" s="2">
        <v>0.67114093959700005</v>
      </c>
      <c r="V1419" s="16">
        <v>95.302013422819002</v>
      </c>
    </row>
    <row r="1420" spans="3:22" x14ac:dyDescent="0.25">
      <c r="C1420" s="106"/>
      <c r="D1420" s="103"/>
      <c r="E1420" s="11" t="s">
        <v>31</v>
      </c>
      <c r="F1420" s="8"/>
      <c r="G1420" s="7">
        <v>643</v>
      </c>
      <c r="H1420" s="17">
        <v>65.318818040435005</v>
      </c>
      <c r="I1420" s="2">
        <v>55.520995334369999</v>
      </c>
      <c r="J1420" s="2">
        <v>48.211508553655001</v>
      </c>
      <c r="K1420" s="2">
        <v>9.7978227060650003</v>
      </c>
      <c r="L1420" s="2">
        <v>49.922239502332999</v>
      </c>
      <c r="M1420" s="2">
        <v>24.416796267496</v>
      </c>
      <c r="N1420" s="2">
        <v>50.855365474339003</v>
      </c>
      <c r="O1420" s="2">
        <v>14.463452566096</v>
      </c>
      <c r="P1420" s="2">
        <v>30.793157076204999</v>
      </c>
      <c r="Q1420" s="2">
        <v>38.569206842923997</v>
      </c>
      <c r="R1420" s="2">
        <v>31.881804043546001</v>
      </c>
      <c r="S1420" s="2">
        <v>1.866251944012</v>
      </c>
      <c r="T1420" s="2">
        <v>5.2877138413690004</v>
      </c>
      <c r="U1420" s="2">
        <v>0.933125972006</v>
      </c>
      <c r="V1420" s="16">
        <v>93.779160186625006</v>
      </c>
    </row>
    <row r="1421" spans="3:22" x14ac:dyDescent="0.25">
      <c r="C1421" s="106"/>
      <c r="D1421" s="103"/>
      <c r="E1421" s="11" t="s">
        <v>32</v>
      </c>
      <c r="F1421" s="8"/>
      <c r="G1421" s="7">
        <v>324</v>
      </c>
      <c r="H1421" s="17">
        <v>69.135802469135996</v>
      </c>
      <c r="I1421" s="2">
        <v>57.407407407407</v>
      </c>
      <c r="J1421" s="2">
        <v>46.604938271605</v>
      </c>
      <c r="K1421" s="2">
        <v>10.493827160494</v>
      </c>
      <c r="L1421" s="2">
        <v>49.691358024690999</v>
      </c>
      <c r="M1421" s="2">
        <v>26.543209876542999</v>
      </c>
      <c r="N1421" s="2">
        <v>49.382716049382999</v>
      </c>
      <c r="O1421" s="2">
        <v>15.123456790123001</v>
      </c>
      <c r="P1421" s="2">
        <v>31.172839506172998</v>
      </c>
      <c r="Q1421" s="2">
        <v>39.197530864198001</v>
      </c>
      <c r="R1421" s="2">
        <v>33.950617283950997</v>
      </c>
      <c r="S1421" s="2">
        <v>2.1604938271599998</v>
      </c>
      <c r="T1421" s="2">
        <v>4.6296296296300001</v>
      </c>
      <c r="U1421" s="2">
        <v>0.61728395061700003</v>
      </c>
      <c r="V1421" s="16">
        <v>94.753086419753004</v>
      </c>
    </row>
    <row r="1422" spans="3:22" x14ac:dyDescent="0.25">
      <c r="C1422" s="106"/>
      <c r="D1422" s="102" t="s">
        <v>23</v>
      </c>
      <c r="E1422" s="10" t="s">
        <v>26</v>
      </c>
      <c r="F1422" s="9"/>
      <c r="G1422" s="13">
        <v>120</v>
      </c>
      <c r="H1422" s="23">
        <v>64.166666666666998</v>
      </c>
      <c r="I1422" s="4">
        <v>58.333333333333002</v>
      </c>
      <c r="J1422" s="4">
        <v>62.5</v>
      </c>
      <c r="K1422" s="4">
        <v>18.333333333333002</v>
      </c>
      <c r="L1422" s="4">
        <v>54.166666666666998</v>
      </c>
      <c r="M1422" s="4">
        <v>15.833333333333</v>
      </c>
      <c r="N1422" s="4">
        <v>50.833333333333002</v>
      </c>
      <c r="O1422" s="4">
        <v>6.666666666667</v>
      </c>
      <c r="P1422" s="4">
        <v>36.666666666666998</v>
      </c>
      <c r="Q1422" s="4">
        <v>39.166666666666998</v>
      </c>
      <c r="R1422" s="4">
        <v>25.833333333333002</v>
      </c>
      <c r="S1422" s="4">
        <v>4.166666666667</v>
      </c>
      <c r="T1422" s="4">
        <v>6.666666666667</v>
      </c>
      <c r="U1422" s="4">
        <v>0.83333333333299997</v>
      </c>
      <c r="V1422" s="25">
        <v>92.5</v>
      </c>
    </row>
    <row r="1423" spans="3:22" x14ac:dyDescent="0.25">
      <c r="C1423" s="106"/>
      <c r="D1423" s="103"/>
      <c r="E1423" s="11" t="s">
        <v>27</v>
      </c>
      <c r="F1423" s="8"/>
      <c r="G1423" s="7">
        <v>140</v>
      </c>
      <c r="H1423" s="17">
        <v>59.285714285714</v>
      </c>
      <c r="I1423" s="2">
        <v>57.142857142856997</v>
      </c>
      <c r="J1423" s="2">
        <v>63.571428571429003</v>
      </c>
      <c r="K1423" s="2">
        <v>14.285714285714</v>
      </c>
      <c r="L1423" s="2">
        <v>52.857142857143003</v>
      </c>
      <c r="M1423" s="2">
        <v>10.714285714286</v>
      </c>
      <c r="N1423" s="2">
        <v>46.428571428570997</v>
      </c>
      <c r="O1423" s="2">
        <v>12.142857142857</v>
      </c>
      <c r="P1423" s="2">
        <v>40</v>
      </c>
      <c r="Q1423" s="2">
        <v>37.142857142856997</v>
      </c>
      <c r="R1423" s="2">
        <v>30</v>
      </c>
      <c r="S1423" s="2">
        <v>1.4285714285710001</v>
      </c>
      <c r="T1423" s="2">
        <v>6.4285714285709998</v>
      </c>
      <c r="U1423" s="2">
        <v>0.71428571428599996</v>
      </c>
      <c r="V1423" s="16">
        <v>92.857142857143003</v>
      </c>
    </row>
    <row r="1424" spans="3:22" x14ac:dyDescent="0.25">
      <c r="C1424" s="106"/>
      <c r="D1424" s="103"/>
      <c r="E1424" s="11" t="s">
        <v>28</v>
      </c>
      <c r="F1424" s="8"/>
      <c r="G1424" s="7">
        <v>154</v>
      </c>
      <c r="H1424" s="17">
        <v>59.090909090909001</v>
      </c>
      <c r="I1424" s="2">
        <v>63.636363636364003</v>
      </c>
      <c r="J1424" s="2">
        <v>62.337662337662003</v>
      </c>
      <c r="K1424" s="2">
        <v>16.233766233766001</v>
      </c>
      <c r="L1424" s="2">
        <v>59.740259740260001</v>
      </c>
      <c r="M1424" s="2">
        <v>16.883116883117001</v>
      </c>
      <c r="N1424" s="2">
        <v>56.493506493505997</v>
      </c>
      <c r="O1424" s="2">
        <v>17.532467532468001</v>
      </c>
      <c r="P1424" s="2">
        <v>46.103896103895998</v>
      </c>
      <c r="Q1424" s="2">
        <v>31.168831168831002</v>
      </c>
      <c r="R1424" s="2">
        <v>38.311688311688002</v>
      </c>
      <c r="S1424" s="2">
        <v>1.948051948052</v>
      </c>
      <c r="T1424" s="2">
        <v>3.2467532467529998</v>
      </c>
      <c r="U1424" s="19" t="s">
        <v>68</v>
      </c>
      <c r="V1424" s="16">
        <v>96.753246753246998</v>
      </c>
    </row>
    <row r="1425" spans="3:22" x14ac:dyDescent="0.25">
      <c r="C1425" s="106"/>
      <c r="D1425" s="103"/>
      <c r="E1425" s="11" t="s">
        <v>29</v>
      </c>
      <c r="F1425" s="8"/>
      <c r="G1425" s="7">
        <v>160</v>
      </c>
      <c r="H1425" s="17">
        <v>61.875</v>
      </c>
      <c r="I1425" s="2">
        <v>56.875</v>
      </c>
      <c r="J1425" s="2">
        <v>60</v>
      </c>
      <c r="K1425" s="2">
        <v>13.125</v>
      </c>
      <c r="L1425" s="2">
        <v>53.75</v>
      </c>
      <c r="M1425" s="2">
        <v>8.75</v>
      </c>
      <c r="N1425" s="2">
        <v>41.875</v>
      </c>
      <c r="O1425" s="2">
        <v>18.75</v>
      </c>
      <c r="P1425" s="2">
        <v>46.25</v>
      </c>
      <c r="Q1425" s="2">
        <v>43.125</v>
      </c>
      <c r="R1425" s="2">
        <v>33.75</v>
      </c>
      <c r="S1425" s="2">
        <v>2.5</v>
      </c>
      <c r="T1425" s="2">
        <v>5.625</v>
      </c>
      <c r="U1425" s="19" t="s">
        <v>68</v>
      </c>
      <c r="V1425" s="16">
        <v>94.375</v>
      </c>
    </row>
    <row r="1426" spans="3:22" x14ac:dyDescent="0.25">
      <c r="C1426" s="106"/>
      <c r="D1426" s="103"/>
      <c r="E1426" s="11" t="s">
        <v>30</v>
      </c>
      <c r="F1426" s="8"/>
      <c r="G1426" s="7">
        <v>170</v>
      </c>
      <c r="H1426" s="17">
        <v>66.470588235294002</v>
      </c>
      <c r="I1426" s="2">
        <v>64.117647058824005</v>
      </c>
      <c r="J1426" s="2">
        <v>58.235294117647001</v>
      </c>
      <c r="K1426" s="2">
        <v>15.882352941176</v>
      </c>
      <c r="L1426" s="2">
        <v>44.117647058823998</v>
      </c>
      <c r="M1426" s="2">
        <v>12.941176470587999</v>
      </c>
      <c r="N1426" s="2">
        <v>39.411764705882</v>
      </c>
      <c r="O1426" s="2">
        <v>18.235294117647001</v>
      </c>
      <c r="P1426" s="2">
        <v>48.235294117647001</v>
      </c>
      <c r="Q1426" s="2">
        <v>35.294117647058997</v>
      </c>
      <c r="R1426" s="2">
        <v>35.882352941176002</v>
      </c>
      <c r="S1426" s="2">
        <v>0.58823529411800002</v>
      </c>
      <c r="T1426" s="2">
        <v>5.2941176470590001</v>
      </c>
      <c r="U1426" s="2">
        <v>1.1764705882349999</v>
      </c>
      <c r="V1426" s="16">
        <v>93.529411764705998</v>
      </c>
    </row>
    <row r="1427" spans="3:22" x14ac:dyDescent="0.25">
      <c r="C1427" s="106"/>
      <c r="D1427" s="103"/>
      <c r="E1427" s="11" t="s">
        <v>31</v>
      </c>
      <c r="F1427" s="8"/>
      <c r="G1427" s="7">
        <v>624</v>
      </c>
      <c r="H1427" s="17">
        <v>61.858974358974002</v>
      </c>
      <c r="I1427" s="2">
        <v>60.576923076923002</v>
      </c>
      <c r="J1427" s="2">
        <v>60.897435897435997</v>
      </c>
      <c r="K1427" s="2">
        <v>14.903846153846001</v>
      </c>
      <c r="L1427" s="2">
        <v>52.403846153845997</v>
      </c>
      <c r="M1427" s="2">
        <v>12.339743589744</v>
      </c>
      <c r="N1427" s="2">
        <v>45.833333333333002</v>
      </c>
      <c r="O1427" s="2">
        <v>16.826923076922998</v>
      </c>
      <c r="P1427" s="2">
        <v>45.352564102564003</v>
      </c>
      <c r="Q1427" s="2">
        <v>36.698717948717999</v>
      </c>
      <c r="R1427" s="2">
        <v>34.615384615384997</v>
      </c>
      <c r="S1427" s="2">
        <v>1.6025641025640001</v>
      </c>
      <c r="T1427" s="2">
        <v>5.1282051282049999</v>
      </c>
      <c r="U1427" s="2">
        <v>0.48076923076900002</v>
      </c>
      <c r="V1427" s="16">
        <v>94.391025641026005</v>
      </c>
    </row>
    <row r="1428" spans="3:22" x14ac:dyDescent="0.25">
      <c r="C1428" s="106"/>
      <c r="D1428" s="103"/>
      <c r="E1428" s="11" t="s">
        <v>32</v>
      </c>
      <c r="F1428" s="8"/>
      <c r="G1428" s="7">
        <v>330</v>
      </c>
      <c r="H1428" s="17">
        <v>64.242424242423994</v>
      </c>
      <c r="I1428" s="2">
        <v>60.606060606061</v>
      </c>
      <c r="J1428" s="2">
        <v>59.090909090909001</v>
      </c>
      <c r="K1428" s="2">
        <v>14.545454545455</v>
      </c>
      <c r="L1428" s="2">
        <v>48.787878787879002</v>
      </c>
      <c r="M1428" s="2">
        <v>10.909090909091001</v>
      </c>
      <c r="N1428" s="2">
        <v>40.606060606061</v>
      </c>
      <c r="O1428" s="2">
        <v>18.484848484848001</v>
      </c>
      <c r="P1428" s="2">
        <v>47.272727272727003</v>
      </c>
      <c r="Q1428" s="2">
        <v>39.090909090909001</v>
      </c>
      <c r="R1428" s="2">
        <v>34.848484848485</v>
      </c>
      <c r="S1428" s="2">
        <v>1.5151515151520001</v>
      </c>
      <c r="T1428" s="2">
        <v>5.4545454545450003</v>
      </c>
      <c r="U1428" s="2">
        <v>0.60606060606099998</v>
      </c>
      <c r="V1428" s="16">
        <v>93.939393939393995</v>
      </c>
    </row>
    <row r="1429" spans="3:22" ht="25.2" x14ac:dyDescent="0.25">
      <c r="C1429" s="102" t="s">
        <v>33</v>
      </c>
      <c r="D1429" s="102" t="s">
        <v>25</v>
      </c>
      <c r="E1429" s="10" t="s">
        <v>34</v>
      </c>
      <c r="F1429" s="9"/>
      <c r="G1429" s="13">
        <v>75</v>
      </c>
      <c r="H1429" s="23">
        <v>50.666666666666998</v>
      </c>
      <c r="I1429" s="4">
        <v>45.333333333333002</v>
      </c>
      <c r="J1429" s="4">
        <v>36</v>
      </c>
      <c r="K1429" s="4">
        <v>8</v>
      </c>
      <c r="L1429" s="4">
        <v>33.333333333333002</v>
      </c>
      <c r="M1429" s="4">
        <v>16</v>
      </c>
      <c r="N1429" s="4">
        <v>44</v>
      </c>
      <c r="O1429" s="4">
        <v>6.666666666667</v>
      </c>
      <c r="P1429" s="4">
        <v>30.666666666666998</v>
      </c>
      <c r="Q1429" s="4">
        <v>26.666666666666998</v>
      </c>
      <c r="R1429" s="4">
        <v>24</v>
      </c>
      <c r="S1429" s="4">
        <v>8</v>
      </c>
      <c r="T1429" s="4">
        <v>6.666666666667</v>
      </c>
      <c r="U1429" s="4">
        <v>1.333333333333</v>
      </c>
      <c r="V1429" s="25">
        <v>92</v>
      </c>
    </row>
    <row r="1430" spans="3:22" ht="25.2" x14ac:dyDescent="0.25">
      <c r="C1430" s="106"/>
      <c r="D1430" s="103"/>
      <c r="E1430" s="11" t="s">
        <v>35</v>
      </c>
      <c r="F1430" s="8"/>
      <c r="G1430" s="7">
        <v>1042</v>
      </c>
      <c r="H1430" s="17">
        <v>64.395393474087996</v>
      </c>
      <c r="I1430" s="2">
        <v>59.213051823416997</v>
      </c>
      <c r="J1430" s="2">
        <v>57.677543186180003</v>
      </c>
      <c r="K1430" s="2">
        <v>12.380038387716001</v>
      </c>
      <c r="L1430" s="2">
        <v>56.621880998080997</v>
      </c>
      <c r="M1430" s="2">
        <v>20.153550863724</v>
      </c>
      <c r="N1430" s="2">
        <v>50.767754318618003</v>
      </c>
      <c r="O1430" s="2">
        <v>14.011516314779</v>
      </c>
      <c r="P1430" s="2">
        <v>37.236084452975</v>
      </c>
      <c r="Q1430" s="2">
        <v>38.579654510556999</v>
      </c>
      <c r="R1430" s="2">
        <v>32.341650671784997</v>
      </c>
      <c r="S1430" s="2">
        <v>0.95969289827299997</v>
      </c>
      <c r="T1430" s="2">
        <v>4.5105566218810003</v>
      </c>
      <c r="U1430" s="2">
        <v>0.479846449136</v>
      </c>
      <c r="V1430" s="16">
        <v>95.009596928983001</v>
      </c>
    </row>
    <row r="1431" spans="3:22" ht="25.2" x14ac:dyDescent="0.25">
      <c r="C1431" s="106"/>
      <c r="D1431" s="103"/>
      <c r="E1431" s="11" t="s">
        <v>36</v>
      </c>
      <c r="F1431" s="8"/>
      <c r="G1431" s="7">
        <v>122</v>
      </c>
      <c r="H1431" s="17">
        <v>62.295081967213001</v>
      </c>
      <c r="I1431" s="2">
        <v>51.639344262294998</v>
      </c>
      <c r="J1431" s="2">
        <v>48.360655737705002</v>
      </c>
      <c r="K1431" s="2">
        <v>17.213114754098001</v>
      </c>
      <c r="L1431" s="2">
        <v>39.344262295081997</v>
      </c>
      <c r="M1431" s="2">
        <v>18.852459016392999</v>
      </c>
      <c r="N1431" s="2">
        <v>42.622950819671999</v>
      </c>
      <c r="O1431" s="2">
        <v>12.295081967212999</v>
      </c>
      <c r="P1431" s="2">
        <v>33.606557377049</v>
      </c>
      <c r="Q1431" s="2">
        <v>36.065573770492001</v>
      </c>
      <c r="R1431" s="2">
        <v>28.688524590164</v>
      </c>
      <c r="S1431" s="2">
        <v>2.459016393443</v>
      </c>
      <c r="T1431" s="2">
        <v>8.1967213114750006</v>
      </c>
      <c r="U1431" s="2">
        <v>0.81967213114799997</v>
      </c>
      <c r="V1431" s="16">
        <v>90.983606557377001</v>
      </c>
    </row>
    <row r="1432" spans="3:22" ht="25.2" x14ac:dyDescent="0.25">
      <c r="C1432" s="106"/>
      <c r="D1432" s="103"/>
      <c r="E1432" s="11" t="s">
        <v>37</v>
      </c>
      <c r="F1432" s="8"/>
      <c r="G1432" s="7">
        <v>251</v>
      </c>
      <c r="H1432" s="17">
        <v>66.533864541832997</v>
      </c>
      <c r="I1432" s="2">
        <v>58.565737051793</v>
      </c>
      <c r="J1432" s="2">
        <v>55.378486055777003</v>
      </c>
      <c r="K1432" s="2">
        <v>14.342629482072001</v>
      </c>
      <c r="L1432" s="2">
        <v>44.223107569721002</v>
      </c>
      <c r="M1432" s="2">
        <v>12.749003984064</v>
      </c>
      <c r="N1432" s="2">
        <v>45.816733067728997</v>
      </c>
      <c r="O1432" s="2">
        <v>18.326693227092001</v>
      </c>
      <c r="P1432" s="2">
        <v>40.239043824701</v>
      </c>
      <c r="Q1432" s="2">
        <v>37.848605577689</v>
      </c>
      <c r="R1432" s="2">
        <v>37.450199203186997</v>
      </c>
      <c r="S1432" s="2">
        <v>3.9840637450199998</v>
      </c>
      <c r="T1432" s="2">
        <v>5.1792828685260002</v>
      </c>
      <c r="U1432" s="2">
        <v>1.1952191235059999</v>
      </c>
      <c r="V1432" s="16">
        <v>93.625498007968005</v>
      </c>
    </row>
    <row r="1433" spans="3:22" x14ac:dyDescent="0.25">
      <c r="C1433" s="106"/>
      <c r="D1433" s="103"/>
      <c r="E1433" s="11" t="s">
        <v>38</v>
      </c>
      <c r="F1433" s="8"/>
      <c r="G1433" s="14">
        <v>34</v>
      </c>
      <c r="H1433" s="29">
        <v>61.764705882352999</v>
      </c>
      <c r="I1433" s="6">
        <v>44.117647058823998</v>
      </c>
      <c r="J1433" s="6">
        <v>41.176470588234999</v>
      </c>
      <c r="K1433" s="6">
        <v>20.588235294118</v>
      </c>
      <c r="L1433" s="6">
        <v>44.117647058823998</v>
      </c>
      <c r="M1433" s="6">
        <v>23.529411764706001</v>
      </c>
      <c r="N1433" s="6">
        <v>32.352941176470999</v>
      </c>
      <c r="O1433" s="6">
        <v>11.764705882353001</v>
      </c>
      <c r="P1433" s="6">
        <v>47.058823529412003</v>
      </c>
      <c r="Q1433" s="6">
        <v>35.294117647058997</v>
      </c>
      <c r="R1433" s="6">
        <v>17.647058823529001</v>
      </c>
      <c r="S1433" s="12" t="s">
        <v>68</v>
      </c>
      <c r="T1433" s="6">
        <v>14.705882352941</v>
      </c>
      <c r="U1433" s="6">
        <v>2.9411764705880001</v>
      </c>
      <c r="V1433" s="31">
        <v>82.352941176471006</v>
      </c>
    </row>
    <row r="1434" spans="3:22" ht="25.2" x14ac:dyDescent="0.25">
      <c r="C1434" s="106"/>
      <c r="D1434" s="102" t="s">
        <v>22</v>
      </c>
      <c r="E1434" s="10" t="s">
        <v>34</v>
      </c>
      <c r="F1434" s="9"/>
      <c r="G1434" s="13">
        <v>53</v>
      </c>
      <c r="H1434" s="23">
        <v>52.830188679244998</v>
      </c>
      <c r="I1434" s="4">
        <v>35.849056603774002</v>
      </c>
      <c r="J1434" s="4">
        <v>30.188679245283002</v>
      </c>
      <c r="K1434" s="4">
        <v>7.547169811321</v>
      </c>
      <c r="L1434" s="4">
        <v>28.301886792453001</v>
      </c>
      <c r="M1434" s="4">
        <v>18.867924528302002</v>
      </c>
      <c r="N1434" s="4">
        <v>41.509433962263998</v>
      </c>
      <c r="O1434" s="4">
        <v>7.547169811321</v>
      </c>
      <c r="P1434" s="4">
        <v>28.301886792453001</v>
      </c>
      <c r="Q1434" s="4">
        <v>24.528301886792001</v>
      </c>
      <c r="R1434" s="4">
        <v>22.641509433962</v>
      </c>
      <c r="S1434" s="4">
        <v>7.547169811321</v>
      </c>
      <c r="T1434" s="4">
        <v>7.547169811321</v>
      </c>
      <c r="U1434" s="4">
        <v>1.88679245283</v>
      </c>
      <c r="V1434" s="25">
        <v>90.566037735848994</v>
      </c>
    </row>
    <row r="1435" spans="3:22" ht="25.2" x14ac:dyDescent="0.25">
      <c r="C1435" s="106"/>
      <c r="D1435" s="103"/>
      <c r="E1435" s="11" t="s">
        <v>35</v>
      </c>
      <c r="F1435" s="8"/>
      <c r="G1435" s="7">
        <v>595</v>
      </c>
      <c r="H1435" s="17">
        <v>67.563025210084007</v>
      </c>
      <c r="I1435" s="2">
        <v>58.151260504202</v>
      </c>
      <c r="J1435" s="2">
        <v>53.109243697479002</v>
      </c>
      <c r="K1435" s="2">
        <v>10.084033613444999</v>
      </c>
      <c r="L1435" s="2">
        <v>55.294117647058997</v>
      </c>
      <c r="M1435" s="2">
        <v>25.210084033613001</v>
      </c>
      <c r="N1435" s="2">
        <v>53.109243697479002</v>
      </c>
      <c r="O1435" s="2">
        <v>13.781512605042</v>
      </c>
      <c r="P1435" s="2">
        <v>31.932773109244</v>
      </c>
      <c r="Q1435" s="2">
        <v>38.823529411765001</v>
      </c>
      <c r="R1435" s="2">
        <v>32.100840336133999</v>
      </c>
      <c r="S1435" s="2">
        <v>1.0084033613450001</v>
      </c>
      <c r="T1435" s="2">
        <v>4.2016806722690001</v>
      </c>
      <c r="U1435" s="2">
        <v>0.84033613445400002</v>
      </c>
      <c r="V1435" s="16">
        <v>94.957983193277002</v>
      </c>
    </row>
    <row r="1436" spans="3:22" ht="25.2" x14ac:dyDescent="0.25">
      <c r="C1436" s="106"/>
      <c r="D1436" s="103"/>
      <c r="E1436" s="11" t="s">
        <v>36</v>
      </c>
      <c r="F1436" s="8"/>
      <c r="G1436" s="7">
        <v>56</v>
      </c>
      <c r="H1436" s="17">
        <v>58.928571428570997</v>
      </c>
      <c r="I1436" s="2">
        <v>46.428571428570997</v>
      </c>
      <c r="J1436" s="2">
        <v>41.071428571429003</v>
      </c>
      <c r="K1436" s="2">
        <v>14.285714285714</v>
      </c>
      <c r="L1436" s="2">
        <v>39.285714285714</v>
      </c>
      <c r="M1436" s="2">
        <v>21.428571428571001</v>
      </c>
      <c r="N1436" s="2">
        <v>41.071428571429003</v>
      </c>
      <c r="O1436" s="2">
        <v>8.9285714285710007</v>
      </c>
      <c r="P1436" s="2">
        <v>26.785714285714</v>
      </c>
      <c r="Q1436" s="2">
        <v>33.928571428570997</v>
      </c>
      <c r="R1436" s="2">
        <v>32.142857142856997</v>
      </c>
      <c r="S1436" s="19" t="s">
        <v>68</v>
      </c>
      <c r="T1436" s="2">
        <v>7.1428571428570002</v>
      </c>
      <c r="U1436" s="19" t="s">
        <v>68</v>
      </c>
      <c r="V1436" s="16">
        <v>92.857142857143003</v>
      </c>
    </row>
    <row r="1437" spans="3:22" ht="25.2" x14ac:dyDescent="0.25">
      <c r="C1437" s="106"/>
      <c r="D1437" s="103"/>
      <c r="E1437" s="11" t="s">
        <v>37</v>
      </c>
      <c r="F1437" s="8"/>
      <c r="G1437" s="7">
        <v>54</v>
      </c>
      <c r="H1437" s="17">
        <v>61.111111111111001</v>
      </c>
      <c r="I1437" s="2">
        <v>51.851851851851997</v>
      </c>
      <c r="J1437" s="2">
        <v>40.740740740741003</v>
      </c>
      <c r="K1437" s="2">
        <v>16.666666666666998</v>
      </c>
      <c r="L1437" s="2">
        <v>37.037037037037003</v>
      </c>
      <c r="M1437" s="2">
        <v>20.370370370370001</v>
      </c>
      <c r="N1437" s="2">
        <v>46.296296296295999</v>
      </c>
      <c r="O1437" s="2">
        <v>18.518518518518999</v>
      </c>
      <c r="P1437" s="2">
        <v>25.925925925925998</v>
      </c>
      <c r="Q1437" s="2">
        <v>46.296296296295999</v>
      </c>
      <c r="R1437" s="2">
        <v>35.185185185184999</v>
      </c>
      <c r="S1437" s="2">
        <v>7.4074074074069998</v>
      </c>
      <c r="T1437" s="2">
        <v>3.7037037037039999</v>
      </c>
      <c r="U1437" s="2">
        <v>1.851851851852</v>
      </c>
      <c r="V1437" s="16">
        <v>94.444444444444002</v>
      </c>
    </row>
    <row r="1438" spans="3:22" x14ac:dyDescent="0.25">
      <c r="C1438" s="106"/>
      <c r="D1438" s="103"/>
      <c r="E1438" s="11" t="s">
        <v>38</v>
      </c>
      <c r="F1438" s="8"/>
      <c r="G1438" s="14">
        <v>22</v>
      </c>
      <c r="H1438" s="29">
        <v>63.636363636364003</v>
      </c>
      <c r="I1438" s="6">
        <v>40.909090909090999</v>
      </c>
      <c r="J1438" s="6">
        <v>36.363636363635997</v>
      </c>
      <c r="K1438" s="6">
        <v>13.636363636364001</v>
      </c>
      <c r="L1438" s="6">
        <v>50</v>
      </c>
      <c r="M1438" s="6">
        <v>27.272727272727</v>
      </c>
      <c r="N1438" s="6">
        <v>31.818181818182001</v>
      </c>
      <c r="O1438" s="6">
        <v>9.0909090909089993</v>
      </c>
      <c r="P1438" s="6">
        <v>36.363636363635997</v>
      </c>
      <c r="Q1438" s="6">
        <v>40.909090909090999</v>
      </c>
      <c r="R1438" s="6">
        <v>13.636363636364001</v>
      </c>
      <c r="S1438" s="12" t="s">
        <v>68</v>
      </c>
      <c r="T1438" s="6">
        <v>22.727272727273</v>
      </c>
      <c r="U1438" s="12" t="s">
        <v>68</v>
      </c>
      <c r="V1438" s="31">
        <v>77.272727272726996</v>
      </c>
    </row>
    <row r="1439" spans="3:22" ht="25.2" x14ac:dyDescent="0.25">
      <c r="C1439" s="106"/>
      <c r="D1439" s="102" t="s">
        <v>23</v>
      </c>
      <c r="E1439" s="10" t="s">
        <v>34</v>
      </c>
      <c r="F1439" s="9"/>
      <c r="G1439" s="41">
        <v>22</v>
      </c>
      <c r="H1439" s="61">
        <v>45.454545454544999</v>
      </c>
      <c r="I1439" s="33">
        <v>68.181818181818002</v>
      </c>
      <c r="J1439" s="33">
        <v>50</v>
      </c>
      <c r="K1439" s="33">
        <v>9.0909090909089993</v>
      </c>
      <c r="L1439" s="33">
        <v>45.454545454544999</v>
      </c>
      <c r="M1439" s="33">
        <v>9.0909090909089993</v>
      </c>
      <c r="N1439" s="33">
        <v>50</v>
      </c>
      <c r="O1439" s="33">
        <v>4.5454545454549997</v>
      </c>
      <c r="P1439" s="33">
        <v>36.363636363635997</v>
      </c>
      <c r="Q1439" s="33">
        <v>31.818181818182001</v>
      </c>
      <c r="R1439" s="33">
        <v>27.272727272727</v>
      </c>
      <c r="S1439" s="33">
        <v>9.0909090909089993</v>
      </c>
      <c r="T1439" s="33">
        <v>4.5454545454549997</v>
      </c>
      <c r="U1439" s="39" t="s">
        <v>68</v>
      </c>
      <c r="V1439" s="63">
        <v>95.454545454544999</v>
      </c>
    </row>
    <row r="1440" spans="3:22" ht="25.2" x14ac:dyDescent="0.25">
      <c r="C1440" s="106"/>
      <c r="D1440" s="103"/>
      <c r="E1440" s="11" t="s">
        <v>35</v>
      </c>
      <c r="F1440" s="8"/>
      <c r="G1440" s="7">
        <v>447</v>
      </c>
      <c r="H1440" s="17">
        <v>60.178970917226003</v>
      </c>
      <c r="I1440" s="2">
        <v>60.626398210291001</v>
      </c>
      <c r="J1440" s="2">
        <v>63.758389261745002</v>
      </c>
      <c r="K1440" s="2">
        <v>15.436241610738</v>
      </c>
      <c r="L1440" s="2">
        <v>58.389261744965999</v>
      </c>
      <c r="M1440" s="2">
        <v>13.422818791946</v>
      </c>
      <c r="N1440" s="2">
        <v>47.651006711409003</v>
      </c>
      <c r="O1440" s="2">
        <v>14.317673378076</v>
      </c>
      <c r="P1440" s="2">
        <v>44.295302013422997</v>
      </c>
      <c r="Q1440" s="2">
        <v>38.255033557047</v>
      </c>
      <c r="R1440" s="2">
        <v>32.662192393735999</v>
      </c>
      <c r="S1440" s="2">
        <v>0.89485458613000002</v>
      </c>
      <c r="T1440" s="2">
        <v>4.9217002237139997</v>
      </c>
      <c r="U1440" s="19" t="s">
        <v>68</v>
      </c>
      <c r="V1440" s="16">
        <v>95.078299776286002</v>
      </c>
    </row>
    <row r="1441" spans="3:22" ht="25.2" x14ac:dyDescent="0.25">
      <c r="C1441" s="106"/>
      <c r="D1441" s="103"/>
      <c r="E1441" s="11" t="s">
        <v>36</v>
      </c>
      <c r="F1441" s="8"/>
      <c r="G1441" s="7">
        <v>66</v>
      </c>
      <c r="H1441" s="17">
        <v>65.151515151515</v>
      </c>
      <c r="I1441" s="2">
        <v>56.060606060605998</v>
      </c>
      <c r="J1441" s="2">
        <v>54.545454545455001</v>
      </c>
      <c r="K1441" s="2">
        <v>19.696969696970001</v>
      </c>
      <c r="L1441" s="2">
        <v>39.393939393939</v>
      </c>
      <c r="M1441" s="2">
        <v>16.666666666666998</v>
      </c>
      <c r="N1441" s="2">
        <v>43.939393939394002</v>
      </c>
      <c r="O1441" s="2">
        <v>15.151515151515</v>
      </c>
      <c r="P1441" s="2">
        <v>39.393939393939</v>
      </c>
      <c r="Q1441" s="2">
        <v>37.878787878788003</v>
      </c>
      <c r="R1441" s="2">
        <v>25.757575757575999</v>
      </c>
      <c r="S1441" s="2">
        <v>4.5454545454549997</v>
      </c>
      <c r="T1441" s="2">
        <v>9.0909090909089993</v>
      </c>
      <c r="U1441" s="2">
        <v>1.5151515151520001</v>
      </c>
      <c r="V1441" s="16">
        <v>89.393939393938993</v>
      </c>
    </row>
    <row r="1442" spans="3:22" ht="25.2" x14ac:dyDescent="0.25">
      <c r="C1442" s="106"/>
      <c r="D1442" s="103"/>
      <c r="E1442" s="11" t="s">
        <v>37</v>
      </c>
      <c r="F1442" s="8"/>
      <c r="G1442" s="7">
        <v>197</v>
      </c>
      <c r="H1442" s="17">
        <v>68.020304568528005</v>
      </c>
      <c r="I1442" s="2">
        <v>60.406091370558002</v>
      </c>
      <c r="J1442" s="2">
        <v>59.390862944162002</v>
      </c>
      <c r="K1442" s="2">
        <v>13.705583756345</v>
      </c>
      <c r="L1442" s="2">
        <v>46.192893401014999</v>
      </c>
      <c r="M1442" s="2">
        <v>10.659898477157</v>
      </c>
      <c r="N1442" s="2">
        <v>45.685279187817002</v>
      </c>
      <c r="O1442" s="2">
        <v>18.274111675126999</v>
      </c>
      <c r="P1442" s="2">
        <v>44.162436548222999</v>
      </c>
      <c r="Q1442" s="2">
        <v>35.532994923857999</v>
      </c>
      <c r="R1442" s="2">
        <v>38.071065989848002</v>
      </c>
      <c r="S1442" s="2">
        <v>3.045685279188</v>
      </c>
      <c r="T1442" s="2">
        <v>5.5837563451780001</v>
      </c>
      <c r="U1442" s="2">
        <v>1.0152284263960001</v>
      </c>
      <c r="V1442" s="16">
        <v>93.401015228426004</v>
      </c>
    </row>
    <row r="1443" spans="3:22" x14ac:dyDescent="0.25">
      <c r="C1443" s="106"/>
      <c r="D1443" s="103"/>
      <c r="E1443" s="11" t="s">
        <v>38</v>
      </c>
      <c r="F1443" s="8"/>
      <c r="G1443" s="14">
        <v>12</v>
      </c>
      <c r="H1443" s="29">
        <v>58.333333333333002</v>
      </c>
      <c r="I1443" s="6">
        <v>50</v>
      </c>
      <c r="J1443" s="6">
        <v>50</v>
      </c>
      <c r="K1443" s="6">
        <v>33.333333333333002</v>
      </c>
      <c r="L1443" s="6">
        <v>33.333333333333002</v>
      </c>
      <c r="M1443" s="6">
        <v>16.666666666666998</v>
      </c>
      <c r="N1443" s="6">
        <v>33.333333333333002</v>
      </c>
      <c r="O1443" s="6">
        <v>16.666666666666998</v>
      </c>
      <c r="P1443" s="6">
        <v>66.666666666666998</v>
      </c>
      <c r="Q1443" s="6">
        <v>25</v>
      </c>
      <c r="R1443" s="6">
        <v>25</v>
      </c>
      <c r="S1443" s="12" t="s">
        <v>68</v>
      </c>
      <c r="T1443" s="12" t="s">
        <v>68</v>
      </c>
      <c r="U1443" s="6">
        <v>8.333333333333</v>
      </c>
      <c r="V1443" s="31">
        <v>91.666666666666998</v>
      </c>
    </row>
    <row r="1444" spans="3:22" ht="25.2" x14ac:dyDescent="0.25">
      <c r="C1444" s="102" t="s">
        <v>39</v>
      </c>
      <c r="D1444" s="102" t="s">
        <v>25</v>
      </c>
      <c r="E1444" s="10" t="s">
        <v>40</v>
      </c>
      <c r="F1444" s="9"/>
      <c r="G1444" s="13">
        <v>263</v>
      </c>
      <c r="H1444" s="23">
        <v>67.300380228137001</v>
      </c>
      <c r="I1444" s="4">
        <v>53.231939163497998</v>
      </c>
      <c r="J1444" s="4">
        <v>51.330798479087001</v>
      </c>
      <c r="K1444" s="4">
        <v>15.209125475284999</v>
      </c>
      <c r="L1444" s="4">
        <v>38.403041825095002</v>
      </c>
      <c r="M1444" s="4">
        <v>15.209125475284999</v>
      </c>
      <c r="N1444" s="4">
        <v>48.288973384030001</v>
      </c>
      <c r="O1444" s="4">
        <v>15.589353612167001</v>
      </c>
      <c r="P1444" s="4">
        <v>40.684410646388002</v>
      </c>
      <c r="Q1444" s="4">
        <v>37.642585551331003</v>
      </c>
      <c r="R1444" s="4">
        <v>32.699619771862999</v>
      </c>
      <c r="S1444" s="4">
        <v>3.422053231939</v>
      </c>
      <c r="T1444" s="4">
        <v>7.2243346007599998</v>
      </c>
      <c r="U1444" s="4">
        <v>1.520912547529</v>
      </c>
      <c r="V1444" s="25">
        <v>91.254752851711004</v>
      </c>
    </row>
    <row r="1445" spans="3:22" ht="25.2" x14ac:dyDescent="0.25">
      <c r="C1445" s="106"/>
      <c r="D1445" s="103"/>
      <c r="E1445" s="11" t="s">
        <v>41</v>
      </c>
      <c r="F1445" s="8"/>
      <c r="G1445" s="7">
        <v>906</v>
      </c>
      <c r="H1445" s="17">
        <v>64.459161147903004</v>
      </c>
      <c r="I1445" s="2">
        <v>60.485651214127998</v>
      </c>
      <c r="J1445" s="2">
        <v>59.161147902869999</v>
      </c>
      <c r="K1445" s="2">
        <v>12.582781456954001</v>
      </c>
      <c r="L1445" s="2">
        <v>58.609271523178997</v>
      </c>
      <c r="M1445" s="2">
        <v>20.198675496688999</v>
      </c>
      <c r="N1445" s="2">
        <v>51.434878587196003</v>
      </c>
      <c r="O1445" s="2">
        <v>13.465783664459</v>
      </c>
      <c r="P1445" s="2">
        <v>35.871964679911997</v>
      </c>
      <c r="Q1445" s="2">
        <v>38.741721854304998</v>
      </c>
      <c r="R1445" s="2">
        <v>32.119205298013</v>
      </c>
      <c r="S1445" s="2">
        <v>0.77262693156700002</v>
      </c>
      <c r="T1445" s="2">
        <v>3.8631346578370001</v>
      </c>
      <c r="U1445" s="2">
        <v>0.441501103753</v>
      </c>
      <c r="V1445" s="16">
        <v>95.695364238411003</v>
      </c>
    </row>
    <row r="1446" spans="3:22" x14ac:dyDescent="0.25">
      <c r="C1446" s="106"/>
      <c r="D1446" s="103"/>
      <c r="E1446" s="11" t="s">
        <v>42</v>
      </c>
      <c r="F1446" s="8"/>
      <c r="G1446" s="7">
        <v>61</v>
      </c>
      <c r="H1446" s="17">
        <v>73.770491803279</v>
      </c>
      <c r="I1446" s="2">
        <v>67.213114754098001</v>
      </c>
      <c r="J1446" s="2">
        <v>63.934426229507999</v>
      </c>
      <c r="K1446" s="2">
        <v>19.672131147540998</v>
      </c>
      <c r="L1446" s="2">
        <v>57.377049180328001</v>
      </c>
      <c r="M1446" s="2">
        <v>19.672131147540998</v>
      </c>
      <c r="N1446" s="2">
        <v>47.540983606556999</v>
      </c>
      <c r="O1446" s="2">
        <v>9.83606557377</v>
      </c>
      <c r="P1446" s="2">
        <v>37.704918032786999</v>
      </c>
      <c r="Q1446" s="2">
        <v>42.622950819671999</v>
      </c>
      <c r="R1446" s="2">
        <v>31.147540983607001</v>
      </c>
      <c r="S1446" s="2">
        <v>4.918032786885</v>
      </c>
      <c r="T1446" s="2">
        <v>1.6393442622950001</v>
      </c>
      <c r="U1446" s="19" t="s">
        <v>68</v>
      </c>
      <c r="V1446" s="16">
        <v>98.360655737705002</v>
      </c>
    </row>
    <row r="1447" spans="3:22" x14ac:dyDescent="0.25">
      <c r="C1447" s="106"/>
      <c r="D1447" s="103"/>
      <c r="E1447" s="11" t="s">
        <v>43</v>
      </c>
      <c r="F1447" s="8"/>
      <c r="G1447" s="7">
        <v>450</v>
      </c>
      <c r="H1447" s="17">
        <v>62.444444444444002</v>
      </c>
      <c r="I1447" s="2">
        <v>57.555555555555998</v>
      </c>
      <c r="J1447" s="2">
        <v>52.222222222222001</v>
      </c>
      <c r="K1447" s="2">
        <v>13.333333333333</v>
      </c>
      <c r="L1447" s="2">
        <v>56</v>
      </c>
      <c r="M1447" s="2">
        <v>19.777777777777999</v>
      </c>
      <c r="N1447" s="2">
        <v>48.888888888888999</v>
      </c>
      <c r="O1447" s="2">
        <v>11.777777777778001</v>
      </c>
      <c r="P1447" s="2">
        <v>33.333333333333002</v>
      </c>
      <c r="Q1447" s="2">
        <v>35.333333333333002</v>
      </c>
      <c r="R1447" s="2">
        <v>31.777777777777999</v>
      </c>
      <c r="S1447" s="2">
        <v>1.7777777777779999</v>
      </c>
      <c r="T1447" s="2">
        <v>5.7777777777779997</v>
      </c>
      <c r="U1447" s="2">
        <v>0.222222222222</v>
      </c>
      <c r="V1447" s="16">
        <v>94</v>
      </c>
    </row>
    <row r="1448" spans="3:22" x14ac:dyDescent="0.25">
      <c r="C1448" s="106"/>
      <c r="D1448" s="103"/>
      <c r="E1448" s="11" t="s">
        <v>44</v>
      </c>
      <c r="F1448" s="8"/>
      <c r="G1448" s="7">
        <v>93</v>
      </c>
      <c r="H1448" s="17">
        <v>59.139784946237</v>
      </c>
      <c r="I1448" s="2">
        <v>54.838709677418997</v>
      </c>
      <c r="J1448" s="2">
        <v>48.387096774193999</v>
      </c>
      <c r="K1448" s="2">
        <v>9.6774193548389995</v>
      </c>
      <c r="L1448" s="2">
        <v>64.516129032257993</v>
      </c>
      <c r="M1448" s="2">
        <v>11.827956989246999</v>
      </c>
      <c r="N1448" s="2">
        <v>50.537634408602003</v>
      </c>
      <c r="O1448" s="2">
        <v>17.204301075269001</v>
      </c>
      <c r="P1448" s="2">
        <v>40.860215053763</v>
      </c>
      <c r="Q1448" s="2">
        <v>38.709677419355003</v>
      </c>
      <c r="R1448" s="2">
        <v>31.182795698924998</v>
      </c>
      <c r="S1448" s="19" t="s">
        <v>68</v>
      </c>
      <c r="T1448" s="2">
        <v>3.2258064516129998</v>
      </c>
      <c r="U1448" s="19" t="s">
        <v>68</v>
      </c>
      <c r="V1448" s="16">
        <v>96.774193548387004</v>
      </c>
    </row>
    <row r="1449" spans="3:22" ht="25.2" x14ac:dyDescent="0.25">
      <c r="C1449" s="106"/>
      <c r="D1449" s="103"/>
      <c r="E1449" s="11" t="s">
        <v>45</v>
      </c>
      <c r="F1449" s="8"/>
      <c r="G1449" s="14">
        <v>41</v>
      </c>
      <c r="H1449" s="29">
        <v>26.829268292683</v>
      </c>
      <c r="I1449" s="6">
        <v>48.780487804878</v>
      </c>
      <c r="J1449" s="6">
        <v>43.902439024389999</v>
      </c>
      <c r="K1449" s="6">
        <v>19.512195121950999</v>
      </c>
      <c r="L1449" s="6">
        <v>51.219512195122</v>
      </c>
      <c r="M1449" s="6">
        <v>19.512195121950999</v>
      </c>
      <c r="N1449" s="6">
        <v>34.146341463414998</v>
      </c>
      <c r="O1449" s="6">
        <v>9.7560975609760003</v>
      </c>
      <c r="P1449" s="6">
        <v>19.512195121950999</v>
      </c>
      <c r="Q1449" s="6">
        <v>19.512195121950999</v>
      </c>
      <c r="R1449" s="6">
        <v>14.634146341463</v>
      </c>
      <c r="S1449" s="6">
        <v>4.8780487804880002</v>
      </c>
      <c r="T1449" s="6">
        <v>14.634146341463</v>
      </c>
      <c r="U1449" s="12" t="s">
        <v>68</v>
      </c>
      <c r="V1449" s="31">
        <v>85.365853658537006</v>
      </c>
    </row>
    <row r="1450" spans="3:22" x14ac:dyDescent="0.25">
      <c r="C1450" s="106"/>
      <c r="D1450" s="103"/>
      <c r="E1450" s="11" t="s">
        <v>38</v>
      </c>
      <c r="F1450" s="8"/>
      <c r="G1450" s="7">
        <v>141</v>
      </c>
      <c r="H1450" s="17">
        <v>63.829787234043003</v>
      </c>
      <c r="I1450" s="2">
        <v>51.063829787233999</v>
      </c>
      <c r="J1450" s="2">
        <v>46.808510638298003</v>
      </c>
      <c r="K1450" s="2">
        <v>10.638297872340001</v>
      </c>
      <c r="L1450" s="2">
        <v>41.134751773049999</v>
      </c>
      <c r="M1450" s="2">
        <v>17.730496453901001</v>
      </c>
      <c r="N1450" s="2">
        <v>42.553191489362</v>
      </c>
      <c r="O1450" s="2">
        <v>17.021276595745</v>
      </c>
      <c r="P1450" s="2">
        <v>44.680851063829998</v>
      </c>
      <c r="Q1450" s="2">
        <v>34.042553191488999</v>
      </c>
      <c r="R1450" s="2">
        <v>28.368794326241002</v>
      </c>
      <c r="S1450" s="2">
        <v>2.1276595744679998</v>
      </c>
      <c r="T1450" s="2">
        <v>7.0921985815599999</v>
      </c>
      <c r="U1450" s="2">
        <v>1.4184397163119999</v>
      </c>
      <c r="V1450" s="16">
        <v>91.489361702127994</v>
      </c>
    </row>
    <row r="1451" spans="3:22" ht="25.2" x14ac:dyDescent="0.25">
      <c r="C1451" s="106"/>
      <c r="D1451" s="102" t="s">
        <v>22</v>
      </c>
      <c r="E1451" s="10" t="s">
        <v>40</v>
      </c>
      <c r="F1451" s="9"/>
      <c r="G1451" s="13">
        <v>123</v>
      </c>
      <c r="H1451" s="23">
        <v>60.975609756098002</v>
      </c>
      <c r="I1451" s="4">
        <v>45.528455284552997</v>
      </c>
      <c r="J1451" s="4">
        <v>36.585365853658999</v>
      </c>
      <c r="K1451" s="4">
        <v>11.382113821138001</v>
      </c>
      <c r="L1451" s="4">
        <v>36.585365853658999</v>
      </c>
      <c r="M1451" s="4">
        <v>21.951219512194999</v>
      </c>
      <c r="N1451" s="4">
        <v>43.902439024389999</v>
      </c>
      <c r="O1451" s="4">
        <v>11.382113821138001</v>
      </c>
      <c r="P1451" s="4">
        <v>32.520325203252</v>
      </c>
      <c r="Q1451" s="4">
        <v>35.772357723577002</v>
      </c>
      <c r="R1451" s="4">
        <v>32.520325203252</v>
      </c>
      <c r="S1451" s="4">
        <v>4.065040650407</v>
      </c>
      <c r="T1451" s="4">
        <v>8.9430894308940001</v>
      </c>
      <c r="U1451" s="4">
        <v>1.6260162601629999</v>
      </c>
      <c r="V1451" s="25">
        <v>89.430894308942996</v>
      </c>
    </row>
    <row r="1452" spans="3:22" ht="25.2" x14ac:dyDescent="0.25">
      <c r="C1452" s="106"/>
      <c r="D1452" s="103"/>
      <c r="E1452" s="11" t="s">
        <v>41</v>
      </c>
      <c r="F1452" s="8"/>
      <c r="G1452" s="7">
        <v>511</v>
      </c>
      <c r="H1452" s="17">
        <v>67.514677103718</v>
      </c>
      <c r="I1452" s="2">
        <v>59.491193737769002</v>
      </c>
      <c r="J1452" s="2">
        <v>55.185909980430999</v>
      </c>
      <c r="K1452" s="2">
        <v>9.7847358121330004</v>
      </c>
      <c r="L1452" s="2">
        <v>56.751467710371998</v>
      </c>
      <c r="M1452" s="2">
        <v>25.440313111546001</v>
      </c>
      <c r="N1452" s="2">
        <v>53.620352250488999</v>
      </c>
      <c r="O1452" s="2">
        <v>13.502935420744</v>
      </c>
      <c r="P1452" s="2">
        <v>30.528375733855</v>
      </c>
      <c r="Q1452" s="2">
        <v>39.334637964774998</v>
      </c>
      <c r="R1452" s="2">
        <v>32.289628180039003</v>
      </c>
      <c r="S1452" s="2">
        <v>0.78277886497100002</v>
      </c>
      <c r="T1452" s="2">
        <v>3.326810176125</v>
      </c>
      <c r="U1452" s="2">
        <v>0.78277886497100002</v>
      </c>
      <c r="V1452" s="16">
        <v>95.890410958903999</v>
      </c>
    </row>
    <row r="1453" spans="3:22" x14ac:dyDescent="0.25">
      <c r="C1453" s="106"/>
      <c r="D1453" s="103"/>
      <c r="E1453" s="11" t="s">
        <v>42</v>
      </c>
      <c r="F1453" s="8"/>
      <c r="G1453" s="14">
        <v>36</v>
      </c>
      <c r="H1453" s="29">
        <v>75</v>
      </c>
      <c r="I1453" s="6">
        <v>63.888888888888999</v>
      </c>
      <c r="J1453" s="6">
        <v>63.888888888888999</v>
      </c>
      <c r="K1453" s="6">
        <v>25</v>
      </c>
      <c r="L1453" s="6">
        <v>61.111111111111001</v>
      </c>
      <c r="M1453" s="6">
        <v>25</v>
      </c>
      <c r="N1453" s="6">
        <v>50</v>
      </c>
      <c r="O1453" s="6">
        <v>11.111111111111001</v>
      </c>
      <c r="P1453" s="6">
        <v>36.111111111111001</v>
      </c>
      <c r="Q1453" s="6">
        <v>47.222222222222001</v>
      </c>
      <c r="R1453" s="6">
        <v>33.333333333333002</v>
      </c>
      <c r="S1453" s="6">
        <v>2.7777777777780002</v>
      </c>
      <c r="T1453" s="6">
        <v>2.7777777777780002</v>
      </c>
      <c r="U1453" s="12" t="s">
        <v>68</v>
      </c>
      <c r="V1453" s="31">
        <v>97.222222222222001</v>
      </c>
    </row>
    <row r="1454" spans="3:22" x14ac:dyDescent="0.25">
      <c r="C1454" s="106"/>
      <c r="D1454" s="103"/>
      <c r="E1454" s="11" t="s">
        <v>43</v>
      </c>
      <c r="F1454" s="8"/>
      <c r="G1454" s="7">
        <v>224</v>
      </c>
      <c r="H1454" s="17">
        <v>65.625</v>
      </c>
      <c r="I1454" s="2">
        <v>55.803571428570997</v>
      </c>
      <c r="J1454" s="2">
        <v>47.321428571429003</v>
      </c>
      <c r="K1454" s="2">
        <v>11.607142857143</v>
      </c>
      <c r="L1454" s="2">
        <v>54.464285714286</v>
      </c>
      <c r="M1454" s="2">
        <v>25.446428571428999</v>
      </c>
      <c r="N1454" s="2">
        <v>49.107142857143003</v>
      </c>
      <c r="O1454" s="2">
        <v>12.053571428571001</v>
      </c>
      <c r="P1454" s="2">
        <v>27.232142857143</v>
      </c>
      <c r="Q1454" s="2">
        <v>35.714285714286</v>
      </c>
      <c r="R1454" s="2">
        <v>29.017857142857</v>
      </c>
      <c r="S1454" s="2">
        <v>1.785714285714</v>
      </c>
      <c r="T1454" s="2">
        <v>4.4642857142860004</v>
      </c>
      <c r="U1454" s="19" t="s">
        <v>68</v>
      </c>
      <c r="V1454" s="16">
        <v>95.535714285713993</v>
      </c>
    </row>
    <row r="1455" spans="3:22" x14ac:dyDescent="0.25">
      <c r="C1455" s="106"/>
      <c r="D1455" s="103"/>
      <c r="E1455" s="11" t="s">
        <v>44</v>
      </c>
      <c r="F1455" s="8"/>
      <c r="G1455" s="14">
        <v>46</v>
      </c>
      <c r="H1455" s="29">
        <v>58.695652173912997</v>
      </c>
      <c r="I1455" s="6">
        <v>54.347826086956999</v>
      </c>
      <c r="J1455" s="6">
        <v>39.130434782609001</v>
      </c>
      <c r="K1455" s="6">
        <v>8.6956521739130004</v>
      </c>
      <c r="L1455" s="6">
        <v>63.043478260870003</v>
      </c>
      <c r="M1455" s="6">
        <v>17.391304347826001</v>
      </c>
      <c r="N1455" s="6">
        <v>52.173913043478002</v>
      </c>
      <c r="O1455" s="6">
        <v>19.565217391304</v>
      </c>
      <c r="P1455" s="6">
        <v>32.608695652173999</v>
      </c>
      <c r="Q1455" s="6">
        <v>30.434782608696</v>
      </c>
      <c r="R1455" s="6">
        <v>30.434782608696</v>
      </c>
      <c r="S1455" s="12" t="s">
        <v>68</v>
      </c>
      <c r="T1455" s="6">
        <v>2.1739130434780001</v>
      </c>
      <c r="U1455" s="12" t="s">
        <v>68</v>
      </c>
      <c r="V1455" s="31">
        <v>97.826086956522005</v>
      </c>
    </row>
    <row r="1456" spans="3:22" ht="25.2" x14ac:dyDescent="0.25">
      <c r="C1456" s="106"/>
      <c r="D1456" s="103"/>
      <c r="E1456" s="11" t="s">
        <v>45</v>
      </c>
      <c r="F1456" s="8"/>
      <c r="G1456" s="14">
        <v>18</v>
      </c>
      <c r="H1456" s="29">
        <v>11.111111111111001</v>
      </c>
      <c r="I1456" s="6">
        <v>38.888888888888999</v>
      </c>
      <c r="J1456" s="6">
        <v>27.777777777777999</v>
      </c>
      <c r="K1456" s="6">
        <v>16.666666666666998</v>
      </c>
      <c r="L1456" s="6">
        <v>38.888888888888999</v>
      </c>
      <c r="M1456" s="6">
        <v>16.666666666666998</v>
      </c>
      <c r="N1456" s="6">
        <v>38.888888888888999</v>
      </c>
      <c r="O1456" s="6">
        <v>11.111111111111001</v>
      </c>
      <c r="P1456" s="6">
        <v>11.111111111111001</v>
      </c>
      <c r="Q1456" s="6">
        <v>22.222222222222001</v>
      </c>
      <c r="R1456" s="6">
        <v>11.111111111111001</v>
      </c>
      <c r="S1456" s="6">
        <v>5.5555555555560003</v>
      </c>
      <c r="T1456" s="6">
        <v>16.666666666666998</v>
      </c>
      <c r="U1456" s="12" t="s">
        <v>68</v>
      </c>
      <c r="V1456" s="31">
        <v>83.333333333333002</v>
      </c>
    </row>
    <row r="1457" spans="3:22" x14ac:dyDescent="0.25">
      <c r="C1457" s="106"/>
      <c r="D1457" s="103"/>
      <c r="E1457" s="11" t="s">
        <v>38</v>
      </c>
      <c r="F1457" s="8"/>
      <c r="G1457" s="7">
        <v>80</v>
      </c>
      <c r="H1457" s="17">
        <v>70</v>
      </c>
      <c r="I1457" s="2">
        <v>50</v>
      </c>
      <c r="J1457" s="2">
        <v>40</v>
      </c>
      <c r="K1457" s="2">
        <v>11.25</v>
      </c>
      <c r="L1457" s="2">
        <v>47.5</v>
      </c>
      <c r="M1457" s="2">
        <v>23.75</v>
      </c>
      <c r="N1457" s="2">
        <v>48.75</v>
      </c>
      <c r="O1457" s="2">
        <v>13.75</v>
      </c>
      <c r="P1457" s="2">
        <v>36.25</v>
      </c>
      <c r="Q1457" s="2">
        <v>33.75</v>
      </c>
      <c r="R1457" s="2">
        <v>27.5</v>
      </c>
      <c r="S1457" s="2">
        <v>1.25</v>
      </c>
      <c r="T1457" s="2">
        <v>8.75</v>
      </c>
      <c r="U1457" s="2">
        <v>1.25</v>
      </c>
      <c r="V1457" s="16">
        <v>90</v>
      </c>
    </row>
    <row r="1458" spans="3:22" ht="25.2" x14ac:dyDescent="0.25">
      <c r="C1458" s="106"/>
      <c r="D1458" s="102" t="s">
        <v>23</v>
      </c>
      <c r="E1458" s="10" t="s">
        <v>40</v>
      </c>
      <c r="F1458" s="9"/>
      <c r="G1458" s="13">
        <v>140</v>
      </c>
      <c r="H1458" s="23">
        <v>72.857142857143003</v>
      </c>
      <c r="I1458" s="4">
        <v>60</v>
      </c>
      <c r="J1458" s="4">
        <v>64.285714285713993</v>
      </c>
      <c r="K1458" s="4">
        <v>18.571428571428999</v>
      </c>
      <c r="L1458" s="4">
        <v>40</v>
      </c>
      <c r="M1458" s="4">
        <v>9.2857142857140005</v>
      </c>
      <c r="N1458" s="4">
        <v>52.142857142856997</v>
      </c>
      <c r="O1458" s="4">
        <v>19.285714285714</v>
      </c>
      <c r="P1458" s="4">
        <v>47.857142857143003</v>
      </c>
      <c r="Q1458" s="4">
        <v>39.285714285714</v>
      </c>
      <c r="R1458" s="4">
        <v>32.857142857143003</v>
      </c>
      <c r="S1458" s="4">
        <v>2.8571428571430002</v>
      </c>
      <c r="T1458" s="4">
        <v>5.7142857142860004</v>
      </c>
      <c r="U1458" s="4">
        <v>1.4285714285710001</v>
      </c>
      <c r="V1458" s="25">
        <v>92.857142857143003</v>
      </c>
    </row>
    <row r="1459" spans="3:22" ht="25.2" x14ac:dyDescent="0.25">
      <c r="C1459" s="106"/>
      <c r="D1459" s="103"/>
      <c r="E1459" s="11" t="s">
        <v>41</v>
      </c>
      <c r="F1459" s="8"/>
      <c r="G1459" s="7">
        <v>395</v>
      </c>
      <c r="H1459" s="17">
        <v>60.506329113923996</v>
      </c>
      <c r="I1459" s="2">
        <v>61.772151898734002</v>
      </c>
      <c r="J1459" s="2">
        <v>64.303797468354006</v>
      </c>
      <c r="K1459" s="2">
        <v>16.202531645570001</v>
      </c>
      <c r="L1459" s="2">
        <v>61.012658227848</v>
      </c>
      <c r="M1459" s="2">
        <v>13.417721518986999</v>
      </c>
      <c r="N1459" s="2">
        <v>48.607594936708999</v>
      </c>
      <c r="O1459" s="2">
        <v>13.417721518986999</v>
      </c>
      <c r="P1459" s="2">
        <v>42.784810126582002</v>
      </c>
      <c r="Q1459" s="2">
        <v>37.974683544304</v>
      </c>
      <c r="R1459" s="2">
        <v>31.898734177215001</v>
      </c>
      <c r="S1459" s="2">
        <v>0.75949367088599995</v>
      </c>
      <c r="T1459" s="2">
        <v>4.5569620253160004</v>
      </c>
      <c r="U1459" s="19" t="s">
        <v>68</v>
      </c>
      <c r="V1459" s="16">
        <v>95.443037974684003</v>
      </c>
    </row>
    <row r="1460" spans="3:22" x14ac:dyDescent="0.25">
      <c r="C1460" s="106"/>
      <c r="D1460" s="103"/>
      <c r="E1460" s="11" t="s">
        <v>42</v>
      </c>
      <c r="F1460" s="8"/>
      <c r="G1460" s="14">
        <v>25</v>
      </c>
      <c r="H1460" s="29">
        <v>72</v>
      </c>
      <c r="I1460" s="6">
        <v>72</v>
      </c>
      <c r="J1460" s="6">
        <v>64</v>
      </c>
      <c r="K1460" s="6">
        <v>12</v>
      </c>
      <c r="L1460" s="6">
        <v>52</v>
      </c>
      <c r="M1460" s="6">
        <v>12</v>
      </c>
      <c r="N1460" s="6">
        <v>44</v>
      </c>
      <c r="O1460" s="6">
        <v>8</v>
      </c>
      <c r="P1460" s="6">
        <v>40</v>
      </c>
      <c r="Q1460" s="6">
        <v>36</v>
      </c>
      <c r="R1460" s="6">
        <v>28</v>
      </c>
      <c r="S1460" s="6">
        <v>8</v>
      </c>
      <c r="T1460" s="12" t="s">
        <v>68</v>
      </c>
      <c r="U1460" s="12" t="s">
        <v>68</v>
      </c>
      <c r="V1460" s="31">
        <v>100</v>
      </c>
    </row>
    <row r="1461" spans="3:22" x14ac:dyDescent="0.25">
      <c r="C1461" s="106"/>
      <c r="D1461" s="103"/>
      <c r="E1461" s="11" t="s">
        <v>43</v>
      </c>
      <c r="F1461" s="8"/>
      <c r="G1461" s="7">
        <v>226</v>
      </c>
      <c r="H1461" s="17">
        <v>59.292035398229999</v>
      </c>
      <c r="I1461" s="2">
        <v>59.292035398229999</v>
      </c>
      <c r="J1461" s="2">
        <v>57.079646017698998</v>
      </c>
      <c r="K1461" s="2">
        <v>15.044247787611001</v>
      </c>
      <c r="L1461" s="2">
        <v>57.522123893805002</v>
      </c>
      <c r="M1461" s="2">
        <v>14.159292035398</v>
      </c>
      <c r="N1461" s="2">
        <v>48.672566371681</v>
      </c>
      <c r="O1461" s="2">
        <v>11.504424778761001</v>
      </c>
      <c r="P1461" s="2">
        <v>39.380530973451002</v>
      </c>
      <c r="Q1461" s="2">
        <v>34.955752212389001</v>
      </c>
      <c r="R1461" s="2">
        <v>34.513274336282997</v>
      </c>
      <c r="S1461" s="2">
        <v>1.769911504425</v>
      </c>
      <c r="T1461" s="2">
        <v>7.0796460176989999</v>
      </c>
      <c r="U1461" s="2">
        <v>0.44247787610599998</v>
      </c>
      <c r="V1461" s="16">
        <v>92.477876106194998</v>
      </c>
    </row>
    <row r="1462" spans="3:22" x14ac:dyDescent="0.25">
      <c r="C1462" s="106"/>
      <c r="D1462" s="103"/>
      <c r="E1462" s="11" t="s">
        <v>44</v>
      </c>
      <c r="F1462" s="8"/>
      <c r="G1462" s="14">
        <v>47</v>
      </c>
      <c r="H1462" s="29">
        <v>59.574468085105998</v>
      </c>
      <c r="I1462" s="6">
        <v>55.319148936170002</v>
      </c>
      <c r="J1462" s="6">
        <v>57.446808510638</v>
      </c>
      <c r="K1462" s="6">
        <v>10.638297872340001</v>
      </c>
      <c r="L1462" s="6">
        <v>65.957446808510994</v>
      </c>
      <c r="M1462" s="6">
        <v>6.3829787234040003</v>
      </c>
      <c r="N1462" s="6">
        <v>48.936170212766001</v>
      </c>
      <c r="O1462" s="6">
        <v>14.893617021277</v>
      </c>
      <c r="P1462" s="6">
        <v>48.936170212766001</v>
      </c>
      <c r="Q1462" s="6">
        <v>46.808510638298003</v>
      </c>
      <c r="R1462" s="6">
        <v>31.914893617021001</v>
      </c>
      <c r="S1462" s="12" t="s">
        <v>68</v>
      </c>
      <c r="T1462" s="6">
        <v>4.2553191489359996</v>
      </c>
      <c r="U1462" s="12" t="s">
        <v>68</v>
      </c>
      <c r="V1462" s="31">
        <v>95.744680851064004</v>
      </c>
    </row>
    <row r="1463" spans="3:22" ht="25.2" x14ac:dyDescent="0.25">
      <c r="C1463" s="106"/>
      <c r="D1463" s="103"/>
      <c r="E1463" s="11" t="s">
        <v>45</v>
      </c>
      <c r="F1463" s="8"/>
      <c r="G1463" s="14">
        <v>23</v>
      </c>
      <c r="H1463" s="29">
        <v>39.130434782609001</v>
      </c>
      <c r="I1463" s="6">
        <v>56.521739130435002</v>
      </c>
      <c r="J1463" s="6">
        <v>56.521739130435002</v>
      </c>
      <c r="K1463" s="6">
        <v>21.739130434783</v>
      </c>
      <c r="L1463" s="6">
        <v>60.869565217390999</v>
      </c>
      <c r="M1463" s="6">
        <v>21.739130434783</v>
      </c>
      <c r="N1463" s="6">
        <v>30.434782608696</v>
      </c>
      <c r="O1463" s="6">
        <v>8.6956521739130004</v>
      </c>
      <c r="P1463" s="6">
        <v>26.086956521739001</v>
      </c>
      <c r="Q1463" s="6">
        <v>17.391304347826001</v>
      </c>
      <c r="R1463" s="6">
        <v>17.391304347826001</v>
      </c>
      <c r="S1463" s="6">
        <v>4.3478260869570002</v>
      </c>
      <c r="T1463" s="6">
        <v>13.04347826087</v>
      </c>
      <c r="U1463" s="12" t="s">
        <v>68</v>
      </c>
      <c r="V1463" s="31">
        <v>86.956521739129997</v>
      </c>
    </row>
    <row r="1464" spans="3:22" x14ac:dyDescent="0.25">
      <c r="C1464" s="106"/>
      <c r="D1464" s="103"/>
      <c r="E1464" s="11" t="s">
        <v>38</v>
      </c>
      <c r="F1464" s="8"/>
      <c r="G1464" s="7">
        <v>61</v>
      </c>
      <c r="H1464" s="17">
        <v>55.737704918033003</v>
      </c>
      <c r="I1464" s="2">
        <v>52.459016393443001</v>
      </c>
      <c r="J1464" s="2">
        <v>55.737704918033003</v>
      </c>
      <c r="K1464" s="2">
        <v>9.83606557377</v>
      </c>
      <c r="L1464" s="2">
        <v>32.786885245901999</v>
      </c>
      <c r="M1464" s="2">
        <v>9.83606557377</v>
      </c>
      <c r="N1464" s="2">
        <v>34.426229508196997</v>
      </c>
      <c r="O1464" s="2">
        <v>21.311475409836</v>
      </c>
      <c r="P1464" s="2">
        <v>55.737704918033003</v>
      </c>
      <c r="Q1464" s="2">
        <v>34.426229508196997</v>
      </c>
      <c r="R1464" s="2">
        <v>29.508196721310998</v>
      </c>
      <c r="S1464" s="2">
        <v>3.2786885245900002</v>
      </c>
      <c r="T1464" s="2">
        <v>4.918032786885</v>
      </c>
      <c r="U1464" s="2">
        <v>1.6393442622950001</v>
      </c>
      <c r="V1464" s="16">
        <v>93.442622950819995</v>
      </c>
    </row>
    <row r="1465" spans="3:22" x14ac:dyDescent="0.25">
      <c r="C1465" s="102" t="s">
        <v>46</v>
      </c>
      <c r="D1465" s="100" t="s">
        <v>21</v>
      </c>
      <c r="E1465" s="10" t="s">
        <v>47</v>
      </c>
      <c r="F1465" s="9"/>
      <c r="G1465" s="13">
        <v>1103</v>
      </c>
      <c r="H1465" s="23">
        <v>66.092475067996006</v>
      </c>
      <c r="I1465" s="4">
        <v>60.108794197643</v>
      </c>
      <c r="J1465" s="4">
        <v>57.298277425203999</v>
      </c>
      <c r="K1465" s="4">
        <v>12.692656391659</v>
      </c>
      <c r="L1465" s="4">
        <v>55.757026291930998</v>
      </c>
      <c r="M1465" s="4">
        <v>18.857660924750999</v>
      </c>
      <c r="N1465" s="4">
        <v>50.407978241160002</v>
      </c>
      <c r="O1465" s="4">
        <v>15.865820489574</v>
      </c>
      <c r="P1465" s="4">
        <v>38.077969174977</v>
      </c>
      <c r="Q1465" s="4">
        <v>39.528558476881003</v>
      </c>
      <c r="R1465" s="4">
        <v>32.456935630099998</v>
      </c>
      <c r="S1465" s="4">
        <v>1.359927470535</v>
      </c>
      <c r="T1465" s="4">
        <v>4.4424297370810004</v>
      </c>
      <c r="U1465" s="4">
        <v>0.27198549410700001</v>
      </c>
      <c r="V1465" s="25">
        <v>95.285584768812001</v>
      </c>
    </row>
    <row r="1466" spans="3:22" ht="25.2" x14ac:dyDescent="0.25">
      <c r="C1466" s="106"/>
      <c r="D1466" s="101"/>
      <c r="E1466" s="11" t="s">
        <v>48</v>
      </c>
      <c r="F1466" s="8"/>
      <c r="G1466" s="7">
        <v>173</v>
      </c>
      <c r="H1466" s="17">
        <v>56.069364161849997</v>
      </c>
      <c r="I1466" s="2">
        <v>49.710982658959999</v>
      </c>
      <c r="J1466" s="2">
        <v>58.959537572254</v>
      </c>
      <c r="K1466" s="2">
        <v>15.606936416185</v>
      </c>
      <c r="L1466" s="2">
        <v>49.132947976879002</v>
      </c>
      <c r="M1466" s="2">
        <v>21.965317919075002</v>
      </c>
      <c r="N1466" s="2">
        <v>47.976878612717002</v>
      </c>
      <c r="O1466" s="2">
        <v>10.404624277457</v>
      </c>
      <c r="P1466" s="2">
        <v>33.526011560694002</v>
      </c>
      <c r="Q1466" s="2">
        <v>33.526011560694002</v>
      </c>
      <c r="R1466" s="2">
        <v>36.994219653179002</v>
      </c>
      <c r="S1466" s="2">
        <v>2.3121387283239998</v>
      </c>
      <c r="T1466" s="2">
        <v>6.9364161849709998</v>
      </c>
      <c r="U1466" s="2">
        <v>1.1560693641619999</v>
      </c>
      <c r="V1466" s="16">
        <v>91.907514450866998</v>
      </c>
    </row>
    <row r="1467" spans="3:22" x14ac:dyDescent="0.25">
      <c r="C1467" s="106"/>
      <c r="D1467" s="101"/>
      <c r="E1467" s="11" t="s">
        <v>49</v>
      </c>
      <c r="F1467" s="8"/>
      <c r="G1467" s="14">
        <v>29</v>
      </c>
      <c r="H1467" s="29">
        <v>58.620689655172001</v>
      </c>
      <c r="I1467" s="6">
        <v>51.724137931034001</v>
      </c>
      <c r="J1467" s="6">
        <v>41.379310344827999</v>
      </c>
      <c r="K1467" s="12" t="s">
        <v>68</v>
      </c>
      <c r="L1467" s="6">
        <v>37.931034482759003</v>
      </c>
      <c r="M1467" s="6">
        <v>17.241379310345</v>
      </c>
      <c r="N1467" s="6">
        <v>48.275862068965999</v>
      </c>
      <c r="O1467" s="6">
        <v>17.241379310345</v>
      </c>
      <c r="P1467" s="6">
        <v>27.586206896552</v>
      </c>
      <c r="Q1467" s="6">
        <v>17.241379310345</v>
      </c>
      <c r="R1467" s="6">
        <v>34.482758620689999</v>
      </c>
      <c r="S1467" s="6">
        <v>10.344827586207</v>
      </c>
      <c r="T1467" s="6">
        <v>3.4482758620689999</v>
      </c>
      <c r="U1467" s="6">
        <v>3.4482758620689999</v>
      </c>
      <c r="V1467" s="31">
        <v>93.103448275861993</v>
      </c>
    </row>
    <row r="1468" spans="3:22" ht="25.2" x14ac:dyDescent="0.25">
      <c r="C1468" s="106"/>
      <c r="D1468" s="101"/>
      <c r="E1468" s="11" t="s">
        <v>50</v>
      </c>
      <c r="F1468" s="8"/>
      <c r="G1468" s="7">
        <v>102</v>
      </c>
      <c r="H1468" s="17">
        <v>63.725490196077999</v>
      </c>
      <c r="I1468" s="2">
        <v>46.078431372548998</v>
      </c>
      <c r="J1468" s="2">
        <v>42.156862745098003</v>
      </c>
      <c r="K1468" s="2">
        <v>12.745098039216</v>
      </c>
      <c r="L1468" s="2">
        <v>31.372549019608002</v>
      </c>
      <c r="M1468" s="2">
        <v>12.745098039216</v>
      </c>
      <c r="N1468" s="2">
        <v>48.039215686275</v>
      </c>
      <c r="O1468" s="2">
        <v>3.9215686274510002</v>
      </c>
      <c r="P1468" s="2">
        <v>36.274509803922001</v>
      </c>
      <c r="Q1468" s="2">
        <v>38.235294117647001</v>
      </c>
      <c r="R1468" s="2">
        <v>33.333333333333002</v>
      </c>
      <c r="S1468" s="2">
        <v>2.9411764705880001</v>
      </c>
      <c r="T1468" s="2">
        <v>3.9215686274510002</v>
      </c>
      <c r="U1468" s="2">
        <v>0.98039215686299996</v>
      </c>
      <c r="V1468" s="16">
        <v>95.098039215686001</v>
      </c>
    </row>
    <row r="1469" spans="3:22" ht="25.2" x14ac:dyDescent="0.25">
      <c r="C1469" s="106"/>
      <c r="D1469" s="101"/>
      <c r="E1469" s="11" t="s">
        <v>51</v>
      </c>
      <c r="F1469" s="8"/>
      <c r="G1469" s="14">
        <v>46</v>
      </c>
      <c r="H1469" s="29">
        <v>58.695652173912997</v>
      </c>
      <c r="I1469" s="6">
        <v>60.869565217390999</v>
      </c>
      <c r="J1469" s="6">
        <v>45.652173913043001</v>
      </c>
      <c r="K1469" s="6">
        <v>19.565217391304</v>
      </c>
      <c r="L1469" s="6">
        <v>45.652173913043001</v>
      </c>
      <c r="M1469" s="6">
        <v>10.869565217390999</v>
      </c>
      <c r="N1469" s="6">
        <v>32.608695652173999</v>
      </c>
      <c r="O1469" s="6">
        <v>6.5217391304349999</v>
      </c>
      <c r="P1469" s="6">
        <v>39.130434782609001</v>
      </c>
      <c r="Q1469" s="6">
        <v>32.608695652173999</v>
      </c>
      <c r="R1469" s="6">
        <v>23.913043478260999</v>
      </c>
      <c r="S1469" s="6">
        <v>4.3478260869570002</v>
      </c>
      <c r="T1469" s="6">
        <v>6.5217391304349999</v>
      </c>
      <c r="U1469" s="12" t="s">
        <v>68</v>
      </c>
      <c r="V1469" s="31">
        <v>93.478260869565005</v>
      </c>
    </row>
    <row r="1470" spans="3:22" x14ac:dyDescent="0.25">
      <c r="C1470" s="106"/>
      <c r="D1470" s="101"/>
      <c r="E1470" s="11" t="s">
        <v>52</v>
      </c>
      <c r="F1470" s="8"/>
      <c r="G1470" s="14">
        <v>20</v>
      </c>
      <c r="H1470" s="29">
        <v>45</v>
      </c>
      <c r="I1470" s="6">
        <v>60</v>
      </c>
      <c r="J1470" s="6">
        <v>45</v>
      </c>
      <c r="K1470" s="6">
        <v>10</v>
      </c>
      <c r="L1470" s="6">
        <v>30</v>
      </c>
      <c r="M1470" s="6">
        <v>30</v>
      </c>
      <c r="N1470" s="6">
        <v>25</v>
      </c>
      <c r="O1470" s="6">
        <v>20</v>
      </c>
      <c r="P1470" s="6">
        <v>25</v>
      </c>
      <c r="Q1470" s="6">
        <v>25</v>
      </c>
      <c r="R1470" s="6">
        <v>10</v>
      </c>
      <c r="S1470" s="6">
        <v>5</v>
      </c>
      <c r="T1470" s="6">
        <v>15</v>
      </c>
      <c r="U1470" s="12" t="s">
        <v>68</v>
      </c>
      <c r="V1470" s="31">
        <v>85</v>
      </c>
    </row>
    <row r="1471" spans="3:22" x14ac:dyDescent="0.25">
      <c r="C1471" s="106"/>
      <c r="D1471" s="101"/>
      <c r="E1471" s="11" t="s">
        <v>53</v>
      </c>
      <c r="F1471" s="8"/>
      <c r="G1471" s="14">
        <v>19</v>
      </c>
      <c r="H1471" s="29">
        <v>57.894736842104997</v>
      </c>
      <c r="I1471" s="6">
        <v>52.631578947367998</v>
      </c>
      <c r="J1471" s="6">
        <v>47.368421052632002</v>
      </c>
      <c r="K1471" s="6">
        <v>10.526315789473999</v>
      </c>
      <c r="L1471" s="6">
        <v>36.842105263157997</v>
      </c>
      <c r="M1471" s="6">
        <v>21.052631578947</v>
      </c>
      <c r="N1471" s="6">
        <v>36.842105263157997</v>
      </c>
      <c r="O1471" s="6">
        <v>10.526315789473999</v>
      </c>
      <c r="P1471" s="6">
        <v>47.368421052632002</v>
      </c>
      <c r="Q1471" s="6">
        <v>26.315789473683999</v>
      </c>
      <c r="R1471" s="6">
        <v>36.842105263157997</v>
      </c>
      <c r="S1471" s="6">
        <v>5.2631578947369997</v>
      </c>
      <c r="T1471" s="6">
        <v>21.052631578947</v>
      </c>
      <c r="U1471" s="12" t="s">
        <v>68</v>
      </c>
      <c r="V1471" s="31">
        <v>78.947368421053</v>
      </c>
    </row>
    <row r="1472" spans="3:22" x14ac:dyDescent="0.25">
      <c r="C1472" s="106"/>
      <c r="D1472" s="101"/>
      <c r="E1472" s="11" t="s">
        <v>38</v>
      </c>
      <c r="F1472" s="8"/>
      <c r="G1472" s="14">
        <v>32</v>
      </c>
      <c r="H1472" s="29">
        <v>56.25</v>
      </c>
      <c r="I1472" s="6">
        <v>46.875</v>
      </c>
      <c r="J1472" s="6">
        <v>37.5</v>
      </c>
      <c r="K1472" s="6">
        <v>18.75</v>
      </c>
      <c r="L1472" s="6">
        <v>37.5</v>
      </c>
      <c r="M1472" s="6">
        <v>18.75</v>
      </c>
      <c r="N1472" s="6">
        <v>34.375</v>
      </c>
      <c r="O1472" s="6">
        <v>15.625</v>
      </c>
      <c r="P1472" s="6">
        <v>43.75</v>
      </c>
      <c r="Q1472" s="6">
        <v>31.25</v>
      </c>
      <c r="R1472" s="6">
        <v>12.5</v>
      </c>
      <c r="S1472" s="12" t="s">
        <v>68</v>
      </c>
      <c r="T1472" s="6">
        <v>12.5</v>
      </c>
      <c r="U1472" s="6">
        <v>12.5</v>
      </c>
      <c r="V1472" s="31">
        <v>75</v>
      </c>
    </row>
    <row r="1473" spans="2:22" x14ac:dyDescent="0.25">
      <c r="C1473" s="106"/>
      <c r="D1473" s="101"/>
      <c r="E1473" s="11" t="s">
        <v>54</v>
      </c>
      <c r="F1473" s="8"/>
      <c r="G1473" s="7">
        <v>1276</v>
      </c>
      <c r="H1473" s="17">
        <v>64.733542319749006</v>
      </c>
      <c r="I1473" s="2">
        <v>58.699059561128998</v>
      </c>
      <c r="J1473" s="2">
        <v>57.523510971786997</v>
      </c>
      <c r="K1473" s="2">
        <v>13.087774294671</v>
      </c>
      <c r="L1473" s="2">
        <v>54.858934169279003</v>
      </c>
      <c r="M1473" s="2">
        <v>19.278996865204</v>
      </c>
      <c r="N1473" s="2">
        <v>50.078369905956002</v>
      </c>
      <c r="O1473" s="2">
        <v>15.125391849530001</v>
      </c>
      <c r="P1473" s="2">
        <v>37.460815047022002</v>
      </c>
      <c r="Q1473" s="2">
        <v>38.714733542319998</v>
      </c>
      <c r="R1473" s="2">
        <v>33.07210031348</v>
      </c>
      <c r="S1473" s="2">
        <v>1.489028213166</v>
      </c>
      <c r="T1473" s="2">
        <v>4.7805642633229999</v>
      </c>
      <c r="U1473" s="2">
        <v>0.39184952978100002</v>
      </c>
      <c r="V1473" s="16">
        <v>94.827586206896996</v>
      </c>
    </row>
    <row r="1474" spans="2:22" x14ac:dyDescent="0.25">
      <c r="C1474" s="106"/>
      <c r="D1474" s="101"/>
      <c r="E1474" s="11" t="s">
        <v>55</v>
      </c>
      <c r="F1474" s="8"/>
      <c r="G1474" s="7">
        <v>177</v>
      </c>
      <c r="H1474" s="17">
        <v>61.581920903955002</v>
      </c>
      <c r="I1474" s="2">
        <v>50.847457627118999</v>
      </c>
      <c r="J1474" s="2">
        <v>42.937853107344999</v>
      </c>
      <c r="K1474" s="2">
        <v>12.429378531073001</v>
      </c>
      <c r="L1474" s="2">
        <v>36.158192090394998</v>
      </c>
      <c r="M1474" s="2">
        <v>12.994350282486</v>
      </c>
      <c r="N1474" s="2">
        <v>44.067796610168998</v>
      </c>
      <c r="O1474" s="2">
        <v>6.7796610169490004</v>
      </c>
      <c r="P1474" s="2">
        <v>35.593220338983002</v>
      </c>
      <c r="Q1474" s="2">
        <v>33.333333333333002</v>
      </c>
      <c r="R1474" s="2">
        <v>31.073446327684</v>
      </c>
      <c r="S1474" s="2">
        <v>4.5197740112989999</v>
      </c>
      <c r="T1474" s="2">
        <v>4.5197740112989999</v>
      </c>
      <c r="U1474" s="2">
        <v>1.129943502825</v>
      </c>
      <c r="V1474" s="16">
        <v>94.350282485875994</v>
      </c>
    </row>
    <row r="1475" spans="2:22" ht="25.2" x14ac:dyDescent="0.25">
      <c r="C1475" s="102" t="s">
        <v>56</v>
      </c>
      <c r="D1475" s="100" t="s">
        <v>21</v>
      </c>
      <c r="E1475" s="10" t="s">
        <v>57</v>
      </c>
      <c r="F1475" s="9"/>
      <c r="G1475" s="13">
        <v>393</v>
      </c>
      <c r="H1475" s="23">
        <v>64.376590330789</v>
      </c>
      <c r="I1475" s="4">
        <v>57.251908396947002</v>
      </c>
      <c r="J1475" s="4">
        <v>57.251908396947002</v>
      </c>
      <c r="K1475" s="4">
        <v>14.758269720102</v>
      </c>
      <c r="L1475" s="4">
        <v>50.636132315521998</v>
      </c>
      <c r="M1475" s="4">
        <v>17.557251908396999</v>
      </c>
      <c r="N1475" s="4">
        <v>45.801526717557003</v>
      </c>
      <c r="O1475" s="4">
        <v>11.450381679389</v>
      </c>
      <c r="P1475" s="4">
        <v>41.475826972009997</v>
      </c>
      <c r="Q1475" s="4">
        <v>37.65903307888</v>
      </c>
      <c r="R1475" s="4">
        <v>34.096692111959001</v>
      </c>
      <c r="S1475" s="4">
        <v>2.2900763358780001</v>
      </c>
      <c r="T1475" s="4">
        <v>5.0890585241729998</v>
      </c>
      <c r="U1475" s="4">
        <v>1.526717557252</v>
      </c>
      <c r="V1475" s="25">
        <v>93.384223918575003</v>
      </c>
    </row>
    <row r="1476" spans="2:22" ht="25.2" x14ac:dyDescent="0.25">
      <c r="C1476" s="106"/>
      <c r="D1476" s="101"/>
      <c r="E1476" s="11" t="s">
        <v>58</v>
      </c>
      <c r="F1476" s="8"/>
      <c r="G1476" s="7">
        <v>615</v>
      </c>
      <c r="H1476" s="17">
        <v>62.276422764228002</v>
      </c>
      <c r="I1476" s="2">
        <v>58.536585365854002</v>
      </c>
      <c r="J1476" s="2">
        <v>56.747967479674998</v>
      </c>
      <c r="K1476" s="2">
        <v>12.682926829268</v>
      </c>
      <c r="L1476" s="2">
        <v>53.821138211381999</v>
      </c>
      <c r="M1476" s="2">
        <v>20.325203252032999</v>
      </c>
      <c r="N1476" s="2">
        <v>51.707317073170998</v>
      </c>
      <c r="O1476" s="2">
        <v>11.544715447153999</v>
      </c>
      <c r="P1476" s="2">
        <v>34.471544715447003</v>
      </c>
      <c r="Q1476" s="2">
        <v>36.260162601626</v>
      </c>
      <c r="R1476" s="2">
        <v>31.707317073171001</v>
      </c>
      <c r="S1476" s="2">
        <v>2.1138211382110002</v>
      </c>
      <c r="T1476" s="2">
        <v>4.3902439024389999</v>
      </c>
      <c r="U1476" s="2">
        <v>0.48780487804900002</v>
      </c>
      <c r="V1476" s="16">
        <v>95.121951219511999</v>
      </c>
    </row>
    <row r="1477" spans="2:22" ht="25.2" x14ac:dyDescent="0.25">
      <c r="C1477" s="106"/>
      <c r="D1477" s="101"/>
      <c r="E1477" s="11" t="s">
        <v>59</v>
      </c>
      <c r="F1477" s="8"/>
      <c r="G1477" s="7">
        <v>364</v>
      </c>
      <c r="H1477" s="17">
        <v>67.307692307691994</v>
      </c>
      <c r="I1477" s="2">
        <v>58.516483516484001</v>
      </c>
      <c r="J1477" s="2">
        <v>53.296703296703001</v>
      </c>
      <c r="K1477" s="2">
        <v>12.637362637362999</v>
      </c>
      <c r="L1477" s="2">
        <v>48.626373626373997</v>
      </c>
      <c r="M1477" s="2">
        <v>17.582417582418</v>
      </c>
      <c r="N1477" s="2">
        <v>48.351648351648002</v>
      </c>
      <c r="O1477" s="2">
        <v>20.604395604396</v>
      </c>
      <c r="P1477" s="2">
        <v>37.912087912087998</v>
      </c>
      <c r="Q1477" s="2">
        <v>37.362637362637003</v>
      </c>
      <c r="R1477" s="2">
        <v>32.417582417581997</v>
      </c>
      <c r="S1477" s="2">
        <v>0.82417582417599999</v>
      </c>
      <c r="T1477" s="2">
        <v>7.1428571428570002</v>
      </c>
      <c r="U1477" s="2">
        <v>0.27472527472500002</v>
      </c>
      <c r="V1477" s="16">
        <v>92.582417582418003</v>
      </c>
    </row>
    <row r="1478" spans="2:22" x14ac:dyDescent="0.25">
      <c r="C1478" s="106"/>
      <c r="D1478" s="101"/>
      <c r="E1478" s="11" t="s">
        <v>60</v>
      </c>
      <c r="F1478" s="8"/>
      <c r="G1478" s="7">
        <v>152</v>
      </c>
      <c r="H1478" s="17">
        <v>60.526315789473998</v>
      </c>
      <c r="I1478" s="2">
        <v>51.315789473683999</v>
      </c>
      <c r="J1478" s="2">
        <v>47.368421052632002</v>
      </c>
      <c r="K1478" s="2">
        <v>11.184210526316001</v>
      </c>
      <c r="L1478" s="2">
        <v>53.947368421053</v>
      </c>
      <c r="M1478" s="2">
        <v>17.763157894736999</v>
      </c>
      <c r="N1478" s="2">
        <v>43.421052631579002</v>
      </c>
      <c r="O1478" s="2">
        <v>16.447368421053</v>
      </c>
      <c r="P1478" s="2">
        <v>36.842105263157997</v>
      </c>
      <c r="Q1478" s="2">
        <v>43.421052631579002</v>
      </c>
      <c r="R1478" s="2">
        <v>28.289473684211</v>
      </c>
      <c r="S1478" s="2">
        <v>2.6315789473679998</v>
      </c>
      <c r="T1478" s="2">
        <v>4.6052631578950001</v>
      </c>
      <c r="U1478" s="2">
        <v>0.65789473684199995</v>
      </c>
      <c r="V1478" s="16">
        <v>94.736842105262994</v>
      </c>
    </row>
    <row r="1479" spans="2:22" x14ac:dyDescent="0.25">
      <c r="C1479" s="102" t="s">
        <v>61</v>
      </c>
      <c r="D1479" s="100" t="s">
        <v>21</v>
      </c>
      <c r="E1479" s="10" t="s">
        <v>62</v>
      </c>
      <c r="F1479" s="9"/>
      <c r="G1479" s="13">
        <v>197</v>
      </c>
      <c r="H1479" s="23">
        <v>67.512690355329994</v>
      </c>
      <c r="I1479" s="4">
        <v>56.345177664974997</v>
      </c>
      <c r="J1479" s="4">
        <v>51.269035532994998</v>
      </c>
      <c r="K1479" s="4">
        <v>10.152284263959</v>
      </c>
      <c r="L1479" s="4">
        <v>50.253807106598998</v>
      </c>
      <c r="M1479" s="4">
        <v>18.781725888324999</v>
      </c>
      <c r="N1479" s="4">
        <v>45.685279187817002</v>
      </c>
      <c r="O1479" s="4">
        <v>17.258883248730999</v>
      </c>
      <c r="P1479" s="4">
        <v>37.563451776649998</v>
      </c>
      <c r="Q1479" s="4">
        <v>40.609137055837998</v>
      </c>
      <c r="R1479" s="4">
        <v>27.918781725888</v>
      </c>
      <c r="S1479" s="4">
        <v>3.553299492386</v>
      </c>
      <c r="T1479" s="4">
        <v>4.5685279187820003</v>
      </c>
      <c r="U1479" s="4">
        <v>1.0152284263960001</v>
      </c>
      <c r="V1479" s="25">
        <v>94.416243654821997</v>
      </c>
    </row>
    <row r="1480" spans="2:22" x14ac:dyDescent="0.25">
      <c r="C1480" s="103"/>
      <c r="D1480" s="101"/>
      <c r="E1480" s="11" t="s">
        <v>63</v>
      </c>
      <c r="F1480" s="8"/>
      <c r="G1480" s="7">
        <v>460</v>
      </c>
      <c r="H1480" s="17">
        <v>65.652173913043001</v>
      </c>
      <c r="I1480" s="2">
        <v>57.608695652173999</v>
      </c>
      <c r="J1480" s="2">
        <v>59.130434782609001</v>
      </c>
      <c r="K1480" s="2">
        <v>13.04347826087</v>
      </c>
      <c r="L1480" s="2">
        <v>57.391304347826001</v>
      </c>
      <c r="M1480" s="2">
        <v>18.913043478260999</v>
      </c>
      <c r="N1480" s="2">
        <v>56.086956521738998</v>
      </c>
      <c r="O1480" s="2">
        <v>13.478260869565</v>
      </c>
      <c r="P1480" s="2">
        <v>36.739130434783</v>
      </c>
      <c r="Q1480" s="2">
        <v>39.782608695652002</v>
      </c>
      <c r="R1480" s="2">
        <v>38.043478260870003</v>
      </c>
      <c r="S1480" s="2">
        <v>2.6086956521740001</v>
      </c>
      <c r="T1480" s="2">
        <v>4.130434782609</v>
      </c>
      <c r="U1480" s="2">
        <v>0.65217391304299999</v>
      </c>
      <c r="V1480" s="16">
        <v>95.217391304347998</v>
      </c>
    </row>
    <row r="1481" spans="2:22" ht="25.2" x14ac:dyDescent="0.25">
      <c r="C1481" s="103"/>
      <c r="D1481" s="101"/>
      <c r="E1481" s="11" t="s">
        <v>64</v>
      </c>
      <c r="F1481" s="8"/>
      <c r="G1481" s="7">
        <v>286</v>
      </c>
      <c r="H1481" s="17">
        <v>67.482517482516997</v>
      </c>
      <c r="I1481" s="2">
        <v>60.139860139859998</v>
      </c>
      <c r="J1481" s="2">
        <v>57.692307692307999</v>
      </c>
      <c r="K1481" s="2">
        <v>12.937062937063001</v>
      </c>
      <c r="L1481" s="2">
        <v>53.146853146852997</v>
      </c>
      <c r="M1481" s="2">
        <v>18.531468531468999</v>
      </c>
      <c r="N1481" s="2">
        <v>49.300699300699002</v>
      </c>
      <c r="O1481" s="2">
        <v>16.783216783217</v>
      </c>
      <c r="P1481" s="2">
        <v>41.258741258740997</v>
      </c>
      <c r="Q1481" s="2">
        <v>42.657342657343001</v>
      </c>
      <c r="R1481" s="2">
        <v>35.314685314685001</v>
      </c>
      <c r="S1481" s="2">
        <v>0.69930069930100003</v>
      </c>
      <c r="T1481" s="2">
        <v>5.2447552447549999</v>
      </c>
      <c r="U1481" s="19" t="s">
        <v>68</v>
      </c>
      <c r="V1481" s="16">
        <v>94.755244755245002</v>
      </c>
    </row>
    <row r="1482" spans="2:22" x14ac:dyDescent="0.25">
      <c r="C1482" s="103"/>
      <c r="D1482" s="101"/>
      <c r="E1482" s="11" t="s">
        <v>65</v>
      </c>
      <c r="F1482" s="8"/>
      <c r="G1482" s="7">
        <v>249</v>
      </c>
      <c r="H1482" s="17">
        <v>57.831325301204998</v>
      </c>
      <c r="I1482" s="2">
        <v>55.421686746988001</v>
      </c>
      <c r="J1482" s="2">
        <v>50.602409638554001</v>
      </c>
      <c r="K1482" s="2">
        <v>12.449799196787</v>
      </c>
      <c r="L1482" s="2">
        <v>47.389558232932004</v>
      </c>
      <c r="M1482" s="2">
        <v>18.473895582329</v>
      </c>
      <c r="N1482" s="2">
        <v>44.578313253011999</v>
      </c>
      <c r="O1482" s="2">
        <v>11.244979919679</v>
      </c>
      <c r="P1482" s="2">
        <v>35.341365461846998</v>
      </c>
      <c r="Q1482" s="2">
        <v>28.112449799197002</v>
      </c>
      <c r="R1482" s="2">
        <v>26.104417670682999</v>
      </c>
      <c r="S1482" s="2">
        <v>1.6064257028110001</v>
      </c>
      <c r="T1482" s="2">
        <v>7.2289156626509996</v>
      </c>
      <c r="U1482" s="2">
        <v>1.6064257028110001</v>
      </c>
      <c r="V1482" s="16">
        <v>91.164658634538</v>
      </c>
    </row>
    <row r="1483" spans="2:22" x14ac:dyDescent="0.25">
      <c r="C1483" s="103"/>
      <c r="D1483" s="101"/>
      <c r="E1483" s="11" t="s">
        <v>66</v>
      </c>
      <c r="F1483" s="8"/>
      <c r="G1483" s="7">
        <v>145</v>
      </c>
      <c r="H1483" s="17">
        <v>62.068965517240997</v>
      </c>
      <c r="I1483" s="2">
        <v>58.620689655172001</v>
      </c>
      <c r="J1483" s="2">
        <v>55.862068965516997</v>
      </c>
      <c r="K1483" s="2">
        <v>13.103448275862</v>
      </c>
      <c r="L1483" s="2">
        <v>45.517241379310001</v>
      </c>
      <c r="M1483" s="2">
        <v>16.551724137931</v>
      </c>
      <c r="N1483" s="2">
        <v>43.448275862069003</v>
      </c>
      <c r="O1483" s="2">
        <v>12.413793103448</v>
      </c>
      <c r="P1483" s="2">
        <v>33.793103448276</v>
      </c>
      <c r="Q1483" s="2">
        <v>32.413793103448</v>
      </c>
      <c r="R1483" s="2">
        <v>26.896551724138</v>
      </c>
      <c r="S1483" s="2">
        <v>2.0689655172410002</v>
      </c>
      <c r="T1483" s="2">
        <v>8.9655172413790005</v>
      </c>
      <c r="U1483" s="2">
        <v>1.379310344828</v>
      </c>
      <c r="V1483" s="16">
        <v>89.655172413792997</v>
      </c>
    </row>
    <row r="1484" spans="2:22" x14ac:dyDescent="0.25">
      <c r="C1484" s="107"/>
      <c r="D1484" s="104"/>
      <c r="E1484" s="44" t="s">
        <v>67</v>
      </c>
      <c r="F1484" s="45"/>
      <c r="G1484" s="56">
        <v>187</v>
      </c>
      <c r="H1484" s="66">
        <v>59.358288770053001</v>
      </c>
      <c r="I1484" s="35">
        <v>56.149732620320997</v>
      </c>
      <c r="J1484" s="35">
        <v>50.802139037433001</v>
      </c>
      <c r="K1484" s="35">
        <v>17.112299465241001</v>
      </c>
      <c r="L1484" s="35">
        <v>48.128342245989003</v>
      </c>
      <c r="M1484" s="35">
        <v>20.320855614972999</v>
      </c>
      <c r="N1484" s="35">
        <v>41.176470588234999</v>
      </c>
      <c r="O1484" s="35">
        <v>13.903743315508001</v>
      </c>
      <c r="P1484" s="35">
        <v>37.967914438503001</v>
      </c>
      <c r="Q1484" s="35">
        <v>37.967914438503001</v>
      </c>
      <c r="R1484" s="35">
        <v>29.411764705882</v>
      </c>
      <c r="S1484" s="35">
        <v>0.53475935828900001</v>
      </c>
      <c r="T1484" s="35">
        <v>3.208556149733</v>
      </c>
      <c r="U1484" s="71" t="s">
        <v>68</v>
      </c>
      <c r="V1484" s="67">
        <v>96.791443850267001</v>
      </c>
    </row>
    <row r="1486" spans="2:22" x14ac:dyDescent="0.25">
      <c r="B1486" s="42" t="str">
        <f xml:space="preserve"> HYPERLINK("#'目次'!B24", "[18]")</f>
        <v>[18]</v>
      </c>
      <c r="C1486" s="37" t="s">
        <v>243</v>
      </c>
    </row>
    <row r="1489" spans="3:17" x14ac:dyDescent="0.25">
      <c r="C1489" s="37" t="s">
        <v>14</v>
      </c>
    </row>
    <row r="1490" spans="3:17" ht="50.4" x14ac:dyDescent="0.25">
      <c r="C1490" s="96"/>
      <c r="D1490" s="97"/>
      <c r="E1490" s="97"/>
      <c r="F1490" s="97"/>
      <c r="G1490" s="52" t="s">
        <v>15</v>
      </c>
      <c r="H1490" s="48" t="s">
        <v>244</v>
      </c>
      <c r="I1490" s="20" t="s">
        <v>245</v>
      </c>
      <c r="J1490" s="20" t="s">
        <v>246</v>
      </c>
      <c r="K1490" s="20" t="s">
        <v>247</v>
      </c>
      <c r="L1490" s="20" t="s">
        <v>248</v>
      </c>
      <c r="M1490" s="20" t="s">
        <v>249</v>
      </c>
      <c r="N1490" s="20" t="s">
        <v>182</v>
      </c>
      <c r="O1490" s="20" t="s">
        <v>250</v>
      </c>
      <c r="P1490" s="20" t="s">
        <v>38</v>
      </c>
      <c r="Q1490" s="51" t="s">
        <v>251</v>
      </c>
    </row>
    <row r="1491" spans="3:17" x14ac:dyDescent="0.25">
      <c r="C1491" s="98"/>
      <c r="D1491" s="99"/>
      <c r="E1491" s="99"/>
      <c r="F1491" s="99"/>
      <c r="G1491" s="47"/>
      <c r="H1491" s="55"/>
      <c r="I1491" s="21"/>
      <c r="J1491" s="21"/>
      <c r="K1491" s="21"/>
      <c r="L1491" s="21"/>
      <c r="M1491" s="21"/>
      <c r="N1491" s="21"/>
      <c r="O1491" s="21"/>
      <c r="P1491" s="21"/>
      <c r="Q1491" s="54"/>
    </row>
    <row r="1492" spans="3:17" x14ac:dyDescent="0.25">
      <c r="C1492" s="43"/>
      <c r="D1492" s="49"/>
      <c r="E1492" s="53" t="s">
        <v>15</v>
      </c>
      <c r="F1492" s="46"/>
      <c r="G1492" s="50">
        <v>1524</v>
      </c>
      <c r="H1492" s="32">
        <v>1.1811023622050001</v>
      </c>
      <c r="I1492" s="32">
        <v>0.39370078740199999</v>
      </c>
      <c r="J1492" s="32">
        <v>3.0839895013119998</v>
      </c>
      <c r="K1492" s="32">
        <v>3.3464566929130002</v>
      </c>
      <c r="L1492" s="32">
        <v>12.073490813648</v>
      </c>
      <c r="M1492" s="32">
        <v>38.910761154855997</v>
      </c>
      <c r="N1492" s="32">
        <v>24.409448818897999</v>
      </c>
      <c r="O1492" s="32">
        <v>15.157480314960999</v>
      </c>
      <c r="P1492" s="32">
        <v>1.443569553806</v>
      </c>
      <c r="Q1492" s="65">
        <v>83.398950131234002</v>
      </c>
    </row>
    <row r="1493" spans="3:17" x14ac:dyDescent="0.25">
      <c r="C1493" s="105" t="s">
        <v>20</v>
      </c>
      <c r="D1493" s="100" t="s">
        <v>21</v>
      </c>
      <c r="E1493" s="10" t="s">
        <v>22</v>
      </c>
      <c r="F1493" s="9"/>
      <c r="G1493" s="13">
        <v>780</v>
      </c>
      <c r="H1493" s="23">
        <v>1.1538461538460001</v>
      </c>
      <c r="I1493" s="4">
        <v>0.384615384615</v>
      </c>
      <c r="J1493" s="4">
        <v>2.8205128205130001</v>
      </c>
      <c r="K1493" s="4">
        <v>3.4615384615379998</v>
      </c>
      <c r="L1493" s="4">
        <v>12.307692307691999</v>
      </c>
      <c r="M1493" s="4">
        <v>39.74358974359</v>
      </c>
      <c r="N1493" s="4">
        <v>25.512820512821001</v>
      </c>
      <c r="O1493" s="4">
        <v>13.205128205128</v>
      </c>
      <c r="P1493" s="4">
        <v>1.410256410256</v>
      </c>
      <c r="Q1493" s="25">
        <v>85.384615384615003</v>
      </c>
    </row>
    <row r="1494" spans="3:17" x14ac:dyDescent="0.25">
      <c r="C1494" s="106"/>
      <c r="D1494" s="101"/>
      <c r="E1494" s="11" t="s">
        <v>23</v>
      </c>
      <c r="F1494" s="8"/>
      <c r="G1494" s="7">
        <v>744</v>
      </c>
      <c r="H1494" s="17">
        <v>1.2096774193549999</v>
      </c>
      <c r="I1494" s="2">
        <v>0.40322580645200001</v>
      </c>
      <c r="J1494" s="2">
        <v>3.360215053763</v>
      </c>
      <c r="K1494" s="2">
        <v>3.2258064516129998</v>
      </c>
      <c r="L1494" s="2">
        <v>11.827956989246999</v>
      </c>
      <c r="M1494" s="2">
        <v>38.037634408602003</v>
      </c>
      <c r="N1494" s="2">
        <v>23.252688172043001</v>
      </c>
      <c r="O1494" s="2">
        <v>17.204301075269001</v>
      </c>
      <c r="P1494" s="2">
        <v>1.4784946236559999</v>
      </c>
      <c r="Q1494" s="16">
        <v>81.317204301074995</v>
      </c>
    </row>
    <row r="1495" spans="3:17" x14ac:dyDescent="0.25">
      <c r="C1495" s="102" t="s">
        <v>24</v>
      </c>
      <c r="D1495" s="102" t="s">
        <v>25</v>
      </c>
      <c r="E1495" s="10" t="s">
        <v>26</v>
      </c>
      <c r="F1495" s="9"/>
      <c r="G1495" s="13">
        <v>257</v>
      </c>
      <c r="H1495" s="23">
        <v>1.1673151750969999</v>
      </c>
      <c r="I1495" s="4">
        <v>0.38910505836600001</v>
      </c>
      <c r="J1495" s="4">
        <v>2.7237354085600001</v>
      </c>
      <c r="K1495" s="4">
        <v>2.3346303501949999</v>
      </c>
      <c r="L1495" s="4">
        <v>7.3929961089490002</v>
      </c>
      <c r="M1495" s="4">
        <v>31.517509727625999</v>
      </c>
      <c r="N1495" s="4">
        <v>36.186770428015997</v>
      </c>
      <c r="O1495" s="4">
        <v>17.509727626459</v>
      </c>
      <c r="P1495" s="4">
        <v>0.77821011673200002</v>
      </c>
      <c r="Q1495" s="25">
        <v>81.712062256809006</v>
      </c>
    </row>
    <row r="1496" spans="3:17" x14ac:dyDescent="0.25">
      <c r="C1496" s="106"/>
      <c r="D1496" s="103"/>
      <c r="E1496" s="11" t="s">
        <v>27</v>
      </c>
      <c r="F1496" s="8"/>
      <c r="G1496" s="7">
        <v>297</v>
      </c>
      <c r="H1496" s="17">
        <v>0.33670033669999999</v>
      </c>
      <c r="I1496" s="2">
        <v>0.33670033669999999</v>
      </c>
      <c r="J1496" s="2">
        <v>1.683501683502</v>
      </c>
      <c r="K1496" s="2">
        <v>3.7037037037039999</v>
      </c>
      <c r="L1496" s="2">
        <v>9.7643097643099992</v>
      </c>
      <c r="M1496" s="2">
        <v>36.700336700336997</v>
      </c>
      <c r="N1496" s="2">
        <v>28.619528619529</v>
      </c>
      <c r="O1496" s="2">
        <v>17.171717171716999</v>
      </c>
      <c r="P1496" s="2">
        <v>1.683501683502</v>
      </c>
      <c r="Q1496" s="16">
        <v>81.144781144781007</v>
      </c>
    </row>
    <row r="1497" spans="3:17" x14ac:dyDescent="0.25">
      <c r="C1497" s="106"/>
      <c r="D1497" s="103"/>
      <c r="E1497" s="11" t="s">
        <v>28</v>
      </c>
      <c r="F1497" s="8"/>
      <c r="G1497" s="7">
        <v>316</v>
      </c>
      <c r="H1497" s="17">
        <v>0.63291139240500005</v>
      </c>
      <c r="I1497" s="2">
        <v>0.94936708860800001</v>
      </c>
      <c r="J1497" s="2">
        <v>3.4810126582279999</v>
      </c>
      <c r="K1497" s="2">
        <v>2.5316455696200002</v>
      </c>
      <c r="L1497" s="2">
        <v>7.5949367088609998</v>
      </c>
      <c r="M1497" s="2">
        <v>42.721518987342002</v>
      </c>
      <c r="N1497" s="2">
        <v>23.101265822784999</v>
      </c>
      <c r="O1497" s="2">
        <v>17.405063291139001</v>
      </c>
      <c r="P1497" s="2">
        <v>1.5822784810129999</v>
      </c>
      <c r="Q1497" s="16">
        <v>81.012658227847993</v>
      </c>
    </row>
    <row r="1498" spans="3:17" x14ac:dyDescent="0.25">
      <c r="C1498" s="106"/>
      <c r="D1498" s="103"/>
      <c r="E1498" s="11" t="s">
        <v>29</v>
      </c>
      <c r="F1498" s="8"/>
      <c r="G1498" s="7">
        <v>335</v>
      </c>
      <c r="H1498" s="17">
        <v>1.791044776119</v>
      </c>
      <c r="I1498" s="19" t="s">
        <v>68</v>
      </c>
      <c r="J1498" s="2">
        <v>2.0895522388060002</v>
      </c>
      <c r="K1498" s="2">
        <v>3.5820895522390002</v>
      </c>
      <c r="L1498" s="2">
        <v>13.731343283582</v>
      </c>
      <c r="M1498" s="2">
        <v>38.208955223880999</v>
      </c>
      <c r="N1498" s="2">
        <v>25.074626865671998</v>
      </c>
      <c r="O1498" s="2">
        <v>14.029850746269</v>
      </c>
      <c r="P1498" s="2">
        <v>1.492537313433</v>
      </c>
      <c r="Q1498" s="16">
        <v>84.477611940298999</v>
      </c>
    </row>
    <row r="1499" spans="3:17" x14ac:dyDescent="0.25">
      <c r="C1499" s="106"/>
      <c r="D1499" s="103"/>
      <c r="E1499" s="11" t="s">
        <v>30</v>
      </c>
      <c r="F1499" s="8"/>
      <c r="G1499" s="7">
        <v>319</v>
      </c>
      <c r="H1499" s="17">
        <v>1.8808777429470001</v>
      </c>
      <c r="I1499" s="2">
        <v>0.31347962382400002</v>
      </c>
      <c r="J1499" s="2">
        <v>5.3291536050159998</v>
      </c>
      <c r="K1499" s="2">
        <v>4.3887147335419998</v>
      </c>
      <c r="L1499" s="2">
        <v>20.689655172414</v>
      </c>
      <c r="M1499" s="2">
        <v>43.887147335423002</v>
      </c>
      <c r="N1499" s="2">
        <v>11.598746081505</v>
      </c>
      <c r="O1499" s="2">
        <v>10.344827586207</v>
      </c>
      <c r="P1499" s="2">
        <v>1.5673981191220001</v>
      </c>
      <c r="Q1499" s="16">
        <v>88.087774294670993</v>
      </c>
    </row>
    <row r="1500" spans="3:17" x14ac:dyDescent="0.25">
      <c r="C1500" s="106"/>
      <c r="D1500" s="103"/>
      <c r="E1500" s="11" t="s">
        <v>31</v>
      </c>
      <c r="F1500" s="8"/>
      <c r="G1500" s="7">
        <v>1267</v>
      </c>
      <c r="H1500" s="17">
        <v>1.183898973954</v>
      </c>
      <c r="I1500" s="2">
        <v>0.394632991318</v>
      </c>
      <c r="J1500" s="2">
        <v>3.1570639305450001</v>
      </c>
      <c r="K1500" s="2">
        <v>3.5516969218629999</v>
      </c>
      <c r="L1500" s="2">
        <v>13.022888713496</v>
      </c>
      <c r="M1500" s="2">
        <v>40.410418310970996</v>
      </c>
      <c r="N1500" s="2">
        <v>22.020520915549</v>
      </c>
      <c r="O1500" s="2">
        <v>14.680347277032</v>
      </c>
      <c r="P1500" s="2">
        <v>1.578531965272</v>
      </c>
      <c r="Q1500" s="16">
        <v>83.741120757695001</v>
      </c>
    </row>
    <row r="1501" spans="3:17" x14ac:dyDescent="0.25">
      <c r="C1501" s="106"/>
      <c r="D1501" s="103"/>
      <c r="E1501" s="11" t="s">
        <v>32</v>
      </c>
      <c r="F1501" s="8"/>
      <c r="G1501" s="7">
        <v>654</v>
      </c>
      <c r="H1501" s="17">
        <v>1.834862385321</v>
      </c>
      <c r="I1501" s="2">
        <v>0.15290519877700001</v>
      </c>
      <c r="J1501" s="2">
        <v>3.669724770642</v>
      </c>
      <c r="K1501" s="2">
        <v>3.9755351681960001</v>
      </c>
      <c r="L1501" s="2">
        <v>17.125382262997</v>
      </c>
      <c r="M1501" s="2">
        <v>40.978593272170997</v>
      </c>
      <c r="N1501" s="2">
        <v>18.501529051988001</v>
      </c>
      <c r="O1501" s="2">
        <v>12.232415902141</v>
      </c>
      <c r="P1501" s="2">
        <v>1.529051987768</v>
      </c>
      <c r="Q1501" s="16">
        <v>86.238532110091995</v>
      </c>
    </row>
    <row r="1502" spans="3:17" x14ac:dyDescent="0.25">
      <c r="C1502" s="106"/>
      <c r="D1502" s="102" t="s">
        <v>22</v>
      </c>
      <c r="E1502" s="10" t="s">
        <v>26</v>
      </c>
      <c r="F1502" s="9"/>
      <c r="G1502" s="13">
        <v>137</v>
      </c>
      <c r="H1502" s="23">
        <v>1.459854014599</v>
      </c>
      <c r="I1502" s="36" t="s">
        <v>68</v>
      </c>
      <c r="J1502" s="4">
        <v>2.9197080291969999</v>
      </c>
      <c r="K1502" s="4">
        <v>0.72992700729899995</v>
      </c>
      <c r="L1502" s="4">
        <v>8.0291970802920005</v>
      </c>
      <c r="M1502" s="4">
        <v>35.766423357664003</v>
      </c>
      <c r="N1502" s="4">
        <v>33.576642335766003</v>
      </c>
      <c r="O1502" s="4">
        <v>16.788321167883002</v>
      </c>
      <c r="P1502" s="4">
        <v>0.72992700729899995</v>
      </c>
      <c r="Q1502" s="25">
        <v>82.481751824818005</v>
      </c>
    </row>
    <row r="1503" spans="3:17" x14ac:dyDescent="0.25">
      <c r="C1503" s="106"/>
      <c r="D1503" s="103"/>
      <c r="E1503" s="11" t="s">
        <v>27</v>
      </c>
      <c r="F1503" s="8"/>
      <c r="G1503" s="7">
        <v>157</v>
      </c>
      <c r="H1503" s="62" t="s">
        <v>68</v>
      </c>
      <c r="I1503" s="2">
        <v>0.63694267515900005</v>
      </c>
      <c r="J1503" s="2">
        <v>1.9108280254779999</v>
      </c>
      <c r="K1503" s="2">
        <v>5.0955414012739997</v>
      </c>
      <c r="L1503" s="2">
        <v>10.828025477707</v>
      </c>
      <c r="M1503" s="2">
        <v>36.942675159236003</v>
      </c>
      <c r="N1503" s="2">
        <v>29.299363057324999</v>
      </c>
      <c r="O1503" s="2">
        <v>14.012738853503</v>
      </c>
      <c r="P1503" s="2">
        <v>1.2738853503180001</v>
      </c>
      <c r="Q1503" s="16">
        <v>84.713375796177999</v>
      </c>
    </row>
    <row r="1504" spans="3:17" x14ac:dyDescent="0.25">
      <c r="C1504" s="106"/>
      <c r="D1504" s="103"/>
      <c r="E1504" s="11" t="s">
        <v>28</v>
      </c>
      <c r="F1504" s="8"/>
      <c r="G1504" s="7">
        <v>162</v>
      </c>
      <c r="H1504" s="17">
        <v>0.61728395061700003</v>
      </c>
      <c r="I1504" s="2">
        <v>1.2345679012349999</v>
      </c>
      <c r="J1504" s="2">
        <v>3.086419753086</v>
      </c>
      <c r="K1504" s="2">
        <v>1.851851851852</v>
      </c>
      <c r="L1504" s="2">
        <v>7.4074074074069998</v>
      </c>
      <c r="M1504" s="2">
        <v>47.530864197531002</v>
      </c>
      <c r="N1504" s="2">
        <v>21.604938271605</v>
      </c>
      <c r="O1504" s="2">
        <v>15.432098765432</v>
      </c>
      <c r="P1504" s="2">
        <v>1.2345679012349999</v>
      </c>
      <c r="Q1504" s="16">
        <v>83.333333333333002</v>
      </c>
    </row>
    <row r="1505" spans="3:17" x14ac:dyDescent="0.25">
      <c r="C1505" s="106"/>
      <c r="D1505" s="103"/>
      <c r="E1505" s="11" t="s">
        <v>29</v>
      </c>
      <c r="F1505" s="8"/>
      <c r="G1505" s="7">
        <v>175</v>
      </c>
      <c r="H1505" s="17">
        <v>1.142857142857</v>
      </c>
      <c r="I1505" s="19" t="s">
        <v>68</v>
      </c>
      <c r="J1505" s="2">
        <v>1.714285714286</v>
      </c>
      <c r="K1505" s="2">
        <v>2.8571428571430002</v>
      </c>
      <c r="L1505" s="2">
        <v>16</v>
      </c>
      <c r="M1505" s="2">
        <v>34.285714285714</v>
      </c>
      <c r="N1505" s="2">
        <v>29.714285714286</v>
      </c>
      <c r="O1505" s="2">
        <v>12</v>
      </c>
      <c r="P1505" s="2">
        <v>2.285714285714</v>
      </c>
      <c r="Q1505" s="16">
        <v>85.714285714286007</v>
      </c>
    </row>
    <row r="1506" spans="3:17" x14ac:dyDescent="0.25">
      <c r="C1506" s="106"/>
      <c r="D1506" s="103"/>
      <c r="E1506" s="11" t="s">
        <v>30</v>
      </c>
      <c r="F1506" s="8"/>
      <c r="G1506" s="7">
        <v>149</v>
      </c>
      <c r="H1506" s="17">
        <v>2.6845637583889999</v>
      </c>
      <c r="I1506" s="19" t="s">
        <v>68</v>
      </c>
      <c r="J1506" s="2">
        <v>4.6979865771810001</v>
      </c>
      <c r="K1506" s="2">
        <v>6.7114093959729999</v>
      </c>
      <c r="L1506" s="2">
        <v>18.791946308724999</v>
      </c>
      <c r="M1506" s="2">
        <v>44.295302013422997</v>
      </c>
      <c r="N1506" s="2">
        <v>13.422818791946</v>
      </c>
      <c r="O1506" s="2">
        <v>8.0536912751679992</v>
      </c>
      <c r="P1506" s="2">
        <v>1.342281879195</v>
      </c>
      <c r="Q1506" s="16">
        <v>90.604026845638003</v>
      </c>
    </row>
    <row r="1507" spans="3:17" x14ac:dyDescent="0.25">
      <c r="C1507" s="106"/>
      <c r="D1507" s="103"/>
      <c r="E1507" s="11" t="s">
        <v>31</v>
      </c>
      <c r="F1507" s="8"/>
      <c r="G1507" s="7">
        <v>643</v>
      </c>
      <c r="H1507" s="17">
        <v>1.088646967341</v>
      </c>
      <c r="I1507" s="2">
        <v>0.466562986003</v>
      </c>
      <c r="J1507" s="2">
        <v>2.799377916019</v>
      </c>
      <c r="K1507" s="2">
        <v>4.0435458786940002</v>
      </c>
      <c r="L1507" s="2">
        <v>13.219284603421</v>
      </c>
      <c r="M1507" s="2">
        <v>40.590979782270999</v>
      </c>
      <c r="N1507" s="2">
        <v>23.794712286159001</v>
      </c>
      <c r="O1507" s="2">
        <v>12.44167962675</v>
      </c>
      <c r="P1507" s="2">
        <v>1.555209953344</v>
      </c>
      <c r="Q1507" s="16">
        <v>86.003110419907003</v>
      </c>
    </row>
    <row r="1508" spans="3:17" x14ac:dyDescent="0.25">
      <c r="C1508" s="106"/>
      <c r="D1508" s="103"/>
      <c r="E1508" s="11" t="s">
        <v>32</v>
      </c>
      <c r="F1508" s="8"/>
      <c r="G1508" s="7">
        <v>324</v>
      </c>
      <c r="H1508" s="17">
        <v>1.851851851852</v>
      </c>
      <c r="I1508" s="19" t="s">
        <v>68</v>
      </c>
      <c r="J1508" s="2">
        <v>3.086419753086</v>
      </c>
      <c r="K1508" s="2">
        <v>4.6296296296300001</v>
      </c>
      <c r="L1508" s="2">
        <v>17.283950617283999</v>
      </c>
      <c r="M1508" s="2">
        <v>38.888888888888999</v>
      </c>
      <c r="N1508" s="2">
        <v>22.222222222222001</v>
      </c>
      <c r="O1508" s="2">
        <v>10.185185185185</v>
      </c>
      <c r="P1508" s="2">
        <v>1.851851851852</v>
      </c>
      <c r="Q1508" s="16">
        <v>87.962962962963005</v>
      </c>
    </row>
    <row r="1509" spans="3:17" x14ac:dyDescent="0.25">
      <c r="C1509" s="106"/>
      <c r="D1509" s="102" t="s">
        <v>23</v>
      </c>
      <c r="E1509" s="10" t="s">
        <v>26</v>
      </c>
      <c r="F1509" s="9"/>
      <c r="G1509" s="13">
        <v>120</v>
      </c>
      <c r="H1509" s="23">
        <v>0.83333333333299997</v>
      </c>
      <c r="I1509" s="4">
        <v>0.83333333333299997</v>
      </c>
      <c r="J1509" s="4">
        <v>2.5</v>
      </c>
      <c r="K1509" s="4">
        <v>4.166666666667</v>
      </c>
      <c r="L1509" s="4">
        <v>6.666666666667</v>
      </c>
      <c r="M1509" s="4">
        <v>26.666666666666998</v>
      </c>
      <c r="N1509" s="4">
        <v>39.166666666666998</v>
      </c>
      <c r="O1509" s="4">
        <v>18.333333333333002</v>
      </c>
      <c r="P1509" s="4">
        <v>0.83333333333299997</v>
      </c>
      <c r="Q1509" s="25">
        <v>80.833333333333002</v>
      </c>
    </row>
    <row r="1510" spans="3:17" x14ac:dyDescent="0.25">
      <c r="C1510" s="106"/>
      <c r="D1510" s="103"/>
      <c r="E1510" s="11" t="s">
        <v>27</v>
      </c>
      <c r="F1510" s="8"/>
      <c r="G1510" s="7">
        <v>140</v>
      </c>
      <c r="H1510" s="17">
        <v>0.71428571428599996</v>
      </c>
      <c r="I1510" s="19" t="s">
        <v>68</v>
      </c>
      <c r="J1510" s="2">
        <v>1.4285714285710001</v>
      </c>
      <c r="K1510" s="2">
        <v>2.1428571428569998</v>
      </c>
      <c r="L1510" s="2">
        <v>8.5714285714289993</v>
      </c>
      <c r="M1510" s="2">
        <v>36.428571428570997</v>
      </c>
      <c r="N1510" s="2">
        <v>27.857142857143</v>
      </c>
      <c r="O1510" s="2">
        <v>20.714285714286</v>
      </c>
      <c r="P1510" s="2">
        <v>2.1428571428569998</v>
      </c>
      <c r="Q1510" s="16">
        <v>77.142857142856997</v>
      </c>
    </row>
    <row r="1511" spans="3:17" x14ac:dyDescent="0.25">
      <c r="C1511" s="106"/>
      <c r="D1511" s="103"/>
      <c r="E1511" s="11" t="s">
        <v>28</v>
      </c>
      <c r="F1511" s="8"/>
      <c r="G1511" s="7">
        <v>154</v>
      </c>
      <c r="H1511" s="17">
        <v>0.64935064935099995</v>
      </c>
      <c r="I1511" s="2">
        <v>0.64935064935099995</v>
      </c>
      <c r="J1511" s="2">
        <v>3.896103896104</v>
      </c>
      <c r="K1511" s="2">
        <v>3.2467532467529998</v>
      </c>
      <c r="L1511" s="2">
        <v>7.792207792208</v>
      </c>
      <c r="M1511" s="2">
        <v>37.662337662337997</v>
      </c>
      <c r="N1511" s="2">
        <v>24.675324675325001</v>
      </c>
      <c r="O1511" s="2">
        <v>19.480519480519</v>
      </c>
      <c r="P1511" s="2">
        <v>1.948051948052</v>
      </c>
      <c r="Q1511" s="16">
        <v>78.571428571428996</v>
      </c>
    </row>
    <row r="1512" spans="3:17" x14ac:dyDescent="0.25">
      <c r="C1512" s="106"/>
      <c r="D1512" s="103"/>
      <c r="E1512" s="11" t="s">
        <v>29</v>
      </c>
      <c r="F1512" s="8"/>
      <c r="G1512" s="7">
        <v>160</v>
      </c>
      <c r="H1512" s="17">
        <v>2.5</v>
      </c>
      <c r="I1512" s="19" t="s">
        <v>68</v>
      </c>
      <c r="J1512" s="2">
        <v>2.5</v>
      </c>
      <c r="K1512" s="2">
        <v>4.375</v>
      </c>
      <c r="L1512" s="2">
        <v>11.25</v>
      </c>
      <c r="M1512" s="2">
        <v>42.5</v>
      </c>
      <c r="N1512" s="2">
        <v>20</v>
      </c>
      <c r="O1512" s="2">
        <v>16.25</v>
      </c>
      <c r="P1512" s="2">
        <v>0.625</v>
      </c>
      <c r="Q1512" s="16">
        <v>83.125</v>
      </c>
    </row>
    <row r="1513" spans="3:17" x14ac:dyDescent="0.25">
      <c r="C1513" s="106"/>
      <c r="D1513" s="103"/>
      <c r="E1513" s="11" t="s">
        <v>30</v>
      </c>
      <c r="F1513" s="8"/>
      <c r="G1513" s="7">
        <v>170</v>
      </c>
      <c r="H1513" s="17">
        <v>1.1764705882349999</v>
      </c>
      <c r="I1513" s="2">
        <v>0.58823529411800002</v>
      </c>
      <c r="J1513" s="2">
        <v>5.8823529411760003</v>
      </c>
      <c r="K1513" s="2">
        <v>2.352941176471</v>
      </c>
      <c r="L1513" s="2">
        <v>22.352941176470999</v>
      </c>
      <c r="M1513" s="2">
        <v>43.529411764705998</v>
      </c>
      <c r="N1513" s="2">
        <v>10</v>
      </c>
      <c r="O1513" s="2">
        <v>12.352941176471001</v>
      </c>
      <c r="P1513" s="2">
        <v>1.764705882353</v>
      </c>
      <c r="Q1513" s="16">
        <v>85.882352941175995</v>
      </c>
    </row>
    <row r="1514" spans="3:17" x14ac:dyDescent="0.25">
      <c r="C1514" s="106"/>
      <c r="D1514" s="103"/>
      <c r="E1514" s="11" t="s">
        <v>31</v>
      </c>
      <c r="F1514" s="8"/>
      <c r="G1514" s="7">
        <v>624</v>
      </c>
      <c r="H1514" s="17">
        <v>1.2820512820509999</v>
      </c>
      <c r="I1514" s="2">
        <v>0.32051282051300001</v>
      </c>
      <c r="J1514" s="2">
        <v>3.5256410256409998</v>
      </c>
      <c r="K1514" s="2">
        <v>3.0448717948719999</v>
      </c>
      <c r="L1514" s="2">
        <v>12.820512820513001</v>
      </c>
      <c r="M1514" s="2">
        <v>40.224358974358999</v>
      </c>
      <c r="N1514" s="2">
        <v>20.192307692307999</v>
      </c>
      <c r="O1514" s="2">
        <v>16.987179487178999</v>
      </c>
      <c r="P1514" s="2">
        <v>1.6025641025640001</v>
      </c>
      <c r="Q1514" s="16">
        <v>81.410256410255997</v>
      </c>
    </row>
    <row r="1515" spans="3:17" x14ac:dyDescent="0.25">
      <c r="C1515" s="106"/>
      <c r="D1515" s="103"/>
      <c r="E1515" s="11" t="s">
        <v>32</v>
      </c>
      <c r="F1515" s="8"/>
      <c r="G1515" s="7">
        <v>330</v>
      </c>
      <c r="H1515" s="17">
        <v>1.818181818182</v>
      </c>
      <c r="I1515" s="2">
        <v>0.30303030303</v>
      </c>
      <c r="J1515" s="2">
        <v>4.2424242424239997</v>
      </c>
      <c r="K1515" s="2">
        <v>3.333333333333</v>
      </c>
      <c r="L1515" s="2">
        <v>16.969696969697001</v>
      </c>
      <c r="M1515" s="2">
        <v>43.030303030303003</v>
      </c>
      <c r="N1515" s="2">
        <v>14.848484848485</v>
      </c>
      <c r="O1515" s="2">
        <v>14.242424242424001</v>
      </c>
      <c r="P1515" s="2">
        <v>1.2121212121210001</v>
      </c>
      <c r="Q1515" s="16">
        <v>84.545454545455001</v>
      </c>
    </row>
    <row r="1516" spans="3:17" ht="25.2" x14ac:dyDescent="0.25">
      <c r="C1516" s="102" t="s">
        <v>33</v>
      </c>
      <c r="D1516" s="102" t="s">
        <v>25</v>
      </c>
      <c r="E1516" s="10" t="s">
        <v>34</v>
      </c>
      <c r="F1516" s="9"/>
      <c r="G1516" s="13">
        <v>75</v>
      </c>
      <c r="H1516" s="73" t="s">
        <v>68</v>
      </c>
      <c r="I1516" s="4">
        <v>1.333333333333</v>
      </c>
      <c r="J1516" s="4">
        <v>1.333333333333</v>
      </c>
      <c r="K1516" s="4">
        <v>1.333333333333</v>
      </c>
      <c r="L1516" s="4">
        <v>20</v>
      </c>
      <c r="M1516" s="4">
        <v>38.666666666666998</v>
      </c>
      <c r="N1516" s="4">
        <v>16</v>
      </c>
      <c r="O1516" s="4">
        <v>18.666666666666998</v>
      </c>
      <c r="P1516" s="4">
        <v>2.666666666667</v>
      </c>
      <c r="Q1516" s="25">
        <v>78.666666666666998</v>
      </c>
    </row>
    <row r="1517" spans="3:17" ht="25.2" x14ac:dyDescent="0.25">
      <c r="C1517" s="106"/>
      <c r="D1517" s="103"/>
      <c r="E1517" s="11" t="s">
        <v>35</v>
      </c>
      <c r="F1517" s="8"/>
      <c r="G1517" s="7">
        <v>1042</v>
      </c>
      <c r="H1517" s="17">
        <v>1.151631477927</v>
      </c>
      <c r="I1517" s="2">
        <v>9.5969289826999996E-2</v>
      </c>
      <c r="J1517" s="2">
        <v>2.591170825336</v>
      </c>
      <c r="K1517" s="2">
        <v>3.2629558541270001</v>
      </c>
      <c r="L1517" s="2">
        <v>9.9808061420350001</v>
      </c>
      <c r="M1517" s="2">
        <v>38.483685220729001</v>
      </c>
      <c r="N1517" s="2">
        <v>27.63915547025</v>
      </c>
      <c r="O1517" s="2">
        <v>15.547024952015001</v>
      </c>
      <c r="P1517" s="2">
        <v>1.247600767754</v>
      </c>
      <c r="Q1517" s="16">
        <v>83.205374280230004</v>
      </c>
    </row>
    <row r="1518" spans="3:17" ht="25.2" x14ac:dyDescent="0.25">
      <c r="C1518" s="106"/>
      <c r="D1518" s="103"/>
      <c r="E1518" s="11" t="s">
        <v>36</v>
      </c>
      <c r="F1518" s="8"/>
      <c r="G1518" s="7">
        <v>122</v>
      </c>
      <c r="H1518" s="17">
        <v>1.6393442622950001</v>
      </c>
      <c r="I1518" s="2">
        <v>1.6393442622950001</v>
      </c>
      <c r="J1518" s="2">
        <v>4.918032786885</v>
      </c>
      <c r="K1518" s="2">
        <v>5.7377049180329998</v>
      </c>
      <c r="L1518" s="2">
        <v>16.393442622951</v>
      </c>
      <c r="M1518" s="2">
        <v>31.147540983607001</v>
      </c>
      <c r="N1518" s="2">
        <v>20.491803278689002</v>
      </c>
      <c r="O1518" s="2">
        <v>16.393442622951</v>
      </c>
      <c r="P1518" s="2">
        <v>1.6393442622950001</v>
      </c>
      <c r="Q1518" s="16">
        <v>81.967213114754003</v>
      </c>
    </row>
    <row r="1519" spans="3:17" ht="25.2" x14ac:dyDescent="0.25">
      <c r="C1519" s="106"/>
      <c r="D1519" s="103"/>
      <c r="E1519" s="11" t="s">
        <v>37</v>
      </c>
      <c r="F1519" s="8"/>
      <c r="G1519" s="7">
        <v>251</v>
      </c>
      <c r="H1519" s="17">
        <v>1.593625498008</v>
      </c>
      <c r="I1519" s="2">
        <v>0.79681274900400001</v>
      </c>
      <c r="J1519" s="2">
        <v>3.187250996016</v>
      </c>
      <c r="K1519" s="2">
        <v>2.7888446215139999</v>
      </c>
      <c r="L1519" s="2">
        <v>16.334661354582</v>
      </c>
      <c r="M1519" s="2">
        <v>45.418326693227002</v>
      </c>
      <c r="N1519" s="2">
        <v>15.537848605578001</v>
      </c>
      <c r="O1519" s="2">
        <v>12.749003984064</v>
      </c>
      <c r="P1519" s="2">
        <v>1.593625498008</v>
      </c>
      <c r="Q1519" s="16">
        <v>85.657370517928001</v>
      </c>
    </row>
    <row r="1520" spans="3:17" x14ac:dyDescent="0.25">
      <c r="C1520" s="106"/>
      <c r="D1520" s="103"/>
      <c r="E1520" s="11" t="s">
        <v>38</v>
      </c>
      <c r="F1520" s="8"/>
      <c r="G1520" s="14">
        <v>34</v>
      </c>
      <c r="H1520" s="57" t="s">
        <v>68</v>
      </c>
      <c r="I1520" s="12" t="s">
        <v>68</v>
      </c>
      <c r="J1520" s="6">
        <v>14.705882352941</v>
      </c>
      <c r="K1520" s="6">
        <v>5.8823529411760003</v>
      </c>
      <c r="L1520" s="6">
        <v>11.764705882353001</v>
      </c>
      <c r="M1520" s="6">
        <v>32.352941176470999</v>
      </c>
      <c r="N1520" s="6">
        <v>23.529411764706001</v>
      </c>
      <c r="O1520" s="6">
        <v>8.8235294117649996</v>
      </c>
      <c r="P1520" s="6">
        <v>2.9411764705880001</v>
      </c>
      <c r="Q1520" s="31">
        <v>88.235294117647001</v>
      </c>
    </row>
    <row r="1521" spans="3:17" ht="25.2" x14ac:dyDescent="0.25">
      <c r="C1521" s="106"/>
      <c r="D1521" s="102" t="s">
        <v>22</v>
      </c>
      <c r="E1521" s="10" t="s">
        <v>34</v>
      </c>
      <c r="F1521" s="9"/>
      <c r="G1521" s="13">
        <v>53</v>
      </c>
      <c r="H1521" s="73" t="s">
        <v>68</v>
      </c>
      <c r="I1521" s="4">
        <v>1.88679245283</v>
      </c>
      <c r="J1521" s="36" t="s">
        <v>68</v>
      </c>
      <c r="K1521" s="4">
        <v>1.88679245283</v>
      </c>
      <c r="L1521" s="4">
        <v>24.528301886792001</v>
      </c>
      <c r="M1521" s="4">
        <v>30.188679245283002</v>
      </c>
      <c r="N1521" s="4">
        <v>15.094339622642</v>
      </c>
      <c r="O1521" s="4">
        <v>22.641509433962</v>
      </c>
      <c r="P1521" s="4">
        <v>3.7735849056599999</v>
      </c>
      <c r="Q1521" s="25">
        <v>73.584905660377004</v>
      </c>
    </row>
    <row r="1522" spans="3:17" ht="25.2" x14ac:dyDescent="0.25">
      <c r="C1522" s="106"/>
      <c r="D1522" s="103"/>
      <c r="E1522" s="11" t="s">
        <v>35</v>
      </c>
      <c r="F1522" s="8"/>
      <c r="G1522" s="7">
        <v>595</v>
      </c>
      <c r="H1522" s="17">
        <v>1.3445378151259999</v>
      </c>
      <c r="I1522" s="2">
        <v>0.16806722689100001</v>
      </c>
      <c r="J1522" s="2">
        <v>2.5210084033609998</v>
      </c>
      <c r="K1522" s="2">
        <v>3.193277310924</v>
      </c>
      <c r="L1522" s="2">
        <v>10.420168067226999</v>
      </c>
      <c r="M1522" s="2">
        <v>40.672268907563002</v>
      </c>
      <c r="N1522" s="2">
        <v>27.563025210084</v>
      </c>
      <c r="O1522" s="2">
        <v>12.941176470587999</v>
      </c>
      <c r="P1522" s="2">
        <v>1.1764705882349999</v>
      </c>
      <c r="Q1522" s="16">
        <v>85.882352941175995</v>
      </c>
    </row>
    <row r="1523" spans="3:17" ht="25.2" x14ac:dyDescent="0.25">
      <c r="C1523" s="106"/>
      <c r="D1523" s="103"/>
      <c r="E1523" s="11" t="s">
        <v>36</v>
      </c>
      <c r="F1523" s="8"/>
      <c r="G1523" s="7">
        <v>56</v>
      </c>
      <c r="H1523" s="62" t="s">
        <v>68</v>
      </c>
      <c r="I1523" s="2">
        <v>1.785714285714</v>
      </c>
      <c r="J1523" s="2">
        <v>3.5714285714290002</v>
      </c>
      <c r="K1523" s="2">
        <v>7.1428571428570002</v>
      </c>
      <c r="L1523" s="2">
        <v>16.071428571428999</v>
      </c>
      <c r="M1523" s="2">
        <v>37.5</v>
      </c>
      <c r="N1523" s="2">
        <v>17.857142857143</v>
      </c>
      <c r="O1523" s="2">
        <v>14.285714285714</v>
      </c>
      <c r="P1523" s="2">
        <v>1.785714285714</v>
      </c>
      <c r="Q1523" s="16">
        <v>83.928571428571004</v>
      </c>
    </row>
    <row r="1524" spans="3:17" ht="25.2" x14ac:dyDescent="0.25">
      <c r="C1524" s="106"/>
      <c r="D1524" s="103"/>
      <c r="E1524" s="11" t="s">
        <v>37</v>
      </c>
      <c r="F1524" s="8"/>
      <c r="G1524" s="7">
        <v>54</v>
      </c>
      <c r="H1524" s="17">
        <v>1.851851851852</v>
      </c>
      <c r="I1524" s="19" t="s">
        <v>68</v>
      </c>
      <c r="J1524" s="2">
        <v>1.851851851852</v>
      </c>
      <c r="K1524" s="2">
        <v>3.7037037037039999</v>
      </c>
      <c r="L1524" s="2">
        <v>16.666666666666998</v>
      </c>
      <c r="M1524" s="2">
        <v>44.444444444444002</v>
      </c>
      <c r="N1524" s="2">
        <v>24.074074074074002</v>
      </c>
      <c r="O1524" s="2">
        <v>7.4074074074069998</v>
      </c>
      <c r="P1524" s="19" t="s">
        <v>68</v>
      </c>
      <c r="Q1524" s="16">
        <v>92.592592592592993</v>
      </c>
    </row>
    <row r="1525" spans="3:17" x14ac:dyDescent="0.25">
      <c r="C1525" s="106"/>
      <c r="D1525" s="103"/>
      <c r="E1525" s="11" t="s">
        <v>38</v>
      </c>
      <c r="F1525" s="8"/>
      <c r="G1525" s="14">
        <v>22</v>
      </c>
      <c r="H1525" s="57" t="s">
        <v>68</v>
      </c>
      <c r="I1525" s="12" t="s">
        <v>68</v>
      </c>
      <c r="J1525" s="6">
        <v>18.181818181817999</v>
      </c>
      <c r="K1525" s="6">
        <v>4.5454545454549997</v>
      </c>
      <c r="L1525" s="6">
        <v>13.636363636364001</v>
      </c>
      <c r="M1525" s="6">
        <v>31.818181818182001</v>
      </c>
      <c r="N1525" s="6">
        <v>18.181818181817999</v>
      </c>
      <c r="O1525" s="6">
        <v>9.0909090909089993</v>
      </c>
      <c r="P1525" s="6">
        <v>4.5454545454549997</v>
      </c>
      <c r="Q1525" s="31">
        <v>86.363636363636004</v>
      </c>
    </row>
    <row r="1526" spans="3:17" ht="25.2" x14ac:dyDescent="0.25">
      <c r="C1526" s="106"/>
      <c r="D1526" s="102" t="s">
        <v>23</v>
      </c>
      <c r="E1526" s="10" t="s">
        <v>34</v>
      </c>
      <c r="F1526" s="9"/>
      <c r="G1526" s="41">
        <v>22</v>
      </c>
      <c r="H1526" s="74" t="s">
        <v>68</v>
      </c>
      <c r="I1526" s="39" t="s">
        <v>68</v>
      </c>
      <c r="J1526" s="33">
        <v>4.5454545454549997</v>
      </c>
      <c r="K1526" s="39" t="s">
        <v>68</v>
      </c>
      <c r="L1526" s="33">
        <v>9.0909090909089993</v>
      </c>
      <c r="M1526" s="33">
        <v>59.090909090909001</v>
      </c>
      <c r="N1526" s="33">
        <v>18.181818181817999</v>
      </c>
      <c r="O1526" s="33">
        <v>9.0909090909089993</v>
      </c>
      <c r="P1526" s="39" t="s">
        <v>68</v>
      </c>
      <c r="Q1526" s="63">
        <v>90.909090909091006</v>
      </c>
    </row>
    <row r="1527" spans="3:17" ht="25.2" x14ac:dyDescent="0.25">
      <c r="C1527" s="106"/>
      <c r="D1527" s="103"/>
      <c r="E1527" s="11" t="s">
        <v>35</v>
      </c>
      <c r="F1527" s="8"/>
      <c r="G1527" s="7">
        <v>447</v>
      </c>
      <c r="H1527" s="17">
        <v>0.89485458613000002</v>
      </c>
      <c r="I1527" s="19" t="s">
        <v>68</v>
      </c>
      <c r="J1527" s="2">
        <v>2.6845637583889999</v>
      </c>
      <c r="K1527" s="2">
        <v>3.355704697987</v>
      </c>
      <c r="L1527" s="2">
        <v>9.3959731543620002</v>
      </c>
      <c r="M1527" s="2">
        <v>35.570469798658003</v>
      </c>
      <c r="N1527" s="2">
        <v>27.740492170022002</v>
      </c>
      <c r="O1527" s="2">
        <v>19.015659955257</v>
      </c>
      <c r="P1527" s="2">
        <v>1.342281879195</v>
      </c>
      <c r="Q1527" s="16">
        <v>79.642058165547994</v>
      </c>
    </row>
    <row r="1528" spans="3:17" ht="25.2" x14ac:dyDescent="0.25">
      <c r="C1528" s="106"/>
      <c r="D1528" s="103"/>
      <c r="E1528" s="11" t="s">
        <v>36</v>
      </c>
      <c r="F1528" s="8"/>
      <c r="G1528" s="7">
        <v>66</v>
      </c>
      <c r="H1528" s="17">
        <v>3.0303030303030001</v>
      </c>
      <c r="I1528" s="2">
        <v>1.5151515151520001</v>
      </c>
      <c r="J1528" s="2">
        <v>6.0606060606060002</v>
      </c>
      <c r="K1528" s="2">
        <v>4.5454545454549997</v>
      </c>
      <c r="L1528" s="2">
        <v>16.666666666666998</v>
      </c>
      <c r="M1528" s="2">
        <v>25.757575757575999</v>
      </c>
      <c r="N1528" s="2">
        <v>22.727272727273</v>
      </c>
      <c r="O1528" s="2">
        <v>18.181818181817999</v>
      </c>
      <c r="P1528" s="2">
        <v>1.5151515151520001</v>
      </c>
      <c r="Q1528" s="16">
        <v>80.303030303029999</v>
      </c>
    </row>
    <row r="1529" spans="3:17" ht="25.2" x14ac:dyDescent="0.25">
      <c r="C1529" s="106"/>
      <c r="D1529" s="103"/>
      <c r="E1529" s="11" t="s">
        <v>37</v>
      </c>
      <c r="F1529" s="8"/>
      <c r="G1529" s="7">
        <v>197</v>
      </c>
      <c r="H1529" s="17">
        <v>1.522842639594</v>
      </c>
      <c r="I1529" s="2">
        <v>1.0152284263960001</v>
      </c>
      <c r="J1529" s="2">
        <v>3.553299492386</v>
      </c>
      <c r="K1529" s="2">
        <v>2.5380710659900001</v>
      </c>
      <c r="L1529" s="2">
        <v>16.243654822334999</v>
      </c>
      <c r="M1529" s="2">
        <v>45.685279187817002</v>
      </c>
      <c r="N1529" s="2">
        <v>13.197969543147</v>
      </c>
      <c r="O1529" s="2">
        <v>14.213197969543</v>
      </c>
      <c r="P1529" s="2">
        <v>2.0304568527920002</v>
      </c>
      <c r="Q1529" s="16">
        <v>83.756345177664997</v>
      </c>
    </row>
    <row r="1530" spans="3:17" x14ac:dyDescent="0.25">
      <c r="C1530" s="106"/>
      <c r="D1530" s="103"/>
      <c r="E1530" s="11" t="s">
        <v>38</v>
      </c>
      <c r="F1530" s="8"/>
      <c r="G1530" s="14">
        <v>12</v>
      </c>
      <c r="H1530" s="57" t="s">
        <v>68</v>
      </c>
      <c r="I1530" s="12" t="s">
        <v>68</v>
      </c>
      <c r="J1530" s="6">
        <v>8.333333333333</v>
      </c>
      <c r="K1530" s="6">
        <v>8.333333333333</v>
      </c>
      <c r="L1530" s="6">
        <v>8.333333333333</v>
      </c>
      <c r="M1530" s="6">
        <v>33.333333333333002</v>
      </c>
      <c r="N1530" s="6">
        <v>33.333333333333002</v>
      </c>
      <c r="O1530" s="6">
        <v>8.333333333333</v>
      </c>
      <c r="P1530" s="12" t="s">
        <v>68</v>
      </c>
      <c r="Q1530" s="31">
        <v>91.666666666666998</v>
      </c>
    </row>
    <row r="1531" spans="3:17" ht="25.2" x14ac:dyDescent="0.25">
      <c r="C1531" s="102" t="s">
        <v>39</v>
      </c>
      <c r="D1531" s="102" t="s">
        <v>25</v>
      </c>
      <c r="E1531" s="10" t="s">
        <v>40</v>
      </c>
      <c r="F1531" s="9"/>
      <c r="G1531" s="13">
        <v>263</v>
      </c>
      <c r="H1531" s="23">
        <v>1.520912547529</v>
      </c>
      <c r="I1531" s="4">
        <v>1.1406844106459999</v>
      </c>
      <c r="J1531" s="4">
        <v>3.422053231939</v>
      </c>
      <c r="K1531" s="4">
        <v>3.8022813688210002</v>
      </c>
      <c r="L1531" s="4">
        <v>17.870722433459999</v>
      </c>
      <c r="M1531" s="4">
        <v>39.543726235740998</v>
      </c>
      <c r="N1531" s="4">
        <v>16.349809885932</v>
      </c>
      <c r="O1531" s="4">
        <v>14.828897338402999</v>
      </c>
      <c r="P1531" s="4">
        <v>1.520912547529</v>
      </c>
      <c r="Q1531" s="25">
        <v>83.650190114067996</v>
      </c>
    </row>
    <row r="1532" spans="3:17" ht="25.2" x14ac:dyDescent="0.25">
      <c r="C1532" s="106"/>
      <c r="D1532" s="103"/>
      <c r="E1532" s="11" t="s">
        <v>41</v>
      </c>
      <c r="F1532" s="8"/>
      <c r="G1532" s="7">
        <v>906</v>
      </c>
      <c r="H1532" s="17">
        <v>0.883002207506</v>
      </c>
      <c r="I1532" s="2">
        <v>0.11037527593800001</v>
      </c>
      <c r="J1532" s="2">
        <v>2.207505518764</v>
      </c>
      <c r="K1532" s="2">
        <v>3.311258278146</v>
      </c>
      <c r="L1532" s="2">
        <v>9.3818984547460005</v>
      </c>
      <c r="M1532" s="2">
        <v>39.403973509933998</v>
      </c>
      <c r="N1532" s="2">
        <v>29.139072847682002</v>
      </c>
      <c r="O1532" s="2">
        <v>14.459161147903</v>
      </c>
      <c r="P1532" s="2">
        <v>1.103752759382</v>
      </c>
      <c r="Q1532" s="16">
        <v>84.437086092715006</v>
      </c>
    </row>
    <row r="1533" spans="3:17" x14ac:dyDescent="0.25">
      <c r="C1533" s="106"/>
      <c r="D1533" s="103"/>
      <c r="E1533" s="11" t="s">
        <v>42</v>
      </c>
      <c r="F1533" s="8"/>
      <c r="G1533" s="7">
        <v>61</v>
      </c>
      <c r="H1533" s="62" t="s">
        <v>68</v>
      </c>
      <c r="I1533" s="19" t="s">
        <v>68</v>
      </c>
      <c r="J1533" s="2">
        <v>1.6393442622950001</v>
      </c>
      <c r="K1533" s="19" t="s">
        <v>68</v>
      </c>
      <c r="L1533" s="2">
        <v>9.83606557377</v>
      </c>
      <c r="M1533" s="2">
        <v>31.147540983607001</v>
      </c>
      <c r="N1533" s="2">
        <v>40.983606557377001</v>
      </c>
      <c r="O1533" s="2">
        <v>16.393442622951</v>
      </c>
      <c r="P1533" s="19" t="s">
        <v>68</v>
      </c>
      <c r="Q1533" s="16">
        <v>83.606557377049</v>
      </c>
    </row>
    <row r="1534" spans="3:17" x14ac:dyDescent="0.25">
      <c r="C1534" s="106"/>
      <c r="D1534" s="103"/>
      <c r="E1534" s="11" t="s">
        <v>43</v>
      </c>
      <c r="F1534" s="8"/>
      <c r="G1534" s="7">
        <v>450</v>
      </c>
      <c r="H1534" s="17">
        <v>0.66666666666700003</v>
      </c>
      <c r="I1534" s="2">
        <v>0.222222222222</v>
      </c>
      <c r="J1534" s="2">
        <v>2.666666666667</v>
      </c>
      <c r="K1534" s="2">
        <v>2.2222222222219998</v>
      </c>
      <c r="L1534" s="2">
        <v>11.555555555555999</v>
      </c>
      <c r="M1534" s="2">
        <v>39.333333333333002</v>
      </c>
      <c r="N1534" s="2">
        <v>24.444444444443999</v>
      </c>
      <c r="O1534" s="2">
        <v>17.555555555556001</v>
      </c>
      <c r="P1534" s="2">
        <v>1.333333333333</v>
      </c>
      <c r="Q1534" s="16">
        <v>81.111111111111001</v>
      </c>
    </row>
    <row r="1535" spans="3:17" x14ac:dyDescent="0.25">
      <c r="C1535" s="106"/>
      <c r="D1535" s="103"/>
      <c r="E1535" s="11" t="s">
        <v>44</v>
      </c>
      <c r="F1535" s="8"/>
      <c r="G1535" s="7">
        <v>93</v>
      </c>
      <c r="H1535" s="17">
        <v>1.0752688172039999</v>
      </c>
      <c r="I1535" s="19" t="s">
        <v>68</v>
      </c>
      <c r="J1535" s="2">
        <v>3.2258064516129998</v>
      </c>
      <c r="K1535" s="2">
        <v>3.2258064516129998</v>
      </c>
      <c r="L1535" s="2">
        <v>9.6774193548389995</v>
      </c>
      <c r="M1535" s="2">
        <v>39.784946236559001</v>
      </c>
      <c r="N1535" s="2">
        <v>22.580645161290001</v>
      </c>
      <c r="O1535" s="2">
        <v>19.354838709677001</v>
      </c>
      <c r="P1535" s="2">
        <v>1.0752688172039999</v>
      </c>
      <c r="Q1535" s="16">
        <v>79.569892473118003</v>
      </c>
    </row>
    <row r="1536" spans="3:17" ht="25.2" x14ac:dyDescent="0.25">
      <c r="C1536" s="106"/>
      <c r="D1536" s="103"/>
      <c r="E1536" s="11" t="s">
        <v>45</v>
      </c>
      <c r="F1536" s="8"/>
      <c r="G1536" s="14">
        <v>41</v>
      </c>
      <c r="H1536" s="29">
        <v>7.3170731707319998</v>
      </c>
      <c r="I1536" s="12" t="s">
        <v>68</v>
      </c>
      <c r="J1536" s="6">
        <v>4.8780487804880002</v>
      </c>
      <c r="K1536" s="6">
        <v>2.4390243902440001</v>
      </c>
      <c r="L1536" s="6">
        <v>14.634146341463</v>
      </c>
      <c r="M1536" s="6">
        <v>29.268292682927001</v>
      </c>
      <c r="N1536" s="6">
        <v>21.951219512194999</v>
      </c>
      <c r="O1536" s="6">
        <v>17.073170731706998</v>
      </c>
      <c r="P1536" s="6">
        <v>2.4390243902440001</v>
      </c>
      <c r="Q1536" s="31">
        <v>80.487804878049005</v>
      </c>
    </row>
    <row r="1537" spans="3:17" x14ac:dyDescent="0.25">
      <c r="C1537" s="106"/>
      <c r="D1537" s="103"/>
      <c r="E1537" s="11" t="s">
        <v>38</v>
      </c>
      <c r="F1537" s="8"/>
      <c r="G1537" s="7">
        <v>141</v>
      </c>
      <c r="H1537" s="17">
        <v>1.4184397163119999</v>
      </c>
      <c r="I1537" s="2">
        <v>0.70921985815599997</v>
      </c>
      <c r="J1537" s="2">
        <v>7.0921985815599999</v>
      </c>
      <c r="K1537" s="2">
        <v>4.2553191489359996</v>
      </c>
      <c r="L1537" s="2">
        <v>13.475177304964999</v>
      </c>
      <c r="M1537" s="2">
        <v>35.460992907801</v>
      </c>
      <c r="N1537" s="2">
        <v>18.439716312057001</v>
      </c>
      <c r="O1537" s="2">
        <v>16.312056737589</v>
      </c>
      <c r="P1537" s="2">
        <v>2.8368794326239999</v>
      </c>
      <c r="Q1537" s="16">
        <v>80.851063829786995</v>
      </c>
    </row>
    <row r="1538" spans="3:17" ht="25.2" x14ac:dyDescent="0.25">
      <c r="C1538" s="106"/>
      <c r="D1538" s="102" t="s">
        <v>22</v>
      </c>
      <c r="E1538" s="10" t="s">
        <v>40</v>
      </c>
      <c r="F1538" s="9"/>
      <c r="G1538" s="13">
        <v>123</v>
      </c>
      <c r="H1538" s="23">
        <v>0.81300813008100004</v>
      </c>
      <c r="I1538" s="4">
        <v>0.81300813008100004</v>
      </c>
      <c r="J1538" s="4">
        <v>1.6260162601629999</v>
      </c>
      <c r="K1538" s="4">
        <v>2.4390243902440001</v>
      </c>
      <c r="L1538" s="4">
        <v>17.073170731706998</v>
      </c>
      <c r="M1538" s="4">
        <v>39.837398373984001</v>
      </c>
      <c r="N1538" s="4">
        <v>20.325203252032999</v>
      </c>
      <c r="O1538" s="4">
        <v>14.634146341463</v>
      </c>
      <c r="P1538" s="4">
        <v>2.4390243902440001</v>
      </c>
      <c r="Q1538" s="25">
        <v>82.926829268293005</v>
      </c>
    </row>
    <row r="1539" spans="3:17" ht="25.2" x14ac:dyDescent="0.25">
      <c r="C1539" s="106"/>
      <c r="D1539" s="103"/>
      <c r="E1539" s="11" t="s">
        <v>41</v>
      </c>
      <c r="F1539" s="8"/>
      <c r="G1539" s="7">
        <v>511</v>
      </c>
      <c r="H1539" s="17">
        <v>1.369863013699</v>
      </c>
      <c r="I1539" s="2">
        <v>0.195694716243</v>
      </c>
      <c r="J1539" s="2">
        <v>2.5440313111549999</v>
      </c>
      <c r="K1539" s="2">
        <v>2.9354207436399999</v>
      </c>
      <c r="L1539" s="2">
        <v>9.7847358121330004</v>
      </c>
      <c r="M1539" s="2">
        <v>41.291585127201998</v>
      </c>
      <c r="N1539" s="2">
        <v>28.767123287671001</v>
      </c>
      <c r="O1539" s="2">
        <v>12.133072407045001</v>
      </c>
      <c r="P1539" s="2">
        <v>0.97847358121299999</v>
      </c>
      <c r="Q1539" s="16">
        <v>86.888454011741999</v>
      </c>
    </row>
    <row r="1540" spans="3:17" x14ac:dyDescent="0.25">
      <c r="C1540" s="106"/>
      <c r="D1540" s="103"/>
      <c r="E1540" s="11" t="s">
        <v>42</v>
      </c>
      <c r="F1540" s="8"/>
      <c r="G1540" s="14">
        <v>36</v>
      </c>
      <c r="H1540" s="57" t="s">
        <v>68</v>
      </c>
      <c r="I1540" s="12" t="s">
        <v>68</v>
      </c>
      <c r="J1540" s="6">
        <v>2.7777777777780002</v>
      </c>
      <c r="K1540" s="12" t="s">
        <v>68</v>
      </c>
      <c r="L1540" s="6">
        <v>11.111111111111001</v>
      </c>
      <c r="M1540" s="6">
        <v>38.888888888888999</v>
      </c>
      <c r="N1540" s="6">
        <v>33.333333333333002</v>
      </c>
      <c r="O1540" s="6">
        <v>13.888888888888999</v>
      </c>
      <c r="P1540" s="12" t="s">
        <v>68</v>
      </c>
      <c r="Q1540" s="31">
        <v>86.111111111111001</v>
      </c>
    </row>
    <row r="1541" spans="3:17" x14ac:dyDescent="0.25">
      <c r="C1541" s="106"/>
      <c r="D1541" s="103"/>
      <c r="E1541" s="11" t="s">
        <v>43</v>
      </c>
      <c r="F1541" s="8"/>
      <c r="G1541" s="7">
        <v>224</v>
      </c>
      <c r="H1541" s="17">
        <v>0.89285714285700002</v>
      </c>
      <c r="I1541" s="19" t="s">
        <v>68</v>
      </c>
      <c r="J1541" s="2">
        <v>3.125</v>
      </c>
      <c r="K1541" s="2">
        <v>2.6785714285709998</v>
      </c>
      <c r="L1541" s="2">
        <v>11.160714285714</v>
      </c>
      <c r="M1541" s="2">
        <v>40.625</v>
      </c>
      <c r="N1541" s="2">
        <v>24.553571428571001</v>
      </c>
      <c r="O1541" s="2">
        <v>16.071428571428999</v>
      </c>
      <c r="P1541" s="2">
        <v>0.89285714285700002</v>
      </c>
      <c r="Q1541" s="16">
        <v>83.035714285713993</v>
      </c>
    </row>
    <row r="1542" spans="3:17" x14ac:dyDescent="0.25">
      <c r="C1542" s="106"/>
      <c r="D1542" s="103"/>
      <c r="E1542" s="11" t="s">
        <v>44</v>
      </c>
      <c r="F1542" s="8"/>
      <c r="G1542" s="14">
        <v>46</v>
      </c>
      <c r="H1542" s="29">
        <v>2.1739130434780001</v>
      </c>
      <c r="I1542" s="12" t="s">
        <v>68</v>
      </c>
      <c r="J1542" s="6">
        <v>2.1739130434780001</v>
      </c>
      <c r="K1542" s="6">
        <v>6.5217391304349999</v>
      </c>
      <c r="L1542" s="6">
        <v>8.6956521739130004</v>
      </c>
      <c r="M1542" s="6">
        <v>39.130434782609001</v>
      </c>
      <c r="N1542" s="6">
        <v>23.913043478260999</v>
      </c>
      <c r="O1542" s="6">
        <v>17.391304347826001</v>
      </c>
      <c r="P1542" s="12" t="s">
        <v>68</v>
      </c>
      <c r="Q1542" s="31">
        <v>82.608695652174006</v>
      </c>
    </row>
    <row r="1543" spans="3:17" ht="25.2" x14ac:dyDescent="0.25">
      <c r="C1543" s="106"/>
      <c r="D1543" s="103"/>
      <c r="E1543" s="11" t="s">
        <v>45</v>
      </c>
      <c r="F1543" s="8"/>
      <c r="G1543" s="14">
        <v>18</v>
      </c>
      <c r="H1543" s="57" t="s">
        <v>68</v>
      </c>
      <c r="I1543" s="12" t="s">
        <v>68</v>
      </c>
      <c r="J1543" s="12" t="s">
        <v>68</v>
      </c>
      <c r="K1543" s="6">
        <v>5.5555555555560003</v>
      </c>
      <c r="L1543" s="6">
        <v>16.666666666666998</v>
      </c>
      <c r="M1543" s="6">
        <v>16.666666666666998</v>
      </c>
      <c r="N1543" s="6">
        <v>16.666666666666998</v>
      </c>
      <c r="O1543" s="6">
        <v>38.888888888888999</v>
      </c>
      <c r="P1543" s="6">
        <v>5.5555555555560003</v>
      </c>
      <c r="Q1543" s="31">
        <v>55.555555555555998</v>
      </c>
    </row>
    <row r="1544" spans="3:17" x14ac:dyDescent="0.25">
      <c r="C1544" s="106"/>
      <c r="D1544" s="103"/>
      <c r="E1544" s="11" t="s">
        <v>38</v>
      </c>
      <c r="F1544" s="8"/>
      <c r="G1544" s="7">
        <v>80</v>
      </c>
      <c r="H1544" s="17">
        <v>1.25</v>
      </c>
      <c r="I1544" s="2">
        <v>1.25</v>
      </c>
      <c r="J1544" s="2">
        <v>6.25</v>
      </c>
      <c r="K1544" s="2">
        <v>6.25</v>
      </c>
      <c r="L1544" s="2">
        <v>16.25</v>
      </c>
      <c r="M1544" s="2">
        <v>36.25</v>
      </c>
      <c r="N1544" s="2">
        <v>20</v>
      </c>
      <c r="O1544" s="2">
        <v>10</v>
      </c>
      <c r="P1544" s="2">
        <v>2.5</v>
      </c>
      <c r="Q1544" s="16">
        <v>87.5</v>
      </c>
    </row>
    <row r="1545" spans="3:17" ht="25.2" x14ac:dyDescent="0.25">
      <c r="C1545" s="106"/>
      <c r="D1545" s="102" t="s">
        <v>23</v>
      </c>
      <c r="E1545" s="10" t="s">
        <v>40</v>
      </c>
      <c r="F1545" s="9"/>
      <c r="G1545" s="13">
        <v>140</v>
      </c>
      <c r="H1545" s="23">
        <v>2.1428571428569998</v>
      </c>
      <c r="I1545" s="4">
        <v>1.4285714285710001</v>
      </c>
      <c r="J1545" s="4">
        <v>5</v>
      </c>
      <c r="K1545" s="4">
        <v>5</v>
      </c>
      <c r="L1545" s="4">
        <v>18.571428571428999</v>
      </c>
      <c r="M1545" s="4">
        <v>39.285714285714</v>
      </c>
      <c r="N1545" s="4">
        <v>12.857142857143</v>
      </c>
      <c r="O1545" s="4">
        <v>15</v>
      </c>
      <c r="P1545" s="4">
        <v>0.71428571428599996</v>
      </c>
      <c r="Q1545" s="25">
        <v>84.285714285713993</v>
      </c>
    </row>
    <row r="1546" spans="3:17" ht="25.2" x14ac:dyDescent="0.25">
      <c r="C1546" s="106"/>
      <c r="D1546" s="103"/>
      <c r="E1546" s="11" t="s">
        <v>41</v>
      </c>
      <c r="F1546" s="8"/>
      <c r="G1546" s="7">
        <v>395</v>
      </c>
      <c r="H1546" s="17">
        <v>0.25316455696200002</v>
      </c>
      <c r="I1546" s="19" t="s">
        <v>68</v>
      </c>
      <c r="J1546" s="2">
        <v>1.7721518987339999</v>
      </c>
      <c r="K1546" s="2">
        <v>3.7974683544299999</v>
      </c>
      <c r="L1546" s="2">
        <v>8.8607594936710008</v>
      </c>
      <c r="M1546" s="2">
        <v>36.962025316456</v>
      </c>
      <c r="N1546" s="2">
        <v>29.620253164556999</v>
      </c>
      <c r="O1546" s="2">
        <v>17.46835443038</v>
      </c>
      <c r="P1546" s="2">
        <v>1.2658227848100001</v>
      </c>
      <c r="Q1546" s="16">
        <v>81.265822784809998</v>
      </c>
    </row>
    <row r="1547" spans="3:17" x14ac:dyDescent="0.25">
      <c r="C1547" s="106"/>
      <c r="D1547" s="103"/>
      <c r="E1547" s="11" t="s">
        <v>42</v>
      </c>
      <c r="F1547" s="8"/>
      <c r="G1547" s="14">
        <v>25</v>
      </c>
      <c r="H1547" s="57" t="s">
        <v>68</v>
      </c>
      <c r="I1547" s="12" t="s">
        <v>68</v>
      </c>
      <c r="J1547" s="12" t="s">
        <v>68</v>
      </c>
      <c r="K1547" s="12" t="s">
        <v>68</v>
      </c>
      <c r="L1547" s="6">
        <v>8</v>
      </c>
      <c r="M1547" s="6">
        <v>20</v>
      </c>
      <c r="N1547" s="6">
        <v>52</v>
      </c>
      <c r="O1547" s="6">
        <v>20</v>
      </c>
      <c r="P1547" s="12" t="s">
        <v>68</v>
      </c>
      <c r="Q1547" s="31">
        <v>80</v>
      </c>
    </row>
    <row r="1548" spans="3:17" x14ac:dyDescent="0.25">
      <c r="C1548" s="106"/>
      <c r="D1548" s="103"/>
      <c r="E1548" s="11" t="s">
        <v>43</v>
      </c>
      <c r="F1548" s="8"/>
      <c r="G1548" s="7">
        <v>226</v>
      </c>
      <c r="H1548" s="17">
        <v>0.44247787610599998</v>
      </c>
      <c r="I1548" s="2">
        <v>0.44247787610599998</v>
      </c>
      <c r="J1548" s="2">
        <v>2.212389380531</v>
      </c>
      <c r="K1548" s="2">
        <v>1.769911504425</v>
      </c>
      <c r="L1548" s="2">
        <v>11.946902654866999</v>
      </c>
      <c r="M1548" s="2">
        <v>38.053097345132997</v>
      </c>
      <c r="N1548" s="2">
        <v>24.336283185841001</v>
      </c>
      <c r="O1548" s="2">
        <v>19.026548672566001</v>
      </c>
      <c r="P1548" s="2">
        <v>1.769911504425</v>
      </c>
      <c r="Q1548" s="16">
        <v>79.203539823008995</v>
      </c>
    </row>
    <row r="1549" spans="3:17" x14ac:dyDescent="0.25">
      <c r="C1549" s="106"/>
      <c r="D1549" s="103"/>
      <c r="E1549" s="11" t="s">
        <v>44</v>
      </c>
      <c r="F1549" s="8"/>
      <c r="G1549" s="14">
        <v>47</v>
      </c>
      <c r="H1549" s="57" t="s">
        <v>68</v>
      </c>
      <c r="I1549" s="12" t="s">
        <v>68</v>
      </c>
      <c r="J1549" s="6">
        <v>4.2553191489359996</v>
      </c>
      <c r="K1549" s="12" t="s">
        <v>68</v>
      </c>
      <c r="L1549" s="6">
        <v>10.638297872340001</v>
      </c>
      <c r="M1549" s="6">
        <v>40.425531914894002</v>
      </c>
      <c r="N1549" s="6">
        <v>21.276595744681</v>
      </c>
      <c r="O1549" s="6">
        <v>21.276595744681</v>
      </c>
      <c r="P1549" s="6">
        <v>2.1276595744679998</v>
      </c>
      <c r="Q1549" s="31">
        <v>76.595744680850999</v>
      </c>
    </row>
    <row r="1550" spans="3:17" ht="25.2" x14ac:dyDescent="0.25">
      <c r="C1550" s="106"/>
      <c r="D1550" s="103"/>
      <c r="E1550" s="11" t="s">
        <v>45</v>
      </c>
      <c r="F1550" s="8"/>
      <c r="G1550" s="14">
        <v>23</v>
      </c>
      <c r="H1550" s="29">
        <v>13.04347826087</v>
      </c>
      <c r="I1550" s="12" t="s">
        <v>68</v>
      </c>
      <c r="J1550" s="6">
        <v>8.6956521739130004</v>
      </c>
      <c r="K1550" s="12" t="s">
        <v>68</v>
      </c>
      <c r="L1550" s="6">
        <v>13.04347826087</v>
      </c>
      <c r="M1550" s="6">
        <v>39.130434782609001</v>
      </c>
      <c r="N1550" s="6">
        <v>26.086956521739001</v>
      </c>
      <c r="O1550" s="12" t="s">
        <v>68</v>
      </c>
      <c r="P1550" s="12" t="s">
        <v>68</v>
      </c>
      <c r="Q1550" s="31">
        <v>100</v>
      </c>
    </row>
    <row r="1551" spans="3:17" x14ac:dyDescent="0.25">
      <c r="C1551" s="106"/>
      <c r="D1551" s="103"/>
      <c r="E1551" s="11" t="s">
        <v>38</v>
      </c>
      <c r="F1551" s="8"/>
      <c r="G1551" s="7">
        <v>61</v>
      </c>
      <c r="H1551" s="17">
        <v>1.6393442622950001</v>
      </c>
      <c r="I1551" s="19" t="s">
        <v>68</v>
      </c>
      <c r="J1551" s="2">
        <v>8.1967213114750006</v>
      </c>
      <c r="K1551" s="2">
        <v>1.6393442622950001</v>
      </c>
      <c r="L1551" s="2">
        <v>9.83606557377</v>
      </c>
      <c r="M1551" s="2">
        <v>34.426229508196997</v>
      </c>
      <c r="N1551" s="2">
        <v>16.393442622951</v>
      </c>
      <c r="O1551" s="2">
        <v>24.590163934425998</v>
      </c>
      <c r="P1551" s="2">
        <v>3.2786885245900002</v>
      </c>
      <c r="Q1551" s="16">
        <v>72.131147540984003</v>
      </c>
    </row>
    <row r="1552" spans="3:17" x14ac:dyDescent="0.25">
      <c r="C1552" s="102" t="s">
        <v>46</v>
      </c>
      <c r="D1552" s="100" t="s">
        <v>21</v>
      </c>
      <c r="E1552" s="10" t="s">
        <v>47</v>
      </c>
      <c r="F1552" s="9"/>
      <c r="G1552" s="13">
        <v>1103</v>
      </c>
      <c r="H1552" s="23">
        <v>1.0879419764280001</v>
      </c>
      <c r="I1552" s="4">
        <v>0.27198549410700001</v>
      </c>
      <c r="J1552" s="4">
        <v>2.538531278332</v>
      </c>
      <c r="K1552" s="4">
        <v>3.0825022665459998</v>
      </c>
      <c r="L1552" s="4">
        <v>11.060743427017</v>
      </c>
      <c r="M1552" s="4">
        <v>40.435176790570999</v>
      </c>
      <c r="N1552" s="4">
        <v>24.660018132366002</v>
      </c>
      <c r="O1552" s="4">
        <v>15.321849501359999</v>
      </c>
      <c r="P1552" s="4">
        <v>1.5412511332729999</v>
      </c>
      <c r="Q1552" s="25">
        <v>83.136899365367</v>
      </c>
    </row>
    <row r="1553" spans="3:17" ht="25.2" x14ac:dyDescent="0.25">
      <c r="C1553" s="106"/>
      <c r="D1553" s="101"/>
      <c r="E1553" s="11" t="s">
        <v>48</v>
      </c>
      <c r="F1553" s="8"/>
      <c r="G1553" s="7">
        <v>173</v>
      </c>
      <c r="H1553" s="17">
        <v>0.57803468208099995</v>
      </c>
      <c r="I1553" s="2">
        <v>1.1560693641619999</v>
      </c>
      <c r="J1553" s="2">
        <v>2.3121387283239998</v>
      </c>
      <c r="K1553" s="2">
        <v>5.2023121387279998</v>
      </c>
      <c r="L1553" s="2">
        <v>9.8265895953759994</v>
      </c>
      <c r="M1553" s="2">
        <v>32.947976878612998</v>
      </c>
      <c r="N1553" s="2">
        <v>29.479768786127</v>
      </c>
      <c r="O1553" s="2">
        <v>17.341040462428001</v>
      </c>
      <c r="P1553" s="2">
        <v>1.1560693641619999</v>
      </c>
      <c r="Q1553" s="16">
        <v>81.502890173409995</v>
      </c>
    </row>
    <row r="1554" spans="3:17" x14ac:dyDescent="0.25">
      <c r="C1554" s="106"/>
      <c r="D1554" s="101"/>
      <c r="E1554" s="11" t="s">
        <v>49</v>
      </c>
      <c r="F1554" s="8"/>
      <c r="G1554" s="14">
        <v>29</v>
      </c>
      <c r="H1554" s="29">
        <v>3.4482758620689999</v>
      </c>
      <c r="I1554" s="12" t="s">
        <v>68</v>
      </c>
      <c r="J1554" s="12" t="s">
        <v>68</v>
      </c>
      <c r="K1554" s="12" t="s">
        <v>68</v>
      </c>
      <c r="L1554" s="6">
        <v>10.344827586207</v>
      </c>
      <c r="M1554" s="6">
        <v>41.379310344827999</v>
      </c>
      <c r="N1554" s="6">
        <v>31.034482758620999</v>
      </c>
      <c r="O1554" s="6">
        <v>13.793103448276</v>
      </c>
      <c r="P1554" s="12" t="s">
        <v>68</v>
      </c>
      <c r="Q1554" s="31">
        <v>86.206896551724</v>
      </c>
    </row>
    <row r="1555" spans="3:17" ht="25.2" x14ac:dyDescent="0.25">
      <c r="C1555" s="106"/>
      <c r="D1555" s="101"/>
      <c r="E1555" s="11" t="s">
        <v>50</v>
      </c>
      <c r="F1555" s="8"/>
      <c r="G1555" s="7">
        <v>102</v>
      </c>
      <c r="H1555" s="62" t="s">
        <v>68</v>
      </c>
      <c r="I1555" s="2">
        <v>0.98039215686299996</v>
      </c>
      <c r="J1555" s="2">
        <v>5.8823529411760003</v>
      </c>
      <c r="K1555" s="2">
        <v>2.9411764705880001</v>
      </c>
      <c r="L1555" s="2">
        <v>19.607843137254999</v>
      </c>
      <c r="M1555" s="2">
        <v>31.372549019608002</v>
      </c>
      <c r="N1555" s="2">
        <v>23.529411764706001</v>
      </c>
      <c r="O1555" s="2">
        <v>14.705882352941</v>
      </c>
      <c r="P1555" s="2">
        <v>0.98039215686299996</v>
      </c>
      <c r="Q1555" s="16">
        <v>84.313725490196006</v>
      </c>
    </row>
    <row r="1556" spans="3:17" ht="25.2" x14ac:dyDescent="0.25">
      <c r="C1556" s="106"/>
      <c r="D1556" s="101"/>
      <c r="E1556" s="11" t="s">
        <v>51</v>
      </c>
      <c r="F1556" s="8"/>
      <c r="G1556" s="14">
        <v>46</v>
      </c>
      <c r="H1556" s="57" t="s">
        <v>68</v>
      </c>
      <c r="I1556" s="12" t="s">
        <v>68</v>
      </c>
      <c r="J1556" s="6">
        <v>4.3478260869570002</v>
      </c>
      <c r="K1556" s="6">
        <v>2.1739130434780001</v>
      </c>
      <c r="L1556" s="6">
        <v>15.217391304348</v>
      </c>
      <c r="M1556" s="6">
        <v>50</v>
      </c>
      <c r="N1556" s="6">
        <v>13.04347826087</v>
      </c>
      <c r="O1556" s="6">
        <v>13.04347826087</v>
      </c>
      <c r="P1556" s="6">
        <v>2.1739130434780001</v>
      </c>
      <c r="Q1556" s="31">
        <v>84.782608695652002</v>
      </c>
    </row>
    <row r="1557" spans="3:17" x14ac:dyDescent="0.25">
      <c r="C1557" s="106"/>
      <c r="D1557" s="101"/>
      <c r="E1557" s="11" t="s">
        <v>52</v>
      </c>
      <c r="F1557" s="8"/>
      <c r="G1557" s="14">
        <v>20</v>
      </c>
      <c r="H1557" s="29">
        <v>5</v>
      </c>
      <c r="I1557" s="12" t="s">
        <v>68</v>
      </c>
      <c r="J1557" s="6">
        <v>5</v>
      </c>
      <c r="K1557" s="6">
        <v>5</v>
      </c>
      <c r="L1557" s="6">
        <v>45</v>
      </c>
      <c r="M1557" s="6">
        <v>35</v>
      </c>
      <c r="N1557" s="12" t="s">
        <v>68</v>
      </c>
      <c r="O1557" s="6">
        <v>5</v>
      </c>
      <c r="P1557" s="12" t="s">
        <v>68</v>
      </c>
      <c r="Q1557" s="31">
        <v>95</v>
      </c>
    </row>
    <row r="1558" spans="3:17" x14ac:dyDescent="0.25">
      <c r="C1558" s="106"/>
      <c r="D1558" s="101"/>
      <c r="E1558" s="11" t="s">
        <v>53</v>
      </c>
      <c r="F1558" s="8"/>
      <c r="G1558" s="14">
        <v>19</v>
      </c>
      <c r="H1558" s="29">
        <v>15.789473684211</v>
      </c>
      <c r="I1558" s="12" t="s">
        <v>68</v>
      </c>
      <c r="J1558" s="6">
        <v>10.526315789473999</v>
      </c>
      <c r="K1558" s="6">
        <v>5.2631578947369997</v>
      </c>
      <c r="L1558" s="6">
        <v>15.789473684211</v>
      </c>
      <c r="M1558" s="6">
        <v>26.315789473683999</v>
      </c>
      <c r="N1558" s="6">
        <v>10.526315789473999</v>
      </c>
      <c r="O1558" s="6">
        <v>15.789473684211</v>
      </c>
      <c r="P1558" s="12" t="s">
        <v>68</v>
      </c>
      <c r="Q1558" s="31">
        <v>84.210526315788996</v>
      </c>
    </row>
    <row r="1559" spans="3:17" x14ac:dyDescent="0.25">
      <c r="C1559" s="106"/>
      <c r="D1559" s="101"/>
      <c r="E1559" s="11" t="s">
        <v>38</v>
      </c>
      <c r="F1559" s="8"/>
      <c r="G1559" s="14">
        <v>32</v>
      </c>
      <c r="H1559" s="57" t="s">
        <v>68</v>
      </c>
      <c r="I1559" s="12" t="s">
        <v>68</v>
      </c>
      <c r="J1559" s="6">
        <v>12.5</v>
      </c>
      <c r="K1559" s="6">
        <v>6.25</v>
      </c>
      <c r="L1559" s="6">
        <v>9.375</v>
      </c>
      <c r="M1559" s="6">
        <v>34.375</v>
      </c>
      <c r="N1559" s="6">
        <v>25</v>
      </c>
      <c r="O1559" s="6">
        <v>9.375</v>
      </c>
      <c r="P1559" s="6">
        <v>3.125</v>
      </c>
      <c r="Q1559" s="31">
        <v>87.5</v>
      </c>
    </row>
    <row r="1560" spans="3:17" x14ac:dyDescent="0.25">
      <c r="C1560" s="106"/>
      <c r="D1560" s="101"/>
      <c r="E1560" s="11" t="s">
        <v>54</v>
      </c>
      <c r="F1560" s="8"/>
      <c r="G1560" s="7">
        <v>1276</v>
      </c>
      <c r="H1560" s="17">
        <v>1.018808777429</v>
      </c>
      <c r="I1560" s="2">
        <v>0.39184952978100002</v>
      </c>
      <c r="J1560" s="2">
        <v>2.5078369905960001</v>
      </c>
      <c r="K1560" s="2">
        <v>3.369905956113</v>
      </c>
      <c r="L1560" s="2">
        <v>10.893416927900001</v>
      </c>
      <c r="M1560" s="2">
        <v>39.420062695924997</v>
      </c>
      <c r="N1560" s="2">
        <v>25.313479623824001</v>
      </c>
      <c r="O1560" s="2">
        <v>15.595611285265999</v>
      </c>
      <c r="P1560" s="2">
        <v>1.489028213166</v>
      </c>
      <c r="Q1560" s="16">
        <v>82.915360501566994</v>
      </c>
    </row>
    <row r="1561" spans="3:17" x14ac:dyDescent="0.25">
      <c r="C1561" s="106"/>
      <c r="D1561" s="101"/>
      <c r="E1561" s="11" t="s">
        <v>55</v>
      </c>
      <c r="F1561" s="8"/>
      <c r="G1561" s="7">
        <v>177</v>
      </c>
      <c r="H1561" s="17">
        <v>0.56497175141199996</v>
      </c>
      <c r="I1561" s="2">
        <v>0.56497175141199996</v>
      </c>
      <c r="J1561" s="2">
        <v>4.5197740112989999</v>
      </c>
      <c r="K1561" s="2">
        <v>2.25988700565</v>
      </c>
      <c r="L1561" s="2">
        <v>16.949152542373</v>
      </c>
      <c r="M1561" s="2">
        <v>37.853107344633003</v>
      </c>
      <c r="N1561" s="2">
        <v>22.033898305085</v>
      </c>
      <c r="O1561" s="2">
        <v>14.124293785311</v>
      </c>
      <c r="P1561" s="2">
        <v>1.129943502825</v>
      </c>
      <c r="Q1561" s="16">
        <v>84.745762711864003</v>
      </c>
    </row>
    <row r="1562" spans="3:17" ht="25.2" x14ac:dyDescent="0.25">
      <c r="C1562" s="102" t="s">
        <v>56</v>
      </c>
      <c r="D1562" s="100" t="s">
        <v>21</v>
      </c>
      <c r="E1562" s="10" t="s">
        <v>57</v>
      </c>
      <c r="F1562" s="9"/>
      <c r="G1562" s="13">
        <v>393</v>
      </c>
      <c r="H1562" s="23">
        <v>0.50890585241700004</v>
      </c>
      <c r="I1562" s="4">
        <v>1.0178117048349999</v>
      </c>
      <c r="J1562" s="4">
        <v>5.0890585241729998</v>
      </c>
      <c r="K1562" s="4">
        <v>4.5801526717560002</v>
      </c>
      <c r="L1562" s="4">
        <v>15.776081424936001</v>
      </c>
      <c r="M1562" s="4">
        <v>36.386768447836999</v>
      </c>
      <c r="N1562" s="4">
        <v>23.155216284986999</v>
      </c>
      <c r="O1562" s="4">
        <v>11.959287531807</v>
      </c>
      <c r="P1562" s="4">
        <v>1.526717557252</v>
      </c>
      <c r="Q1562" s="25">
        <v>86.513994910940994</v>
      </c>
    </row>
    <row r="1563" spans="3:17" ht="25.2" x14ac:dyDescent="0.25">
      <c r="C1563" s="106"/>
      <c r="D1563" s="101"/>
      <c r="E1563" s="11" t="s">
        <v>58</v>
      </c>
      <c r="F1563" s="8"/>
      <c r="G1563" s="7">
        <v>615</v>
      </c>
      <c r="H1563" s="17">
        <v>1.7886178861790001</v>
      </c>
      <c r="I1563" s="2">
        <v>0.16260162601600001</v>
      </c>
      <c r="J1563" s="2">
        <v>2.4390243902440001</v>
      </c>
      <c r="K1563" s="2">
        <v>3.5772357723580002</v>
      </c>
      <c r="L1563" s="2">
        <v>11.544715447153999</v>
      </c>
      <c r="M1563" s="2">
        <v>38.048780487804997</v>
      </c>
      <c r="N1563" s="2">
        <v>25.365853658536999</v>
      </c>
      <c r="O1563" s="2">
        <v>15.609756097561</v>
      </c>
      <c r="P1563" s="2">
        <v>1.4634146341459999</v>
      </c>
      <c r="Q1563" s="16">
        <v>82.926829268293005</v>
      </c>
    </row>
    <row r="1564" spans="3:17" ht="25.2" x14ac:dyDescent="0.25">
      <c r="C1564" s="106"/>
      <c r="D1564" s="101"/>
      <c r="E1564" s="11" t="s">
        <v>59</v>
      </c>
      <c r="F1564" s="8"/>
      <c r="G1564" s="7">
        <v>364</v>
      </c>
      <c r="H1564" s="17">
        <v>1.098901098901</v>
      </c>
      <c r="I1564" s="19" t="s">
        <v>68</v>
      </c>
      <c r="J1564" s="2">
        <v>2.1978021978019999</v>
      </c>
      <c r="K1564" s="2">
        <v>1.648351648352</v>
      </c>
      <c r="L1564" s="2">
        <v>11.538461538462</v>
      </c>
      <c r="M1564" s="2">
        <v>43.131868131868004</v>
      </c>
      <c r="N1564" s="2">
        <v>24.450549450549001</v>
      </c>
      <c r="O1564" s="2">
        <v>14.835164835164999</v>
      </c>
      <c r="P1564" s="2">
        <v>1.098901098901</v>
      </c>
      <c r="Q1564" s="16">
        <v>84.065934065934002</v>
      </c>
    </row>
    <row r="1565" spans="3:17" x14ac:dyDescent="0.25">
      <c r="C1565" s="106"/>
      <c r="D1565" s="101"/>
      <c r="E1565" s="11" t="s">
        <v>60</v>
      </c>
      <c r="F1565" s="8"/>
      <c r="G1565" s="7">
        <v>152</v>
      </c>
      <c r="H1565" s="17">
        <v>0.65789473684199995</v>
      </c>
      <c r="I1565" s="2">
        <v>0.65789473684199995</v>
      </c>
      <c r="J1565" s="2">
        <v>2.6315789473679998</v>
      </c>
      <c r="K1565" s="2">
        <v>3.2894736842109999</v>
      </c>
      <c r="L1565" s="2">
        <v>5.9210526315790002</v>
      </c>
      <c r="M1565" s="2">
        <v>38.815789473683999</v>
      </c>
      <c r="N1565" s="2">
        <v>23.684210526316001</v>
      </c>
      <c r="O1565" s="2">
        <v>22.368421052632002</v>
      </c>
      <c r="P1565" s="2">
        <v>1.973684210526</v>
      </c>
      <c r="Q1565" s="16">
        <v>75.657894736841996</v>
      </c>
    </row>
    <row r="1566" spans="3:17" x14ac:dyDescent="0.25">
      <c r="C1566" s="102" t="s">
        <v>61</v>
      </c>
      <c r="D1566" s="100" t="s">
        <v>21</v>
      </c>
      <c r="E1566" s="10" t="s">
        <v>62</v>
      </c>
      <c r="F1566" s="9"/>
      <c r="G1566" s="13">
        <v>197</v>
      </c>
      <c r="H1566" s="23">
        <v>1.0152284263960001</v>
      </c>
      <c r="I1566" s="36" t="s">
        <v>68</v>
      </c>
      <c r="J1566" s="4">
        <v>1.522842639594</v>
      </c>
      <c r="K1566" s="4">
        <v>1.0152284263960001</v>
      </c>
      <c r="L1566" s="4">
        <v>11.167512690355</v>
      </c>
      <c r="M1566" s="4">
        <v>38.578680203045998</v>
      </c>
      <c r="N1566" s="4">
        <v>26.395939086294</v>
      </c>
      <c r="O1566" s="4">
        <v>18.274111675126999</v>
      </c>
      <c r="P1566" s="4">
        <v>2.0304568527920002</v>
      </c>
      <c r="Q1566" s="25">
        <v>79.695431472080998</v>
      </c>
    </row>
    <row r="1567" spans="3:17" x14ac:dyDescent="0.25">
      <c r="C1567" s="103"/>
      <c r="D1567" s="101"/>
      <c r="E1567" s="11" t="s">
        <v>63</v>
      </c>
      <c r="F1567" s="8"/>
      <c r="G1567" s="7">
        <v>460</v>
      </c>
      <c r="H1567" s="17">
        <v>0.43478260869599999</v>
      </c>
      <c r="I1567" s="2">
        <v>0.65217391304299999</v>
      </c>
      <c r="J1567" s="2">
        <v>3.6956521739129999</v>
      </c>
      <c r="K1567" s="2">
        <v>3.0434782608700002</v>
      </c>
      <c r="L1567" s="2">
        <v>12.173913043478001</v>
      </c>
      <c r="M1567" s="2">
        <v>36.521739130435002</v>
      </c>
      <c r="N1567" s="2">
        <v>27.608695652173999</v>
      </c>
      <c r="O1567" s="2">
        <v>14.565217391304</v>
      </c>
      <c r="P1567" s="2">
        <v>1.3043478260870001</v>
      </c>
      <c r="Q1567" s="16">
        <v>84.130434782609001</v>
      </c>
    </row>
    <row r="1568" spans="3:17" ht="25.2" x14ac:dyDescent="0.25">
      <c r="C1568" s="103"/>
      <c r="D1568" s="101"/>
      <c r="E1568" s="11" t="s">
        <v>64</v>
      </c>
      <c r="F1568" s="8"/>
      <c r="G1568" s="7">
        <v>286</v>
      </c>
      <c r="H1568" s="17">
        <v>1.0489510489510001</v>
      </c>
      <c r="I1568" s="2">
        <v>0.34965034965000003</v>
      </c>
      <c r="J1568" s="2">
        <v>3.4965034965030002</v>
      </c>
      <c r="K1568" s="2">
        <v>2.4475524475519999</v>
      </c>
      <c r="L1568" s="2">
        <v>12.237762237762</v>
      </c>
      <c r="M1568" s="2">
        <v>37.062937062937003</v>
      </c>
      <c r="N1568" s="2">
        <v>24.825174825175001</v>
      </c>
      <c r="O1568" s="2">
        <v>16.783216783217</v>
      </c>
      <c r="P1568" s="2">
        <v>1.7482517482519999</v>
      </c>
      <c r="Q1568" s="16">
        <v>81.468531468530998</v>
      </c>
    </row>
    <row r="1569" spans="2:20" x14ac:dyDescent="0.25">
      <c r="C1569" s="103"/>
      <c r="D1569" s="101"/>
      <c r="E1569" s="11" t="s">
        <v>65</v>
      </c>
      <c r="F1569" s="8"/>
      <c r="G1569" s="7">
        <v>249</v>
      </c>
      <c r="H1569" s="17">
        <v>2.409638554217</v>
      </c>
      <c r="I1569" s="19" t="s">
        <v>68</v>
      </c>
      <c r="J1569" s="2">
        <v>3.2128514056220001</v>
      </c>
      <c r="K1569" s="2">
        <v>4.819277108434</v>
      </c>
      <c r="L1569" s="2">
        <v>15.261044176706999</v>
      </c>
      <c r="M1569" s="2">
        <v>40.160642570280999</v>
      </c>
      <c r="N1569" s="2">
        <v>20.080321285141</v>
      </c>
      <c r="O1569" s="2">
        <v>13.654618473896001</v>
      </c>
      <c r="P1569" s="2">
        <v>0.40160642570299998</v>
      </c>
      <c r="Q1569" s="16">
        <v>85.943775100401993</v>
      </c>
    </row>
    <row r="1570" spans="2:20" x14ac:dyDescent="0.25">
      <c r="C1570" s="103"/>
      <c r="D1570" s="101"/>
      <c r="E1570" s="11" t="s">
        <v>66</v>
      </c>
      <c r="F1570" s="8"/>
      <c r="G1570" s="7">
        <v>145</v>
      </c>
      <c r="H1570" s="17">
        <v>1.379310344828</v>
      </c>
      <c r="I1570" s="2">
        <v>0.68965517241399998</v>
      </c>
      <c r="J1570" s="2">
        <v>2.0689655172410002</v>
      </c>
      <c r="K1570" s="2">
        <v>4.8275862068970001</v>
      </c>
      <c r="L1570" s="2">
        <v>7.5862068965520004</v>
      </c>
      <c r="M1570" s="2">
        <v>42.068965517240997</v>
      </c>
      <c r="N1570" s="2">
        <v>27.586206896552</v>
      </c>
      <c r="O1570" s="2">
        <v>12.413793103448</v>
      </c>
      <c r="P1570" s="2">
        <v>1.379310344828</v>
      </c>
      <c r="Q1570" s="16">
        <v>86.206896551724</v>
      </c>
    </row>
    <row r="1571" spans="2:20" x14ac:dyDescent="0.25">
      <c r="C1571" s="107"/>
      <c r="D1571" s="104"/>
      <c r="E1571" s="44" t="s">
        <v>67</v>
      </c>
      <c r="F1571" s="45"/>
      <c r="G1571" s="56">
        <v>187</v>
      </c>
      <c r="H1571" s="66">
        <v>1.6042780748659999</v>
      </c>
      <c r="I1571" s="35">
        <v>0.53475935828900001</v>
      </c>
      <c r="J1571" s="35">
        <v>3.208556149733</v>
      </c>
      <c r="K1571" s="35">
        <v>4.8128342245990003</v>
      </c>
      <c r="L1571" s="35">
        <v>11.764705882353001</v>
      </c>
      <c r="M1571" s="35">
        <v>43.850267379679003</v>
      </c>
      <c r="N1571" s="35">
        <v>17.112299465241001</v>
      </c>
      <c r="O1571" s="35">
        <v>14.973262032086</v>
      </c>
      <c r="P1571" s="35">
        <v>2.1390374331549999</v>
      </c>
      <c r="Q1571" s="67">
        <v>82.887700534759006</v>
      </c>
    </row>
    <row r="1573" spans="2:20" x14ac:dyDescent="0.25">
      <c r="B1573" s="42" t="str">
        <f xml:space="preserve"> HYPERLINK("#'目次'!B25", "[19]")</f>
        <v>[19]</v>
      </c>
      <c r="C1573" s="37" t="s">
        <v>254</v>
      </c>
    </row>
    <row r="1574" spans="2:20" x14ac:dyDescent="0.25">
      <c r="C1574" s="37" t="s">
        <v>255</v>
      </c>
    </row>
    <row r="1576" spans="2:20" x14ac:dyDescent="0.25">
      <c r="C1576" s="37" t="s">
        <v>14</v>
      </c>
    </row>
    <row r="1577" spans="2:20" ht="50.4" x14ac:dyDescent="0.25">
      <c r="C1577" s="96"/>
      <c r="D1577" s="97"/>
      <c r="E1577" s="97"/>
      <c r="F1577" s="97"/>
      <c r="G1577" s="52" t="s">
        <v>15</v>
      </c>
      <c r="H1577" s="48" t="s">
        <v>256</v>
      </c>
      <c r="I1577" s="20" t="s">
        <v>257</v>
      </c>
      <c r="J1577" s="20" t="s">
        <v>258</v>
      </c>
      <c r="K1577" s="20" t="s">
        <v>259</v>
      </c>
      <c r="L1577" s="20" t="s">
        <v>260</v>
      </c>
      <c r="M1577" s="20" t="s">
        <v>261</v>
      </c>
      <c r="N1577" s="20" t="s">
        <v>262</v>
      </c>
      <c r="O1577" s="20" t="s">
        <v>263</v>
      </c>
      <c r="P1577" s="20" t="s">
        <v>264</v>
      </c>
      <c r="Q1577" s="20" t="s">
        <v>53</v>
      </c>
      <c r="R1577" s="20" t="s">
        <v>265</v>
      </c>
      <c r="S1577" s="20" t="s">
        <v>38</v>
      </c>
      <c r="T1577" s="51" t="s">
        <v>266</v>
      </c>
    </row>
    <row r="1578" spans="2:20" x14ac:dyDescent="0.25">
      <c r="C1578" s="98"/>
      <c r="D1578" s="99"/>
      <c r="E1578" s="99"/>
      <c r="F1578" s="99"/>
      <c r="G1578" s="47"/>
      <c r="H1578" s="55"/>
      <c r="I1578" s="21"/>
      <c r="J1578" s="21"/>
      <c r="K1578" s="21"/>
      <c r="L1578" s="21"/>
      <c r="M1578" s="21"/>
      <c r="N1578" s="21"/>
      <c r="O1578" s="21"/>
      <c r="P1578" s="21"/>
      <c r="Q1578" s="21"/>
      <c r="R1578" s="21"/>
      <c r="S1578" s="21"/>
      <c r="T1578" s="54"/>
    </row>
    <row r="1579" spans="2:20" x14ac:dyDescent="0.25">
      <c r="C1579" s="43"/>
      <c r="D1579" s="49"/>
      <c r="E1579" s="53" t="s">
        <v>15</v>
      </c>
      <c r="F1579" s="46"/>
      <c r="G1579" s="50">
        <v>1271</v>
      </c>
      <c r="H1579" s="32">
        <v>19.276160503541</v>
      </c>
      <c r="I1579" s="32">
        <v>5.979543666404</v>
      </c>
      <c r="J1579" s="32">
        <v>7.3957513768689997</v>
      </c>
      <c r="K1579" s="32">
        <v>0.86546026750600002</v>
      </c>
      <c r="L1579" s="32">
        <v>0.70810385523200003</v>
      </c>
      <c r="M1579" s="32">
        <v>27.380015735640999</v>
      </c>
      <c r="N1579" s="32">
        <v>1.101494885917</v>
      </c>
      <c r="O1579" s="32">
        <v>2.596380802518</v>
      </c>
      <c r="P1579" s="32">
        <v>1.25885129819</v>
      </c>
      <c r="Q1579" s="32">
        <v>1.9669551534230001</v>
      </c>
      <c r="R1579" s="32">
        <v>53.894571203776998</v>
      </c>
      <c r="S1579" s="32">
        <v>0.86546026750600002</v>
      </c>
      <c r="T1579" s="65">
        <v>45.239968528718002</v>
      </c>
    </row>
    <row r="1580" spans="2:20" x14ac:dyDescent="0.25">
      <c r="C1580" s="105" t="s">
        <v>20</v>
      </c>
      <c r="D1580" s="100" t="s">
        <v>21</v>
      </c>
      <c r="E1580" s="10" t="s">
        <v>22</v>
      </c>
      <c r="F1580" s="9"/>
      <c r="G1580" s="13">
        <v>666</v>
      </c>
      <c r="H1580" s="23">
        <v>23.723723723724</v>
      </c>
      <c r="I1580" s="4">
        <v>6.7567567567570004</v>
      </c>
      <c r="J1580" s="4">
        <v>7.8078078078080004</v>
      </c>
      <c r="K1580" s="4">
        <v>0.75075075075099995</v>
      </c>
      <c r="L1580" s="4">
        <v>0.90090090090099995</v>
      </c>
      <c r="M1580" s="4">
        <v>29.129129129129002</v>
      </c>
      <c r="N1580" s="4">
        <v>0.60060060060099996</v>
      </c>
      <c r="O1580" s="4">
        <v>2.7027027027030002</v>
      </c>
      <c r="P1580" s="4">
        <v>1.8018018018019999</v>
      </c>
      <c r="Q1580" s="4">
        <v>1.9519519519520001</v>
      </c>
      <c r="R1580" s="4">
        <v>51.051051051050997</v>
      </c>
      <c r="S1580" s="4">
        <v>0.60060060060099996</v>
      </c>
      <c r="T1580" s="25">
        <v>48.348348348347997</v>
      </c>
    </row>
    <row r="1581" spans="2:20" x14ac:dyDescent="0.25">
      <c r="C1581" s="106"/>
      <c r="D1581" s="101"/>
      <c r="E1581" s="11" t="s">
        <v>23</v>
      </c>
      <c r="F1581" s="8"/>
      <c r="G1581" s="7">
        <v>605</v>
      </c>
      <c r="H1581" s="17">
        <v>14.380165289256</v>
      </c>
      <c r="I1581" s="2">
        <v>5.1239669421489999</v>
      </c>
      <c r="J1581" s="2">
        <v>6.9421487603310004</v>
      </c>
      <c r="K1581" s="2">
        <v>0.99173553718999996</v>
      </c>
      <c r="L1581" s="2">
        <v>0.49586776859499998</v>
      </c>
      <c r="M1581" s="2">
        <v>25.454545454544999</v>
      </c>
      <c r="N1581" s="2">
        <v>1.6528925619829999</v>
      </c>
      <c r="O1581" s="2">
        <v>2.4793388429749998</v>
      </c>
      <c r="P1581" s="2">
        <v>0.66115702479299998</v>
      </c>
      <c r="Q1581" s="2">
        <v>1.9834710743799999</v>
      </c>
      <c r="R1581" s="2">
        <v>57.024793388429998</v>
      </c>
      <c r="S1581" s="2">
        <v>1.157024793388</v>
      </c>
      <c r="T1581" s="16">
        <v>41.818181818181998</v>
      </c>
    </row>
    <row r="1582" spans="2:20" x14ac:dyDescent="0.25">
      <c r="C1582" s="102" t="s">
        <v>24</v>
      </c>
      <c r="D1582" s="102" t="s">
        <v>25</v>
      </c>
      <c r="E1582" s="10" t="s">
        <v>26</v>
      </c>
      <c r="F1582" s="9"/>
      <c r="G1582" s="13">
        <v>210</v>
      </c>
      <c r="H1582" s="23">
        <v>27.619047619048001</v>
      </c>
      <c r="I1582" s="4">
        <v>4.2857142857139996</v>
      </c>
      <c r="J1582" s="4">
        <v>5.2380952380950001</v>
      </c>
      <c r="K1582" s="4">
        <v>0.47619047618999999</v>
      </c>
      <c r="L1582" s="4">
        <v>0.95238095238099996</v>
      </c>
      <c r="M1582" s="4">
        <v>33.809523809524002</v>
      </c>
      <c r="N1582" s="4">
        <v>3.333333333333</v>
      </c>
      <c r="O1582" s="4">
        <v>4.2857142857139996</v>
      </c>
      <c r="P1582" s="4">
        <v>0.95238095238099996</v>
      </c>
      <c r="Q1582" s="4">
        <v>3.333333333333</v>
      </c>
      <c r="R1582" s="4">
        <v>45.238095238094999</v>
      </c>
      <c r="S1582" s="4">
        <v>1.4285714285710001</v>
      </c>
      <c r="T1582" s="25">
        <v>53.333333333333002</v>
      </c>
    </row>
    <row r="1583" spans="2:20" x14ac:dyDescent="0.25">
      <c r="C1583" s="106"/>
      <c r="D1583" s="103"/>
      <c r="E1583" s="11" t="s">
        <v>27</v>
      </c>
      <c r="F1583" s="8"/>
      <c r="G1583" s="7">
        <v>241</v>
      </c>
      <c r="H1583" s="17">
        <v>25.311203319501999</v>
      </c>
      <c r="I1583" s="2">
        <v>6.224066390041</v>
      </c>
      <c r="J1583" s="2">
        <v>8.7136929460579999</v>
      </c>
      <c r="K1583" s="2">
        <v>1.2448132780079999</v>
      </c>
      <c r="L1583" s="2">
        <v>0.82987551867200005</v>
      </c>
      <c r="M1583" s="2">
        <v>25.311203319501999</v>
      </c>
      <c r="N1583" s="2">
        <v>0.82987551867200005</v>
      </c>
      <c r="O1583" s="2">
        <v>1.6597510373440001</v>
      </c>
      <c r="P1583" s="2">
        <v>1.2448132780079999</v>
      </c>
      <c r="Q1583" s="2">
        <v>1.6597510373440001</v>
      </c>
      <c r="R1583" s="2">
        <v>52.282157676349001</v>
      </c>
      <c r="S1583" s="2">
        <v>0.41493775933600002</v>
      </c>
      <c r="T1583" s="16">
        <v>47.302904564315</v>
      </c>
    </row>
    <row r="1584" spans="2:20" x14ac:dyDescent="0.25">
      <c r="C1584" s="106"/>
      <c r="D1584" s="103"/>
      <c r="E1584" s="11" t="s">
        <v>28</v>
      </c>
      <c r="F1584" s="8"/>
      <c r="G1584" s="7">
        <v>256</v>
      </c>
      <c r="H1584" s="17">
        <v>16.796875</v>
      </c>
      <c r="I1584" s="2">
        <v>3.125</v>
      </c>
      <c r="J1584" s="2">
        <v>6.640625</v>
      </c>
      <c r="K1584" s="2">
        <v>1.171875</v>
      </c>
      <c r="L1584" s="2">
        <v>1.171875</v>
      </c>
      <c r="M1584" s="2">
        <v>26.5625</v>
      </c>
      <c r="N1584" s="2">
        <v>0.390625</v>
      </c>
      <c r="O1584" s="2">
        <v>2.734375</v>
      </c>
      <c r="P1584" s="2">
        <v>0.390625</v>
      </c>
      <c r="Q1584" s="2">
        <v>1.171875</v>
      </c>
      <c r="R1584" s="2">
        <v>56.640625</v>
      </c>
      <c r="S1584" s="2">
        <v>0.78125</v>
      </c>
      <c r="T1584" s="16">
        <v>42.578125</v>
      </c>
    </row>
    <row r="1585" spans="3:20" x14ac:dyDescent="0.25">
      <c r="C1585" s="106"/>
      <c r="D1585" s="103"/>
      <c r="E1585" s="11" t="s">
        <v>29</v>
      </c>
      <c r="F1585" s="8"/>
      <c r="G1585" s="7">
        <v>283</v>
      </c>
      <c r="H1585" s="17">
        <v>12.720848056536999</v>
      </c>
      <c r="I1585" s="2">
        <v>5.3003533568899996</v>
      </c>
      <c r="J1585" s="2">
        <v>6.3604240282689997</v>
      </c>
      <c r="K1585" s="2">
        <v>0.35335689045899998</v>
      </c>
      <c r="L1585" s="2">
        <v>0.35335689045899998</v>
      </c>
      <c r="M1585" s="2">
        <v>20.848056537102</v>
      </c>
      <c r="N1585" s="2">
        <v>0.35335689045899998</v>
      </c>
      <c r="O1585" s="2">
        <v>1.0600706713779999</v>
      </c>
      <c r="P1585" s="2">
        <v>1.0600706713779999</v>
      </c>
      <c r="Q1585" s="2">
        <v>1.766784452297</v>
      </c>
      <c r="R1585" s="2">
        <v>62.190812720848001</v>
      </c>
      <c r="S1585" s="2">
        <v>0.70671378091899995</v>
      </c>
      <c r="T1585" s="16">
        <v>37.102473498233003</v>
      </c>
    </row>
    <row r="1586" spans="3:20" x14ac:dyDescent="0.25">
      <c r="C1586" s="106"/>
      <c r="D1586" s="103"/>
      <c r="E1586" s="11" t="s">
        <v>30</v>
      </c>
      <c r="F1586" s="8"/>
      <c r="G1586" s="7">
        <v>281</v>
      </c>
      <c r="H1586" s="17">
        <v>16.725978647687</v>
      </c>
      <c r="I1586" s="2">
        <v>10.320284697509001</v>
      </c>
      <c r="J1586" s="2">
        <v>9.6085409252670004</v>
      </c>
      <c r="K1586" s="2">
        <v>1.0676156583630001</v>
      </c>
      <c r="L1586" s="2">
        <v>0.35587188612100001</v>
      </c>
      <c r="M1586" s="2">
        <v>31.672597864768999</v>
      </c>
      <c r="N1586" s="2">
        <v>1.0676156583630001</v>
      </c>
      <c r="O1586" s="2">
        <v>3.55871886121</v>
      </c>
      <c r="P1586" s="2">
        <v>2.4911032028469999</v>
      </c>
      <c r="Q1586" s="2">
        <v>2.1352313167260002</v>
      </c>
      <c r="R1586" s="2">
        <v>50.889679715302002</v>
      </c>
      <c r="S1586" s="2">
        <v>1.0676156583630001</v>
      </c>
      <c r="T1586" s="16">
        <v>48.042704626335002</v>
      </c>
    </row>
    <row r="1587" spans="3:20" x14ac:dyDescent="0.25">
      <c r="C1587" s="106"/>
      <c r="D1587" s="103"/>
      <c r="E1587" s="11" t="s">
        <v>31</v>
      </c>
      <c r="F1587" s="8"/>
      <c r="G1587" s="7">
        <v>1061</v>
      </c>
      <c r="H1587" s="17">
        <v>17.624882186615999</v>
      </c>
      <c r="I1587" s="2">
        <v>6.3147973609800001</v>
      </c>
      <c r="J1587" s="2">
        <v>7.8228086710650002</v>
      </c>
      <c r="K1587" s="2">
        <v>0.94250706880299995</v>
      </c>
      <c r="L1587" s="2">
        <v>0.65975494816199998</v>
      </c>
      <c r="M1587" s="2">
        <v>26.107445805844002</v>
      </c>
      <c r="N1587" s="2">
        <v>0.65975494816199998</v>
      </c>
      <c r="O1587" s="2">
        <v>2.2620169651270001</v>
      </c>
      <c r="P1587" s="2">
        <v>1.319509896324</v>
      </c>
      <c r="Q1587" s="2">
        <v>1.696512723845</v>
      </c>
      <c r="R1587" s="2">
        <v>55.607917059378003</v>
      </c>
      <c r="S1587" s="2">
        <v>0.75400565504200001</v>
      </c>
      <c r="T1587" s="16">
        <v>43.638077285580003</v>
      </c>
    </row>
    <row r="1588" spans="3:20" x14ac:dyDescent="0.25">
      <c r="C1588" s="106"/>
      <c r="D1588" s="103"/>
      <c r="E1588" s="11" t="s">
        <v>32</v>
      </c>
      <c r="F1588" s="8"/>
      <c r="G1588" s="7">
        <v>564</v>
      </c>
      <c r="H1588" s="17">
        <v>14.716312056737999</v>
      </c>
      <c r="I1588" s="2">
        <v>7.8014184397159996</v>
      </c>
      <c r="J1588" s="2">
        <v>7.9787234042549997</v>
      </c>
      <c r="K1588" s="2">
        <v>0.70921985815599997</v>
      </c>
      <c r="L1588" s="2">
        <v>0.35460992907799999</v>
      </c>
      <c r="M1588" s="2">
        <v>26.241134751773</v>
      </c>
      <c r="N1588" s="2">
        <v>0.70921985815599997</v>
      </c>
      <c r="O1588" s="2">
        <v>2.3049645390069999</v>
      </c>
      <c r="P1588" s="2">
        <v>1.77304964539</v>
      </c>
      <c r="Q1588" s="2">
        <v>1.9503546099289999</v>
      </c>
      <c r="R1588" s="2">
        <v>56.560283687942999</v>
      </c>
      <c r="S1588" s="2">
        <v>0.88652482269499999</v>
      </c>
      <c r="T1588" s="16">
        <v>42.553191489362</v>
      </c>
    </row>
    <row r="1589" spans="3:20" x14ac:dyDescent="0.25">
      <c r="C1589" s="106"/>
      <c r="D1589" s="102" t="s">
        <v>22</v>
      </c>
      <c r="E1589" s="10" t="s">
        <v>26</v>
      </c>
      <c r="F1589" s="9"/>
      <c r="G1589" s="13">
        <v>113</v>
      </c>
      <c r="H1589" s="23">
        <v>32.743362831858001</v>
      </c>
      <c r="I1589" s="4">
        <v>5.3097345132739999</v>
      </c>
      <c r="J1589" s="4">
        <v>6.194690265487</v>
      </c>
      <c r="K1589" s="36" t="s">
        <v>68</v>
      </c>
      <c r="L1589" s="4">
        <v>1.769911504425</v>
      </c>
      <c r="M1589" s="4">
        <v>36.283185840708001</v>
      </c>
      <c r="N1589" s="36" t="s">
        <v>68</v>
      </c>
      <c r="O1589" s="4">
        <v>1.769911504425</v>
      </c>
      <c r="P1589" s="4">
        <v>0.88495575221199996</v>
      </c>
      <c r="Q1589" s="4">
        <v>4.424778761062</v>
      </c>
      <c r="R1589" s="4">
        <v>43.362831858406999</v>
      </c>
      <c r="S1589" s="36" t="s">
        <v>68</v>
      </c>
      <c r="T1589" s="25">
        <v>56.637168141593001</v>
      </c>
    </row>
    <row r="1590" spans="3:20" x14ac:dyDescent="0.25">
      <c r="C1590" s="106"/>
      <c r="D1590" s="103"/>
      <c r="E1590" s="11" t="s">
        <v>27</v>
      </c>
      <c r="F1590" s="8"/>
      <c r="G1590" s="7">
        <v>133</v>
      </c>
      <c r="H1590" s="17">
        <v>32.330827067668999</v>
      </c>
      <c r="I1590" s="2">
        <v>9.0225563909769999</v>
      </c>
      <c r="J1590" s="2">
        <v>9.7744360902260006</v>
      </c>
      <c r="K1590" s="2">
        <v>0.75187969924800002</v>
      </c>
      <c r="L1590" s="2">
        <v>0.75187969924800002</v>
      </c>
      <c r="M1590" s="2">
        <v>23.308270676692</v>
      </c>
      <c r="N1590" s="2">
        <v>1.503759398496</v>
      </c>
      <c r="O1590" s="2">
        <v>0.75187969924800002</v>
      </c>
      <c r="P1590" s="2">
        <v>2.255639097744</v>
      </c>
      <c r="Q1590" s="2">
        <v>1.503759398496</v>
      </c>
      <c r="R1590" s="2">
        <v>48.872180451128003</v>
      </c>
      <c r="S1590" s="19" t="s">
        <v>68</v>
      </c>
      <c r="T1590" s="16">
        <v>51.127819548871997</v>
      </c>
    </row>
    <row r="1591" spans="3:20" x14ac:dyDescent="0.25">
      <c r="C1591" s="106"/>
      <c r="D1591" s="103"/>
      <c r="E1591" s="11" t="s">
        <v>28</v>
      </c>
      <c r="F1591" s="8"/>
      <c r="G1591" s="7">
        <v>135</v>
      </c>
      <c r="H1591" s="17">
        <v>19.259259259259</v>
      </c>
      <c r="I1591" s="2">
        <v>3.7037037037039999</v>
      </c>
      <c r="J1591" s="2">
        <v>5.9259259259260002</v>
      </c>
      <c r="K1591" s="2">
        <v>2.2222222222219998</v>
      </c>
      <c r="L1591" s="2">
        <v>1.481481481481</v>
      </c>
      <c r="M1591" s="2">
        <v>28.148148148148</v>
      </c>
      <c r="N1591" s="19" t="s">
        <v>68</v>
      </c>
      <c r="O1591" s="2">
        <v>2.9629629629630001</v>
      </c>
      <c r="P1591" s="2">
        <v>0.74074074074100005</v>
      </c>
      <c r="Q1591" s="2">
        <v>0.74074074074100005</v>
      </c>
      <c r="R1591" s="2">
        <v>54.814814814815001</v>
      </c>
      <c r="S1591" s="2">
        <v>1.481481481481</v>
      </c>
      <c r="T1591" s="16">
        <v>43.703703703704001</v>
      </c>
    </row>
    <row r="1592" spans="3:20" x14ac:dyDescent="0.25">
      <c r="C1592" s="106"/>
      <c r="D1592" s="103"/>
      <c r="E1592" s="11" t="s">
        <v>29</v>
      </c>
      <c r="F1592" s="8"/>
      <c r="G1592" s="7">
        <v>150</v>
      </c>
      <c r="H1592" s="17">
        <v>14.666666666667</v>
      </c>
      <c r="I1592" s="2">
        <v>2</v>
      </c>
      <c r="J1592" s="2">
        <v>7.333333333333</v>
      </c>
      <c r="K1592" s="19" t="s">
        <v>68</v>
      </c>
      <c r="L1592" s="19" t="s">
        <v>68</v>
      </c>
      <c r="M1592" s="2">
        <v>22.666666666666998</v>
      </c>
      <c r="N1592" s="19" t="s">
        <v>68</v>
      </c>
      <c r="O1592" s="2">
        <v>2</v>
      </c>
      <c r="P1592" s="2">
        <v>0.66666666666700003</v>
      </c>
      <c r="Q1592" s="2">
        <v>2</v>
      </c>
      <c r="R1592" s="2">
        <v>61.333333333333002</v>
      </c>
      <c r="S1592" s="2">
        <v>0.66666666666700003</v>
      </c>
      <c r="T1592" s="16">
        <v>38</v>
      </c>
    </row>
    <row r="1593" spans="3:20" x14ac:dyDescent="0.25">
      <c r="C1593" s="106"/>
      <c r="D1593" s="103"/>
      <c r="E1593" s="11" t="s">
        <v>30</v>
      </c>
      <c r="F1593" s="8"/>
      <c r="G1593" s="7">
        <v>135</v>
      </c>
      <c r="H1593" s="17">
        <v>22.222222222222001</v>
      </c>
      <c r="I1593" s="2">
        <v>14.074074074074</v>
      </c>
      <c r="J1593" s="2">
        <v>9.6296296296299992</v>
      </c>
      <c r="K1593" s="2">
        <v>0.74074074074100005</v>
      </c>
      <c r="L1593" s="2">
        <v>0.74074074074100005</v>
      </c>
      <c r="M1593" s="2">
        <v>37.037037037037003</v>
      </c>
      <c r="N1593" s="2">
        <v>1.481481481481</v>
      </c>
      <c r="O1593" s="2">
        <v>5.9259259259260002</v>
      </c>
      <c r="P1593" s="2">
        <v>4.4444444444439997</v>
      </c>
      <c r="Q1593" s="2">
        <v>1.481481481481</v>
      </c>
      <c r="R1593" s="2">
        <v>44.444444444444002</v>
      </c>
      <c r="S1593" s="2">
        <v>0.74074074074100005</v>
      </c>
      <c r="T1593" s="16">
        <v>54.814814814815001</v>
      </c>
    </row>
    <row r="1594" spans="3:20" x14ac:dyDescent="0.25">
      <c r="C1594" s="106"/>
      <c r="D1594" s="103"/>
      <c r="E1594" s="11" t="s">
        <v>31</v>
      </c>
      <c r="F1594" s="8"/>
      <c r="G1594" s="7">
        <v>553</v>
      </c>
      <c r="H1594" s="17">
        <v>21.880650994574999</v>
      </c>
      <c r="I1594" s="2">
        <v>7.052441229656</v>
      </c>
      <c r="J1594" s="2">
        <v>8.1374321880650005</v>
      </c>
      <c r="K1594" s="2">
        <v>0.90415913200700004</v>
      </c>
      <c r="L1594" s="2">
        <v>0.723327305606</v>
      </c>
      <c r="M1594" s="2">
        <v>27.667269439420998</v>
      </c>
      <c r="N1594" s="2">
        <v>0.723327305606</v>
      </c>
      <c r="O1594" s="2">
        <v>2.8933092224229999</v>
      </c>
      <c r="P1594" s="2">
        <v>1.989150090416</v>
      </c>
      <c r="Q1594" s="2">
        <v>1.446654611212</v>
      </c>
      <c r="R1594" s="2">
        <v>52.622061482821003</v>
      </c>
      <c r="S1594" s="2">
        <v>0.723327305606</v>
      </c>
      <c r="T1594" s="16">
        <v>46.654611211572998</v>
      </c>
    </row>
    <row r="1595" spans="3:20" x14ac:dyDescent="0.25">
      <c r="C1595" s="106"/>
      <c r="D1595" s="103"/>
      <c r="E1595" s="11" t="s">
        <v>32</v>
      </c>
      <c r="F1595" s="8"/>
      <c r="G1595" s="7">
        <v>285</v>
      </c>
      <c r="H1595" s="17">
        <v>18.245614035088</v>
      </c>
      <c r="I1595" s="2">
        <v>7.7192982456139996</v>
      </c>
      <c r="J1595" s="2">
        <v>8.4210526315790002</v>
      </c>
      <c r="K1595" s="2">
        <v>0.35087719298199999</v>
      </c>
      <c r="L1595" s="2">
        <v>0.35087719298199999</v>
      </c>
      <c r="M1595" s="2">
        <v>29.473684210525999</v>
      </c>
      <c r="N1595" s="2">
        <v>0.70175438596499995</v>
      </c>
      <c r="O1595" s="2">
        <v>3.8596491228069998</v>
      </c>
      <c r="P1595" s="2">
        <v>2.4561403508769999</v>
      </c>
      <c r="Q1595" s="2">
        <v>1.7543859649119999</v>
      </c>
      <c r="R1595" s="2">
        <v>53.333333333333002</v>
      </c>
      <c r="S1595" s="2">
        <v>0.70175438596499995</v>
      </c>
      <c r="T1595" s="16">
        <v>45.964912280702002</v>
      </c>
    </row>
    <row r="1596" spans="3:20" x14ac:dyDescent="0.25">
      <c r="C1596" s="106"/>
      <c r="D1596" s="102" t="s">
        <v>23</v>
      </c>
      <c r="E1596" s="10" t="s">
        <v>26</v>
      </c>
      <c r="F1596" s="9"/>
      <c r="G1596" s="13">
        <v>97</v>
      </c>
      <c r="H1596" s="23">
        <v>21.649484536081999</v>
      </c>
      <c r="I1596" s="4">
        <v>3.0927835051549999</v>
      </c>
      <c r="J1596" s="4">
        <v>4.1237113402060004</v>
      </c>
      <c r="K1596" s="4">
        <v>1.0309278350519999</v>
      </c>
      <c r="L1596" s="36" t="s">
        <v>68</v>
      </c>
      <c r="M1596" s="4">
        <v>30.927835051546001</v>
      </c>
      <c r="N1596" s="4">
        <v>7.2164948453609998</v>
      </c>
      <c r="O1596" s="4">
        <v>7.2164948453609998</v>
      </c>
      <c r="P1596" s="4">
        <v>1.0309278350519999</v>
      </c>
      <c r="Q1596" s="4">
        <v>2.0618556701030002</v>
      </c>
      <c r="R1596" s="4">
        <v>47.422680412371001</v>
      </c>
      <c r="S1596" s="4">
        <v>3.0927835051549999</v>
      </c>
      <c r="T1596" s="25">
        <v>49.484536082474001</v>
      </c>
    </row>
    <row r="1597" spans="3:20" x14ac:dyDescent="0.25">
      <c r="C1597" s="106"/>
      <c r="D1597" s="103"/>
      <c r="E1597" s="11" t="s">
        <v>27</v>
      </c>
      <c r="F1597" s="8"/>
      <c r="G1597" s="7">
        <v>108</v>
      </c>
      <c r="H1597" s="17">
        <v>16.666666666666998</v>
      </c>
      <c r="I1597" s="2">
        <v>2.7777777777780002</v>
      </c>
      <c r="J1597" s="2">
        <v>7.4074074074069998</v>
      </c>
      <c r="K1597" s="2">
        <v>1.851851851852</v>
      </c>
      <c r="L1597" s="2">
        <v>0.92592592592599998</v>
      </c>
      <c r="M1597" s="2">
        <v>27.777777777777999</v>
      </c>
      <c r="N1597" s="19" t="s">
        <v>68</v>
      </c>
      <c r="O1597" s="2">
        <v>2.7777777777780002</v>
      </c>
      <c r="P1597" s="19" t="s">
        <v>68</v>
      </c>
      <c r="Q1597" s="2">
        <v>1.851851851852</v>
      </c>
      <c r="R1597" s="2">
        <v>56.481481481480998</v>
      </c>
      <c r="S1597" s="2">
        <v>0.92592592592599998</v>
      </c>
      <c r="T1597" s="16">
        <v>42.592592592593</v>
      </c>
    </row>
    <row r="1598" spans="3:20" x14ac:dyDescent="0.25">
      <c r="C1598" s="106"/>
      <c r="D1598" s="103"/>
      <c r="E1598" s="11" t="s">
        <v>28</v>
      </c>
      <c r="F1598" s="8"/>
      <c r="G1598" s="7">
        <v>121</v>
      </c>
      <c r="H1598" s="17">
        <v>14.04958677686</v>
      </c>
      <c r="I1598" s="2">
        <v>2.4793388429749998</v>
      </c>
      <c r="J1598" s="2">
        <v>7.4380165289260001</v>
      </c>
      <c r="K1598" s="19" t="s">
        <v>68</v>
      </c>
      <c r="L1598" s="2">
        <v>0.82644628099200002</v>
      </c>
      <c r="M1598" s="2">
        <v>24.793388429752</v>
      </c>
      <c r="N1598" s="2">
        <v>0.82644628099200002</v>
      </c>
      <c r="O1598" s="2">
        <v>2.4793388429749998</v>
      </c>
      <c r="P1598" s="19" t="s">
        <v>68</v>
      </c>
      <c r="Q1598" s="2">
        <v>1.6528925619829999</v>
      </c>
      <c r="R1598" s="2">
        <v>58.677685950413</v>
      </c>
      <c r="S1598" s="19" t="s">
        <v>68</v>
      </c>
      <c r="T1598" s="16">
        <v>41.322314049587</v>
      </c>
    </row>
    <row r="1599" spans="3:20" x14ac:dyDescent="0.25">
      <c r="C1599" s="106"/>
      <c r="D1599" s="103"/>
      <c r="E1599" s="11" t="s">
        <v>29</v>
      </c>
      <c r="F1599" s="8"/>
      <c r="G1599" s="7">
        <v>133</v>
      </c>
      <c r="H1599" s="17">
        <v>10.526315789473999</v>
      </c>
      <c r="I1599" s="2">
        <v>9.0225563909769999</v>
      </c>
      <c r="J1599" s="2">
        <v>5.2631578947369997</v>
      </c>
      <c r="K1599" s="2">
        <v>0.75187969924800002</v>
      </c>
      <c r="L1599" s="2">
        <v>0.75187969924800002</v>
      </c>
      <c r="M1599" s="2">
        <v>18.796992481202999</v>
      </c>
      <c r="N1599" s="2">
        <v>0.75187969924800002</v>
      </c>
      <c r="O1599" s="19" t="s">
        <v>68</v>
      </c>
      <c r="P1599" s="2">
        <v>1.503759398496</v>
      </c>
      <c r="Q1599" s="2">
        <v>1.503759398496</v>
      </c>
      <c r="R1599" s="2">
        <v>63.157894736842003</v>
      </c>
      <c r="S1599" s="2">
        <v>0.75187969924800002</v>
      </c>
      <c r="T1599" s="16">
        <v>36.090225563910003</v>
      </c>
    </row>
    <row r="1600" spans="3:20" x14ac:dyDescent="0.25">
      <c r="C1600" s="106"/>
      <c r="D1600" s="103"/>
      <c r="E1600" s="11" t="s">
        <v>30</v>
      </c>
      <c r="F1600" s="8"/>
      <c r="G1600" s="7">
        <v>146</v>
      </c>
      <c r="H1600" s="17">
        <v>11.643835616438</v>
      </c>
      <c r="I1600" s="2">
        <v>6.8493150684930004</v>
      </c>
      <c r="J1600" s="2">
        <v>9.5890410958899999</v>
      </c>
      <c r="K1600" s="2">
        <v>1.369863013699</v>
      </c>
      <c r="L1600" s="19" t="s">
        <v>68</v>
      </c>
      <c r="M1600" s="2">
        <v>26.712328767123001</v>
      </c>
      <c r="N1600" s="2">
        <v>0.68493150684899995</v>
      </c>
      <c r="O1600" s="2">
        <v>1.369863013699</v>
      </c>
      <c r="P1600" s="2">
        <v>0.68493150684899995</v>
      </c>
      <c r="Q1600" s="2">
        <v>2.7397260273969999</v>
      </c>
      <c r="R1600" s="2">
        <v>56.849315068492999</v>
      </c>
      <c r="S1600" s="2">
        <v>1.369863013699</v>
      </c>
      <c r="T1600" s="16">
        <v>41.780821917807998</v>
      </c>
    </row>
    <row r="1601" spans="3:20" x14ac:dyDescent="0.25">
      <c r="C1601" s="106"/>
      <c r="D1601" s="103"/>
      <c r="E1601" s="11" t="s">
        <v>31</v>
      </c>
      <c r="F1601" s="8"/>
      <c r="G1601" s="7">
        <v>508</v>
      </c>
      <c r="H1601" s="17">
        <v>12.992125984252</v>
      </c>
      <c r="I1601" s="2">
        <v>5.5118110236220001</v>
      </c>
      <c r="J1601" s="2">
        <v>7.4803149606300003</v>
      </c>
      <c r="K1601" s="2">
        <v>0.98425196850399999</v>
      </c>
      <c r="L1601" s="2">
        <v>0.590551181102</v>
      </c>
      <c r="M1601" s="2">
        <v>24.409448818897999</v>
      </c>
      <c r="N1601" s="2">
        <v>0.590551181102</v>
      </c>
      <c r="O1601" s="2">
        <v>1.574803149606</v>
      </c>
      <c r="P1601" s="2">
        <v>0.590551181102</v>
      </c>
      <c r="Q1601" s="2">
        <v>1.968503937008</v>
      </c>
      <c r="R1601" s="2">
        <v>58.858267716535003</v>
      </c>
      <c r="S1601" s="2">
        <v>0.78740157480299999</v>
      </c>
      <c r="T1601" s="16">
        <v>40.354330708661003</v>
      </c>
    </row>
    <row r="1602" spans="3:20" x14ac:dyDescent="0.25">
      <c r="C1602" s="106"/>
      <c r="D1602" s="103"/>
      <c r="E1602" s="11" t="s">
        <v>32</v>
      </c>
      <c r="F1602" s="8"/>
      <c r="G1602" s="7">
        <v>279</v>
      </c>
      <c r="H1602" s="17">
        <v>11.111111111111001</v>
      </c>
      <c r="I1602" s="2">
        <v>7.8853046594979999</v>
      </c>
      <c r="J1602" s="2">
        <v>7.5268817204299996</v>
      </c>
      <c r="K1602" s="2">
        <v>1.0752688172039999</v>
      </c>
      <c r="L1602" s="2">
        <v>0.35842293906799999</v>
      </c>
      <c r="M1602" s="2">
        <v>22.939068100358</v>
      </c>
      <c r="N1602" s="2">
        <v>0.71684587813599998</v>
      </c>
      <c r="O1602" s="2">
        <v>0.71684587813599998</v>
      </c>
      <c r="P1602" s="2">
        <v>1.0752688172039999</v>
      </c>
      <c r="Q1602" s="2">
        <v>2.1505376344089999</v>
      </c>
      <c r="R1602" s="2">
        <v>59.856630824372999</v>
      </c>
      <c r="S1602" s="2">
        <v>1.0752688172039999</v>
      </c>
      <c r="T1602" s="16">
        <v>39.068100358423003</v>
      </c>
    </row>
    <row r="1603" spans="3:20" ht="25.2" x14ac:dyDescent="0.25">
      <c r="C1603" s="102" t="s">
        <v>33</v>
      </c>
      <c r="D1603" s="102" t="s">
        <v>25</v>
      </c>
      <c r="E1603" s="10" t="s">
        <v>34</v>
      </c>
      <c r="F1603" s="9"/>
      <c r="G1603" s="13">
        <v>59</v>
      </c>
      <c r="H1603" s="23">
        <v>32.203389830508002</v>
      </c>
      <c r="I1603" s="4">
        <v>10.169491525424</v>
      </c>
      <c r="J1603" s="4">
        <v>8.4745762711860007</v>
      </c>
      <c r="K1603" s="4">
        <v>1.6949152542370001</v>
      </c>
      <c r="L1603" s="36" t="s">
        <v>68</v>
      </c>
      <c r="M1603" s="4">
        <v>27.118644067797</v>
      </c>
      <c r="N1603" s="4">
        <v>1.6949152542370001</v>
      </c>
      <c r="O1603" s="4">
        <v>1.6949152542370001</v>
      </c>
      <c r="P1603" s="4">
        <v>1.6949152542370001</v>
      </c>
      <c r="Q1603" s="4">
        <v>3.3898305084749998</v>
      </c>
      <c r="R1603" s="4">
        <v>52.542372881356002</v>
      </c>
      <c r="S1603" s="36" t="s">
        <v>68</v>
      </c>
      <c r="T1603" s="25">
        <v>47.457627118643998</v>
      </c>
    </row>
    <row r="1604" spans="3:20" ht="25.2" x14ac:dyDescent="0.25">
      <c r="C1604" s="106"/>
      <c r="D1604" s="103"/>
      <c r="E1604" s="11" t="s">
        <v>35</v>
      </c>
      <c r="F1604" s="8"/>
      <c r="G1604" s="7">
        <v>867</v>
      </c>
      <c r="H1604" s="17">
        <v>20.184544405998</v>
      </c>
      <c r="I1604" s="2">
        <v>5.4209919261820003</v>
      </c>
      <c r="J1604" s="2">
        <v>6.2283737024220001</v>
      </c>
      <c r="K1604" s="2">
        <v>0.80738177623999996</v>
      </c>
      <c r="L1604" s="2">
        <v>0.92272202998800001</v>
      </c>
      <c r="M1604" s="2">
        <v>28.604382929642</v>
      </c>
      <c r="N1604" s="2">
        <v>0.69204152249100004</v>
      </c>
      <c r="O1604" s="2">
        <v>2.6528258362170001</v>
      </c>
      <c r="P1604" s="2">
        <v>1.153402537486</v>
      </c>
      <c r="Q1604" s="2">
        <v>1.6147635524799999</v>
      </c>
      <c r="R1604" s="2">
        <v>53.287197231834</v>
      </c>
      <c r="S1604" s="2">
        <v>0.92272202998800001</v>
      </c>
      <c r="T1604" s="16">
        <v>45.790080738177998</v>
      </c>
    </row>
    <row r="1605" spans="3:20" ht="25.2" x14ac:dyDescent="0.25">
      <c r="C1605" s="106"/>
      <c r="D1605" s="103"/>
      <c r="E1605" s="11" t="s">
        <v>36</v>
      </c>
      <c r="F1605" s="8"/>
      <c r="G1605" s="7">
        <v>100</v>
      </c>
      <c r="H1605" s="17">
        <v>21</v>
      </c>
      <c r="I1605" s="2">
        <v>8</v>
      </c>
      <c r="J1605" s="2">
        <v>10</v>
      </c>
      <c r="K1605" s="2">
        <v>1</v>
      </c>
      <c r="L1605" s="2">
        <v>1</v>
      </c>
      <c r="M1605" s="2">
        <v>25</v>
      </c>
      <c r="N1605" s="2">
        <v>2</v>
      </c>
      <c r="O1605" s="2">
        <v>2</v>
      </c>
      <c r="P1605" s="2">
        <v>2</v>
      </c>
      <c r="Q1605" s="2">
        <v>3</v>
      </c>
      <c r="R1605" s="2">
        <v>52</v>
      </c>
      <c r="S1605" s="19" t="s">
        <v>68</v>
      </c>
      <c r="T1605" s="16">
        <v>48</v>
      </c>
    </row>
    <row r="1606" spans="3:20" ht="25.2" x14ac:dyDescent="0.25">
      <c r="C1606" s="106"/>
      <c r="D1606" s="103"/>
      <c r="E1606" s="11" t="s">
        <v>37</v>
      </c>
      <c r="F1606" s="8"/>
      <c r="G1606" s="7">
        <v>215</v>
      </c>
      <c r="H1606" s="17">
        <v>11.627906976744001</v>
      </c>
      <c r="I1606" s="2">
        <v>6.0465116279069999</v>
      </c>
      <c r="J1606" s="2">
        <v>10.697674418605001</v>
      </c>
      <c r="K1606" s="2">
        <v>0.93023255814000005</v>
      </c>
      <c r="L1606" s="19" t="s">
        <v>68</v>
      </c>
      <c r="M1606" s="2">
        <v>25.116279069767</v>
      </c>
      <c r="N1606" s="2">
        <v>1.860465116279</v>
      </c>
      <c r="O1606" s="2">
        <v>2.790697674419</v>
      </c>
      <c r="P1606" s="2">
        <v>1.3953488372089999</v>
      </c>
      <c r="Q1606" s="2">
        <v>2.3255813953489999</v>
      </c>
      <c r="R1606" s="2">
        <v>55.813953488372</v>
      </c>
      <c r="S1606" s="2">
        <v>0.93023255814000005</v>
      </c>
      <c r="T1606" s="16">
        <v>43.255813953488001</v>
      </c>
    </row>
    <row r="1607" spans="3:20" x14ac:dyDescent="0.25">
      <c r="C1607" s="106"/>
      <c r="D1607" s="103"/>
      <c r="E1607" s="11" t="s">
        <v>38</v>
      </c>
      <c r="F1607" s="8"/>
      <c r="G1607" s="14">
        <v>30</v>
      </c>
      <c r="H1607" s="29">
        <v>16.666666666666998</v>
      </c>
      <c r="I1607" s="6">
        <v>6.666666666667</v>
      </c>
      <c r="J1607" s="6">
        <v>6.666666666667</v>
      </c>
      <c r="K1607" s="12" t="s">
        <v>68</v>
      </c>
      <c r="L1607" s="12" t="s">
        <v>68</v>
      </c>
      <c r="M1607" s="6">
        <v>16.666666666666998</v>
      </c>
      <c r="N1607" s="6">
        <v>3.333333333333</v>
      </c>
      <c r="O1607" s="6">
        <v>3.333333333333</v>
      </c>
      <c r="P1607" s="12" t="s">
        <v>68</v>
      </c>
      <c r="Q1607" s="6">
        <v>3.333333333333</v>
      </c>
      <c r="R1607" s="6">
        <v>66.666666666666998</v>
      </c>
      <c r="S1607" s="6">
        <v>3.333333333333</v>
      </c>
      <c r="T1607" s="31">
        <v>30</v>
      </c>
    </row>
    <row r="1608" spans="3:20" ht="25.2" x14ac:dyDescent="0.25">
      <c r="C1608" s="106"/>
      <c r="D1608" s="102" t="s">
        <v>22</v>
      </c>
      <c r="E1608" s="10" t="s">
        <v>34</v>
      </c>
      <c r="F1608" s="9"/>
      <c r="G1608" s="41">
        <v>39</v>
      </c>
      <c r="H1608" s="61">
        <v>33.333333333333002</v>
      </c>
      <c r="I1608" s="33">
        <v>12.820512820513001</v>
      </c>
      <c r="J1608" s="33">
        <v>10.25641025641</v>
      </c>
      <c r="K1608" s="33">
        <v>2.564102564103</v>
      </c>
      <c r="L1608" s="39" t="s">
        <v>68</v>
      </c>
      <c r="M1608" s="33">
        <v>25.641025641026001</v>
      </c>
      <c r="N1608" s="33">
        <v>2.564102564103</v>
      </c>
      <c r="O1608" s="33">
        <v>2.564102564103</v>
      </c>
      <c r="P1608" s="33">
        <v>2.564102564103</v>
      </c>
      <c r="Q1608" s="33">
        <v>2.564102564103</v>
      </c>
      <c r="R1608" s="33">
        <v>51.282051282051</v>
      </c>
      <c r="S1608" s="39" t="s">
        <v>68</v>
      </c>
      <c r="T1608" s="63">
        <v>48.717948717949</v>
      </c>
    </row>
    <row r="1609" spans="3:20" ht="25.2" x14ac:dyDescent="0.25">
      <c r="C1609" s="106"/>
      <c r="D1609" s="103"/>
      <c r="E1609" s="11" t="s">
        <v>35</v>
      </c>
      <c r="F1609" s="8"/>
      <c r="G1609" s="7">
        <v>511</v>
      </c>
      <c r="H1609" s="17">
        <v>23.679060665362002</v>
      </c>
      <c r="I1609" s="2">
        <v>5.8708414872799999</v>
      </c>
      <c r="J1609" s="2">
        <v>7.4363992172210001</v>
      </c>
      <c r="K1609" s="2">
        <v>0.58708414872799997</v>
      </c>
      <c r="L1609" s="2">
        <v>1.1741682974559999</v>
      </c>
      <c r="M1609" s="2">
        <v>30.332681017613002</v>
      </c>
      <c r="N1609" s="2">
        <v>0.195694716243</v>
      </c>
      <c r="O1609" s="2">
        <v>2.3483365949119999</v>
      </c>
      <c r="P1609" s="2">
        <v>1.565557729941</v>
      </c>
      <c r="Q1609" s="2">
        <v>1.565557729941</v>
      </c>
      <c r="R1609" s="2">
        <v>50.097847358121001</v>
      </c>
      <c r="S1609" s="2">
        <v>0.58708414872799997</v>
      </c>
      <c r="T1609" s="16">
        <v>49.315068493151003</v>
      </c>
    </row>
    <row r="1610" spans="3:20" ht="25.2" x14ac:dyDescent="0.25">
      <c r="C1610" s="106"/>
      <c r="D1610" s="103"/>
      <c r="E1610" s="11" t="s">
        <v>36</v>
      </c>
      <c r="F1610" s="8"/>
      <c r="G1610" s="14">
        <v>47</v>
      </c>
      <c r="H1610" s="29">
        <v>25.531914893617</v>
      </c>
      <c r="I1610" s="6">
        <v>8.5106382978719992</v>
      </c>
      <c r="J1610" s="6">
        <v>4.2553191489359996</v>
      </c>
      <c r="K1610" s="6">
        <v>2.1276595744679998</v>
      </c>
      <c r="L1610" s="12" t="s">
        <v>68</v>
      </c>
      <c r="M1610" s="6">
        <v>23.404255319149001</v>
      </c>
      <c r="N1610" s="12" t="s">
        <v>68</v>
      </c>
      <c r="O1610" s="6">
        <v>2.1276595744679998</v>
      </c>
      <c r="P1610" s="6">
        <v>4.2553191489359996</v>
      </c>
      <c r="Q1610" s="6">
        <v>4.2553191489359996</v>
      </c>
      <c r="R1610" s="6">
        <v>53.191489361701997</v>
      </c>
      <c r="S1610" s="12" t="s">
        <v>68</v>
      </c>
      <c r="T1610" s="31">
        <v>46.808510638298003</v>
      </c>
    </row>
    <row r="1611" spans="3:20" ht="25.2" x14ac:dyDescent="0.25">
      <c r="C1611" s="106"/>
      <c r="D1611" s="103"/>
      <c r="E1611" s="11" t="s">
        <v>37</v>
      </c>
      <c r="F1611" s="8"/>
      <c r="G1611" s="7">
        <v>50</v>
      </c>
      <c r="H1611" s="17">
        <v>16</v>
      </c>
      <c r="I1611" s="2">
        <v>8</v>
      </c>
      <c r="J1611" s="2">
        <v>14</v>
      </c>
      <c r="K1611" s="19" t="s">
        <v>68</v>
      </c>
      <c r="L1611" s="19" t="s">
        <v>68</v>
      </c>
      <c r="M1611" s="2">
        <v>30</v>
      </c>
      <c r="N1611" s="2">
        <v>2</v>
      </c>
      <c r="O1611" s="2">
        <v>6</v>
      </c>
      <c r="P1611" s="2">
        <v>2</v>
      </c>
      <c r="Q1611" s="2">
        <v>2</v>
      </c>
      <c r="R1611" s="2">
        <v>54</v>
      </c>
      <c r="S1611" s="19" t="s">
        <v>68</v>
      </c>
      <c r="T1611" s="16">
        <v>46</v>
      </c>
    </row>
    <row r="1612" spans="3:20" x14ac:dyDescent="0.25">
      <c r="C1612" s="106"/>
      <c r="D1612" s="103"/>
      <c r="E1612" s="11" t="s">
        <v>38</v>
      </c>
      <c r="F1612" s="8"/>
      <c r="G1612" s="14">
        <v>19</v>
      </c>
      <c r="H1612" s="29">
        <v>21.052631578947</v>
      </c>
      <c r="I1612" s="6">
        <v>10.526315789473999</v>
      </c>
      <c r="J1612" s="6">
        <v>5.2631578947369997</v>
      </c>
      <c r="K1612" s="12" t="s">
        <v>68</v>
      </c>
      <c r="L1612" s="12" t="s">
        <v>68</v>
      </c>
      <c r="M1612" s="6">
        <v>15.789473684211</v>
      </c>
      <c r="N1612" s="6">
        <v>5.2631578947369997</v>
      </c>
      <c r="O1612" s="6">
        <v>5.2631578947369997</v>
      </c>
      <c r="P1612" s="12" t="s">
        <v>68</v>
      </c>
      <c r="Q1612" s="6">
        <v>5.2631578947369997</v>
      </c>
      <c r="R1612" s="6">
        <v>63.157894736842003</v>
      </c>
      <c r="S1612" s="6">
        <v>5.2631578947369997</v>
      </c>
      <c r="T1612" s="31">
        <v>31.578947368421002</v>
      </c>
    </row>
    <row r="1613" spans="3:20" ht="25.2" x14ac:dyDescent="0.25">
      <c r="C1613" s="106"/>
      <c r="D1613" s="102" t="s">
        <v>23</v>
      </c>
      <c r="E1613" s="10" t="s">
        <v>34</v>
      </c>
      <c r="F1613" s="9"/>
      <c r="G1613" s="41">
        <v>20</v>
      </c>
      <c r="H1613" s="61">
        <v>30</v>
      </c>
      <c r="I1613" s="33">
        <v>5</v>
      </c>
      <c r="J1613" s="33">
        <v>5</v>
      </c>
      <c r="K1613" s="39" t="s">
        <v>68</v>
      </c>
      <c r="L1613" s="39" t="s">
        <v>68</v>
      </c>
      <c r="M1613" s="33">
        <v>30</v>
      </c>
      <c r="N1613" s="39" t="s">
        <v>68</v>
      </c>
      <c r="O1613" s="39" t="s">
        <v>68</v>
      </c>
      <c r="P1613" s="39" t="s">
        <v>68</v>
      </c>
      <c r="Q1613" s="33">
        <v>5</v>
      </c>
      <c r="R1613" s="33">
        <v>55</v>
      </c>
      <c r="S1613" s="39" t="s">
        <v>68</v>
      </c>
      <c r="T1613" s="63">
        <v>45</v>
      </c>
    </row>
    <row r="1614" spans="3:20" ht="25.2" x14ac:dyDescent="0.25">
      <c r="C1614" s="106"/>
      <c r="D1614" s="103"/>
      <c r="E1614" s="11" t="s">
        <v>35</v>
      </c>
      <c r="F1614" s="8"/>
      <c r="G1614" s="7">
        <v>356</v>
      </c>
      <c r="H1614" s="17">
        <v>15.168539325843</v>
      </c>
      <c r="I1614" s="2">
        <v>4.7752808988759998</v>
      </c>
      <c r="J1614" s="2">
        <v>4.4943820224720001</v>
      </c>
      <c r="K1614" s="2">
        <v>1.123595505618</v>
      </c>
      <c r="L1614" s="2">
        <v>0.56179775280900002</v>
      </c>
      <c r="M1614" s="2">
        <v>26.123595505617999</v>
      </c>
      <c r="N1614" s="2">
        <v>1.4044943820219999</v>
      </c>
      <c r="O1614" s="2">
        <v>3.0898876404490001</v>
      </c>
      <c r="P1614" s="2">
        <v>0.56179775280900002</v>
      </c>
      <c r="Q1614" s="2">
        <v>1.6853932584269999</v>
      </c>
      <c r="R1614" s="2">
        <v>57.865168539326</v>
      </c>
      <c r="S1614" s="2">
        <v>1.4044943820219999</v>
      </c>
      <c r="T1614" s="16">
        <v>40.730337078651999</v>
      </c>
    </row>
    <row r="1615" spans="3:20" ht="25.2" x14ac:dyDescent="0.25">
      <c r="C1615" s="106"/>
      <c r="D1615" s="103"/>
      <c r="E1615" s="11" t="s">
        <v>36</v>
      </c>
      <c r="F1615" s="8"/>
      <c r="G1615" s="7">
        <v>53</v>
      </c>
      <c r="H1615" s="17">
        <v>16.981132075472001</v>
      </c>
      <c r="I1615" s="2">
        <v>7.547169811321</v>
      </c>
      <c r="J1615" s="2">
        <v>15.094339622642</v>
      </c>
      <c r="K1615" s="19" t="s">
        <v>68</v>
      </c>
      <c r="L1615" s="2">
        <v>1.88679245283</v>
      </c>
      <c r="M1615" s="2">
        <v>26.415094339623</v>
      </c>
      <c r="N1615" s="2">
        <v>3.7735849056599999</v>
      </c>
      <c r="O1615" s="2">
        <v>1.88679245283</v>
      </c>
      <c r="P1615" s="19" t="s">
        <v>68</v>
      </c>
      <c r="Q1615" s="2">
        <v>1.88679245283</v>
      </c>
      <c r="R1615" s="2">
        <v>50.943396226414997</v>
      </c>
      <c r="S1615" s="19" t="s">
        <v>68</v>
      </c>
      <c r="T1615" s="16">
        <v>49.056603773585003</v>
      </c>
    </row>
    <row r="1616" spans="3:20" ht="25.2" x14ac:dyDescent="0.25">
      <c r="C1616" s="106"/>
      <c r="D1616" s="103"/>
      <c r="E1616" s="11" t="s">
        <v>37</v>
      </c>
      <c r="F1616" s="8"/>
      <c r="G1616" s="7">
        <v>165</v>
      </c>
      <c r="H1616" s="17">
        <v>10.303030303030001</v>
      </c>
      <c r="I1616" s="2">
        <v>5.4545454545450003</v>
      </c>
      <c r="J1616" s="2">
        <v>9.6969696969699992</v>
      </c>
      <c r="K1616" s="2">
        <v>1.2121212121210001</v>
      </c>
      <c r="L1616" s="19" t="s">
        <v>68</v>
      </c>
      <c r="M1616" s="2">
        <v>23.636363636363999</v>
      </c>
      <c r="N1616" s="2">
        <v>1.818181818182</v>
      </c>
      <c r="O1616" s="2">
        <v>1.818181818182</v>
      </c>
      <c r="P1616" s="2">
        <v>1.2121212121210001</v>
      </c>
      <c r="Q1616" s="2">
        <v>2.4242424242420002</v>
      </c>
      <c r="R1616" s="2">
        <v>56.363636363635997</v>
      </c>
      <c r="S1616" s="2">
        <v>1.2121212121210001</v>
      </c>
      <c r="T1616" s="16">
        <v>42.424242424242003</v>
      </c>
    </row>
    <row r="1617" spans="3:20" x14ac:dyDescent="0.25">
      <c r="C1617" s="106"/>
      <c r="D1617" s="103"/>
      <c r="E1617" s="11" t="s">
        <v>38</v>
      </c>
      <c r="F1617" s="8"/>
      <c r="G1617" s="14">
        <v>11</v>
      </c>
      <c r="H1617" s="29">
        <v>9.0909090909089993</v>
      </c>
      <c r="I1617" s="12" t="s">
        <v>68</v>
      </c>
      <c r="J1617" s="6">
        <v>9.0909090909089993</v>
      </c>
      <c r="K1617" s="12" t="s">
        <v>68</v>
      </c>
      <c r="L1617" s="12" t="s">
        <v>68</v>
      </c>
      <c r="M1617" s="6">
        <v>18.181818181817999</v>
      </c>
      <c r="N1617" s="12" t="s">
        <v>68</v>
      </c>
      <c r="O1617" s="12" t="s">
        <v>68</v>
      </c>
      <c r="P1617" s="12" t="s">
        <v>68</v>
      </c>
      <c r="Q1617" s="12" t="s">
        <v>68</v>
      </c>
      <c r="R1617" s="6">
        <v>72.727272727273004</v>
      </c>
      <c r="S1617" s="12" t="s">
        <v>68</v>
      </c>
      <c r="T1617" s="31">
        <v>27.272727272727</v>
      </c>
    </row>
    <row r="1618" spans="3:20" ht="25.2" x14ac:dyDescent="0.25">
      <c r="C1618" s="102" t="s">
        <v>39</v>
      </c>
      <c r="D1618" s="102" t="s">
        <v>25</v>
      </c>
      <c r="E1618" s="10" t="s">
        <v>40</v>
      </c>
      <c r="F1618" s="9"/>
      <c r="G1618" s="13">
        <v>220</v>
      </c>
      <c r="H1618" s="23">
        <v>18.636363636363999</v>
      </c>
      <c r="I1618" s="4">
        <v>8.1818181818180005</v>
      </c>
      <c r="J1618" s="4">
        <v>9.5454545454549997</v>
      </c>
      <c r="K1618" s="4">
        <v>1.818181818182</v>
      </c>
      <c r="L1618" s="36" t="s">
        <v>68</v>
      </c>
      <c r="M1618" s="4">
        <v>24.090909090909001</v>
      </c>
      <c r="N1618" s="4">
        <v>1.818181818182</v>
      </c>
      <c r="O1618" s="4">
        <v>2.2727272727269998</v>
      </c>
      <c r="P1618" s="4">
        <v>2.7272727272730002</v>
      </c>
      <c r="Q1618" s="4">
        <v>2.2727272727269998</v>
      </c>
      <c r="R1618" s="4">
        <v>55.454545454544999</v>
      </c>
      <c r="S1618" s="4">
        <v>0.45454545454500001</v>
      </c>
      <c r="T1618" s="25">
        <v>44.090909090909001</v>
      </c>
    </row>
    <row r="1619" spans="3:20" ht="25.2" x14ac:dyDescent="0.25">
      <c r="C1619" s="106"/>
      <c r="D1619" s="103"/>
      <c r="E1619" s="11" t="s">
        <v>41</v>
      </c>
      <c r="F1619" s="8"/>
      <c r="G1619" s="7">
        <v>765</v>
      </c>
      <c r="H1619" s="17">
        <v>20.392156862745001</v>
      </c>
      <c r="I1619" s="2">
        <v>5.2287581699350003</v>
      </c>
      <c r="J1619" s="2">
        <v>6.666666666667</v>
      </c>
      <c r="K1619" s="2">
        <v>0.78431372549</v>
      </c>
      <c r="L1619" s="2">
        <v>0.78431372549</v>
      </c>
      <c r="M1619" s="2">
        <v>29.673202614379001</v>
      </c>
      <c r="N1619" s="2">
        <v>0.78431372549</v>
      </c>
      <c r="O1619" s="2">
        <v>2.483660130719</v>
      </c>
      <c r="P1619" s="2">
        <v>1.0457516339870001</v>
      </c>
      <c r="Q1619" s="2">
        <v>1.6993464052289999</v>
      </c>
      <c r="R1619" s="2">
        <v>52.156862745098003</v>
      </c>
      <c r="S1619" s="2">
        <v>0.78431372549</v>
      </c>
      <c r="T1619" s="16">
        <v>47.058823529412003</v>
      </c>
    </row>
    <row r="1620" spans="3:20" x14ac:dyDescent="0.25">
      <c r="C1620" s="106"/>
      <c r="D1620" s="103"/>
      <c r="E1620" s="11" t="s">
        <v>42</v>
      </c>
      <c r="F1620" s="8"/>
      <c r="G1620" s="7">
        <v>51</v>
      </c>
      <c r="H1620" s="17">
        <v>27.450980392157</v>
      </c>
      <c r="I1620" s="2">
        <v>3.9215686274510002</v>
      </c>
      <c r="J1620" s="2">
        <v>9.8039215686270005</v>
      </c>
      <c r="K1620" s="19" t="s">
        <v>68</v>
      </c>
      <c r="L1620" s="2">
        <v>1.9607843137250001</v>
      </c>
      <c r="M1620" s="2">
        <v>29.411764705882</v>
      </c>
      <c r="N1620" s="2">
        <v>1.9607843137250001</v>
      </c>
      <c r="O1620" s="2">
        <v>1.9607843137250001</v>
      </c>
      <c r="P1620" s="19" t="s">
        <v>68</v>
      </c>
      <c r="Q1620" s="2">
        <v>7.8431372549020004</v>
      </c>
      <c r="R1620" s="2">
        <v>39.215686274509999</v>
      </c>
      <c r="S1620" s="19" t="s">
        <v>68</v>
      </c>
      <c r="T1620" s="16">
        <v>60.784313725490001</v>
      </c>
    </row>
    <row r="1621" spans="3:20" x14ac:dyDescent="0.25">
      <c r="C1621" s="106"/>
      <c r="D1621" s="103"/>
      <c r="E1621" s="11" t="s">
        <v>43</v>
      </c>
      <c r="F1621" s="8"/>
      <c r="G1621" s="7">
        <v>365</v>
      </c>
      <c r="H1621" s="17">
        <v>15.890410958904001</v>
      </c>
      <c r="I1621" s="2">
        <v>4.6575342465749996</v>
      </c>
      <c r="J1621" s="2">
        <v>7.9452054794520004</v>
      </c>
      <c r="K1621" s="2">
        <v>1.095890410959</v>
      </c>
      <c r="L1621" s="2">
        <v>0.54794520547900005</v>
      </c>
      <c r="M1621" s="2">
        <v>30.958904109589</v>
      </c>
      <c r="N1621" s="2">
        <v>1.095890410959</v>
      </c>
      <c r="O1621" s="2">
        <v>3.0136986301370001</v>
      </c>
      <c r="P1621" s="2">
        <v>1.095890410959</v>
      </c>
      <c r="Q1621" s="2">
        <v>1.6438356164379999</v>
      </c>
      <c r="R1621" s="2">
        <v>53.424657534246997</v>
      </c>
      <c r="S1621" s="2">
        <v>0.82191780821899996</v>
      </c>
      <c r="T1621" s="16">
        <v>45.753424657533998</v>
      </c>
    </row>
    <row r="1622" spans="3:20" x14ac:dyDescent="0.25">
      <c r="C1622" s="106"/>
      <c r="D1622" s="103"/>
      <c r="E1622" s="11" t="s">
        <v>44</v>
      </c>
      <c r="F1622" s="8"/>
      <c r="G1622" s="7">
        <v>74</v>
      </c>
      <c r="H1622" s="17">
        <v>12.162162162162</v>
      </c>
      <c r="I1622" s="2">
        <v>1.351351351351</v>
      </c>
      <c r="J1622" s="2">
        <v>5.4054054054050003</v>
      </c>
      <c r="K1622" s="19" t="s">
        <v>68</v>
      </c>
      <c r="L1622" s="19" t="s">
        <v>68</v>
      </c>
      <c r="M1622" s="2">
        <v>20.27027027027</v>
      </c>
      <c r="N1622" s="19" t="s">
        <v>68</v>
      </c>
      <c r="O1622" s="2">
        <v>1.351351351351</v>
      </c>
      <c r="P1622" s="19" t="s">
        <v>68</v>
      </c>
      <c r="Q1622" s="19" t="s">
        <v>68</v>
      </c>
      <c r="R1622" s="2">
        <v>63.513513513513999</v>
      </c>
      <c r="S1622" s="19" t="s">
        <v>68</v>
      </c>
      <c r="T1622" s="16">
        <v>36.486486486486001</v>
      </c>
    </row>
    <row r="1623" spans="3:20" ht="25.2" x14ac:dyDescent="0.25">
      <c r="C1623" s="106"/>
      <c r="D1623" s="103"/>
      <c r="E1623" s="11" t="s">
        <v>45</v>
      </c>
      <c r="F1623" s="8"/>
      <c r="G1623" s="14">
        <v>33</v>
      </c>
      <c r="H1623" s="29">
        <v>27.272727272727</v>
      </c>
      <c r="I1623" s="6">
        <v>3.0303030303030001</v>
      </c>
      <c r="J1623" s="6">
        <v>9.0909090909089993</v>
      </c>
      <c r="K1623" s="12" t="s">
        <v>68</v>
      </c>
      <c r="L1623" s="12" t="s">
        <v>68</v>
      </c>
      <c r="M1623" s="6">
        <v>18.181818181817999</v>
      </c>
      <c r="N1623" s="12" t="s">
        <v>68</v>
      </c>
      <c r="O1623" s="12" t="s">
        <v>68</v>
      </c>
      <c r="P1623" s="12" t="s">
        <v>68</v>
      </c>
      <c r="Q1623" s="6">
        <v>3.0303030303030001</v>
      </c>
      <c r="R1623" s="6">
        <v>48.484848484848001</v>
      </c>
      <c r="S1623" s="12" t="s">
        <v>68</v>
      </c>
      <c r="T1623" s="31">
        <v>51.515151515151999</v>
      </c>
    </row>
    <row r="1624" spans="3:20" x14ac:dyDescent="0.25">
      <c r="C1624" s="106"/>
      <c r="D1624" s="103"/>
      <c r="E1624" s="11" t="s">
        <v>38</v>
      </c>
      <c r="F1624" s="8"/>
      <c r="G1624" s="7">
        <v>114</v>
      </c>
      <c r="H1624" s="17">
        <v>21.929824561404001</v>
      </c>
      <c r="I1624" s="2">
        <v>6.1403508771929998</v>
      </c>
      <c r="J1624" s="2">
        <v>5.2631578947369997</v>
      </c>
      <c r="K1624" s="19" t="s">
        <v>68</v>
      </c>
      <c r="L1624" s="2">
        <v>1.7543859649119999</v>
      </c>
      <c r="M1624" s="2">
        <v>21.929824561404001</v>
      </c>
      <c r="N1624" s="2">
        <v>0.87719298245599997</v>
      </c>
      <c r="O1624" s="2">
        <v>3.508771929825</v>
      </c>
      <c r="P1624" s="2">
        <v>0.87719298245599997</v>
      </c>
      <c r="Q1624" s="2">
        <v>3.508771929825</v>
      </c>
      <c r="R1624" s="2">
        <v>55.263157894736999</v>
      </c>
      <c r="S1624" s="2">
        <v>2.6315789473679998</v>
      </c>
      <c r="T1624" s="16">
        <v>42.105263157895003</v>
      </c>
    </row>
    <row r="1625" spans="3:20" ht="25.2" x14ac:dyDescent="0.25">
      <c r="C1625" s="106"/>
      <c r="D1625" s="102" t="s">
        <v>22</v>
      </c>
      <c r="E1625" s="10" t="s">
        <v>40</v>
      </c>
      <c r="F1625" s="9"/>
      <c r="G1625" s="13">
        <v>102</v>
      </c>
      <c r="H1625" s="23">
        <v>23.529411764706001</v>
      </c>
      <c r="I1625" s="4">
        <v>8.8235294117649996</v>
      </c>
      <c r="J1625" s="4">
        <v>6.8627450980390003</v>
      </c>
      <c r="K1625" s="4">
        <v>2.9411764705880001</v>
      </c>
      <c r="L1625" s="36" t="s">
        <v>68</v>
      </c>
      <c r="M1625" s="4">
        <v>26.470588235293999</v>
      </c>
      <c r="N1625" s="4">
        <v>1.9607843137250001</v>
      </c>
      <c r="O1625" s="4">
        <v>3.9215686274510002</v>
      </c>
      <c r="P1625" s="4">
        <v>3.9215686274510002</v>
      </c>
      <c r="Q1625" s="4">
        <v>2.9411764705880001</v>
      </c>
      <c r="R1625" s="4">
        <v>55.882352941176002</v>
      </c>
      <c r="S1625" s="36" t="s">
        <v>68</v>
      </c>
      <c r="T1625" s="25">
        <v>44.117647058823998</v>
      </c>
    </row>
    <row r="1626" spans="3:20" ht="25.2" x14ac:dyDescent="0.25">
      <c r="C1626" s="106"/>
      <c r="D1626" s="103"/>
      <c r="E1626" s="11" t="s">
        <v>41</v>
      </c>
      <c r="F1626" s="8"/>
      <c r="G1626" s="7">
        <v>444</v>
      </c>
      <c r="H1626" s="17">
        <v>24.099099099099</v>
      </c>
      <c r="I1626" s="2">
        <v>5.6306306306309999</v>
      </c>
      <c r="J1626" s="2">
        <v>8.1081081081080004</v>
      </c>
      <c r="K1626" s="2">
        <v>0.45045045044999998</v>
      </c>
      <c r="L1626" s="2">
        <v>1.126126126126</v>
      </c>
      <c r="M1626" s="2">
        <v>31.081081081080999</v>
      </c>
      <c r="N1626" s="2">
        <v>0.22522522522499999</v>
      </c>
      <c r="O1626" s="2">
        <v>2.0270270270270001</v>
      </c>
      <c r="P1626" s="2">
        <v>1.351351351351</v>
      </c>
      <c r="Q1626" s="2">
        <v>1.5765765765769999</v>
      </c>
      <c r="R1626" s="2">
        <v>48.873873873873997</v>
      </c>
      <c r="S1626" s="2">
        <v>0.45045045044999998</v>
      </c>
      <c r="T1626" s="16">
        <v>50.675675675675997</v>
      </c>
    </row>
    <row r="1627" spans="3:20" x14ac:dyDescent="0.25">
      <c r="C1627" s="106"/>
      <c r="D1627" s="103"/>
      <c r="E1627" s="11" t="s">
        <v>42</v>
      </c>
      <c r="F1627" s="8"/>
      <c r="G1627" s="14">
        <v>31</v>
      </c>
      <c r="H1627" s="29">
        <v>32.258064516128997</v>
      </c>
      <c r="I1627" s="6">
        <v>6.4516129032259997</v>
      </c>
      <c r="J1627" s="6">
        <v>9.6774193548389995</v>
      </c>
      <c r="K1627" s="12" t="s">
        <v>68</v>
      </c>
      <c r="L1627" s="12" t="s">
        <v>68</v>
      </c>
      <c r="M1627" s="6">
        <v>22.580645161290001</v>
      </c>
      <c r="N1627" s="12" t="s">
        <v>68</v>
      </c>
      <c r="O1627" s="12" t="s">
        <v>68</v>
      </c>
      <c r="P1627" s="12" t="s">
        <v>68</v>
      </c>
      <c r="Q1627" s="6">
        <v>6.4516129032259997</v>
      </c>
      <c r="R1627" s="6">
        <v>38.709677419355003</v>
      </c>
      <c r="S1627" s="12" t="s">
        <v>68</v>
      </c>
      <c r="T1627" s="31">
        <v>61.290322580644997</v>
      </c>
    </row>
    <row r="1628" spans="3:20" x14ac:dyDescent="0.25">
      <c r="C1628" s="106"/>
      <c r="D1628" s="103"/>
      <c r="E1628" s="11" t="s">
        <v>43</v>
      </c>
      <c r="F1628" s="8"/>
      <c r="G1628" s="7">
        <v>186</v>
      </c>
      <c r="H1628" s="17">
        <v>19.354838709677001</v>
      </c>
      <c r="I1628" s="2">
        <v>4.8387096774189997</v>
      </c>
      <c r="J1628" s="2">
        <v>8.6021505376339995</v>
      </c>
      <c r="K1628" s="2">
        <v>1.0752688172039999</v>
      </c>
      <c r="L1628" s="2">
        <v>1.0752688172039999</v>
      </c>
      <c r="M1628" s="2">
        <v>30.107526881719998</v>
      </c>
      <c r="N1628" s="19" t="s">
        <v>68</v>
      </c>
      <c r="O1628" s="2">
        <v>2.1505376344089999</v>
      </c>
      <c r="P1628" s="2">
        <v>1.6129032258060001</v>
      </c>
      <c r="Q1628" s="2">
        <v>2.6881720430109999</v>
      </c>
      <c r="R1628" s="2">
        <v>51.075268817203998</v>
      </c>
      <c r="S1628" s="2">
        <v>0.53763440860199996</v>
      </c>
      <c r="T1628" s="16">
        <v>48.387096774193999</v>
      </c>
    </row>
    <row r="1629" spans="3:20" x14ac:dyDescent="0.25">
      <c r="C1629" s="106"/>
      <c r="D1629" s="103"/>
      <c r="E1629" s="11" t="s">
        <v>44</v>
      </c>
      <c r="F1629" s="8"/>
      <c r="G1629" s="14">
        <v>38</v>
      </c>
      <c r="H1629" s="29">
        <v>13.157894736842</v>
      </c>
      <c r="I1629" s="12" t="s">
        <v>68</v>
      </c>
      <c r="J1629" s="6">
        <v>5.2631578947369997</v>
      </c>
      <c r="K1629" s="12" t="s">
        <v>68</v>
      </c>
      <c r="L1629" s="12" t="s">
        <v>68</v>
      </c>
      <c r="M1629" s="6">
        <v>18.421052631578998</v>
      </c>
      <c r="N1629" s="12" t="s">
        <v>68</v>
      </c>
      <c r="O1629" s="6">
        <v>2.6315789473679998</v>
      </c>
      <c r="P1629" s="12" t="s">
        <v>68</v>
      </c>
      <c r="Q1629" s="12" t="s">
        <v>68</v>
      </c>
      <c r="R1629" s="6">
        <v>65.789473684211004</v>
      </c>
      <c r="S1629" s="12" t="s">
        <v>68</v>
      </c>
      <c r="T1629" s="31">
        <v>34.210526315788996</v>
      </c>
    </row>
    <row r="1630" spans="3:20" ht="25.2" x14ac:dyDescent="0.25">
      <c r="C1630" s="106"/>
      <c r="D1630" s="103"/>
      <c r="E1630" s="11" t="s">
        <v>45</v>
      </c>
      <c r="F1630" s="8"/>
      <c r="G1630" s="14">
        <v>10</v>
      </c>
      <c r="H1630" s="29">
        <v>30</v>
      </c>
      <c r="I1630" s="12" t="s">
        <v>68</v>
      </c>
      <c r="J1630" s="6">
        <v>20</v>
      </c>
      <c r="K1630" s="12" t="s">
        <v>68</v>
      </c>
      <c r="L1630" s="12" t="s">
        <v>68</v>
      </c>
      <c r="M1630" s="6">
        <v>20</v>
      </c>
      <c r="N1630" s="12" t="s">
        <v>68</v>
      </c>
      <c r="O1630" s="12" t="s">
        <v>68</v>
      </c>
      <c r="P1630" s="12" t="s">
        <v>68</v>
      </c>
      <c r="Q1630" s="12" t="s">
        <v>68</v>
      </c>
      <c r="R1630" s="6">
        <v>50</v>
      </c>
      <c r="S1630" s="12" t="s">
        <v>68</v>
      </c>
      <c r="T1630" s="31">
        <v>50</v>
      </c>
    </row>
    <row r="1631" spans="3:20" x14ac:dyDescent="0.25">
      <c r="C1631" s="106"/>
      <c r="D1631" s="103"/>
      <c r="E1631" s="11" t="s">
        <v>38</v>
      </c>
      <c r="F1631" s="8"/>
      <c r="G1631" s="7">
        <v>70</v>
      </c>
      <c r="H1631" s="17">
        <v>25.714285714286</v>
      </c>
      <c r="I1631" s="2">
        <v>8.5714285714289993</v>
      </c>
      <c r="J1631" s="2">
        <v>5.7142857142860004</v>
      </c>
      <c r="K1631" s="19" t="s">
        <v>68</v>
      </c>
      <c r="L1631" s="2">
        <v>1.4285714285710001</v>
      </c>
      <c r="M1631" s="2">
        <v>24.285714285714</v>
      </c>
      <c r="N1631" s="2">
        <v>1.4285714285710001</v>
      </c>
      <c r="O1631" s="2">
        <v>4.2857142857139996</v>
      </c>
      <c r="P1631" s="2">
        <v>1.4285714285710001</v>
      </c>
      <c r="Q1631" s="2">
        <v>2.8571428571430002</v>
      </c>
      <c r="R1631" s="2">
        <v>54.285714285714</v>
      </c>
      <c r="S1631" s="2">
        <v>1.4285714285710001</v>
      </c>
      <c r="T1631" s="16">
        <v>44.285714285714</v>
      </c>
    </row>
    <row r="1632" spans="3:20" ht="25.2" x14ac:dyDescent="0.25">
      <c r="C1632" s="106"/>
      <c r="D1632" s="102" t="s">
        <v>23</v>
      </c>
      <c r="E1632" s="10" t="s">
        <v>40</v>
      </c>
      <c r="F1632" s="9"/>
      <c r="G1632" s="13">
        <v>118</v>
      </c>
      <c r="H1632" s="23">
        <v>14.406779661017</v>
      </c>
      <c r="I1632" s="4">
        <v>7.6271186440680001</v>
      </c>
      <c r="J1632" s="4">
        <v>11.864406779661</v>
      </c>
      <c r="K1632" s="4">
        <v>0.84745762711899997</v>
      </c>
      <c r="L1632" s="36" t="s">
        <v>68</v>
      </c>
      <c r="M1632" s="4">
        <v>22.033898305085</v>
      </c>
      <c r="N1632" s="4">
        <v>1.6949152542370001</v>
      </c>
      <c r="O1632" s="4">
        <v>0.84745762711899997</v>
      </c>
      <c r="P1632" s="4">
        <v>1.6949152542370001</v>
      </c>
      <c r="Q1632" s="4">
        <v>1.6949152542370001</v>
      </c>
      <c r="R1632" s="4">
        <v>55.084745762711997</v>
      </c>
      <c r="S1632" s="4">
        <v>0.84745762711899997</v>
      </c>
      <c r="T1632" s="25">
        <v>44.067796610168998</v>
      </c>
    </row>
    <row r="1633" spans="3:20" ht="25.2" x14ac:dyDescent="0.25">
      <c r="C1633" s="106"/>
      <c r="D1633" s="103"/>
      <c r="E1633" s="11" t="s">
        <v>41</v>
      </c>
      <c r="F1633" s="8"/>
      <c r="G1633" s="7">
        <v>321</v>
      </c>
      <c r="H1633" s="17">
        <v>15.264797507788</v>
      </c>
      <c r="I1633" s="2">
        <v>4.6728971962620003</v>
      </c>
      <c r="J1633" s="2">
        <v>4.6728971962620003</v>
      </c>
      <c r="K1633" s="2">
        <v>1.2461059190029999</v>
      </c>
      <c r="L1633" s="2">
        <v>0.31152647975100001</v>
      </c>
      <c r="M1633" s="2">
        <v>27.725856697819001</v>
      </c>
      <c r="N1633" s="2">
        <v>1.5576323987539999</v>
      </c>
      <c r="O1633" s="2">
        <v>3.1152647975079999</v>
      </c>
      <c r="P1633" s="2">
        <v>0.62305295950200001</v>
      </c>
      <c r="Q1633" s="2">
        <v>1.869158878505</v>
      </c>
      <c r="R1633" s="2">
        <v>56.697819314641997</v>
      </c>
      <c r="S1633" s="2">
        <v>1.2461059190029999</v>
      </c>
      <c r="T1633" s="16">
        <v>42.056074766355003</v>
      </c>
    </row>
    <row r="1634" spans="3:20" x14ac:dyDescent="0.25">
      <c r="C1634" s="106"/>
      <c r="D1634" s="103"/>
      <c r="E1634" s="11" t="s">
        <v>42</v>
      </c>
      <c r="F1634" s="8"/>
      <c r="G1634" s="14">
        <v>20</v>
      </c>
      <c r="H1634" s="29">
        <v>20</v>
      </c>
      <c r="I1634" s="12" t="s">
        <v>68</v>
      </c>
      <c r="J1634" s="6">
        <v>10</v>
      </c>
      <c r="K1634" s="12" t="s">
        <v>68</v>
      </c>
      <c r="L1634" s="6">
        <v>5</v>
      </c>
      <c r="M1634" s="6">
        <v>40</v>
      </c>
      <c r="N1634" s="6">
        <v>5</v>
      </c>
      <c r="O1634" s="6">
        <v>5</v>
      </c>
      <c r="P1634" s="12" t="s">
        <v>68</v>
      </c>
      <c r="Q1634" s="6">
        <v>10</v>
      </c>
      <c r="R1634" s="6">
        <v>40</v>
      </c>
      <c r="S1634" s="12" t="s">
        <v>68</v>
      </c>
      <c r="T1634" s="31">
        <v>60</v>
      </c>
    </row>
    <row r="1635" spans="3:20" x14ac:dyDescent="0.25">
      <c r="C1635" s="106"/>
      <c r="D1635" s="103"/>
      <c r="E1635" s="11" t="s">
        <v>43</v>
      </c>
      <c r="F1635" s="8"/>
      <c r="G1635" s="7">
        <v>179</v>
      </c>
      <c r="H1635" s="17">
        <v>12.290502793296</v>
      </c>
      <c r="I1635" s="2">
        <v>4.4692737430170002</v>
      </c>
      <c r="J1635" s="2">
        <v>7.2625698324019998</v>
      </c>
      <c r="K1635" s="2">
        <v>1.117318435754</v>
      </c>
      <c r="L1635" s="19" t="s">
        <v>68</v>
      </c>
      <c r="M1635" s="2">
        <v>31.843575418994</v>
      </c>
      <c r="N1635" s="2">
        <v>2.2346368715080001</v>
      </c>
      <c r="O1635" s="2">
        <v>3.9106145251400002</v>
      </c>
      <c r="P1635" s="2">
        <v>0.55865921787700001</v>
      </c>
      <c r="Q1635" s="2">
        <v>0.55865921787700001</v>
      </c>
      <c r="R1635" s="2">
        <v>55.865921787708999</v>
      </c>
      <c r="S1635" s="2">
        <v>1.117318435754</v>
      </c>
      <c r="T1635" s="16">
        <v>43.016759776535999</v>
      </c>
    </row>
    <row r="1636" spans="3:20" x14ac:dyDescent="0.25">
      <c r="C1636" s="106"/>
      <c r="D1636" s="103"/>
      <c r="E1636" s="11" t="s">
        <v>44</v>
      </c>
      <c r="F1636" s="8"/>
      <c r="G1636" s="14">
        <v>36</v>
      </c>
      <c r="H1636" s="29">
        <v>11.111111111111001</v>
      </c>
      <c r="I1636" s="6">
        <v>2.7777777777780002</v>
      </c>
      <c r="J1636" s="6">
        <v>5.5555555555560003</v>
      </c>
      <c r="K1636" s="12" t="s">
        <v>68</v>
      </c>
      <c r="L1636" s="12" t="s">
        <v>68</v>
      </c>
      <c r="M1636" s="6">
        <v>22.222222222222001</v>
      </c>
      <c r="N1636" s="12" t="s">
        <v>68</v>
      </c>
      <c r="O1636" s="12" t="s">
        <v>68</v>
      </c>
      <c r="P1636" s="12" t="s">
        <v>68</v>
      </c>
      <c r="Q1636" s="12" t="s">
        <v>68</v>
      </c>
      <c r="R1636" s="6">
        <v>61.111111111111001</v>
      </c>
      <c r="S1636" s="12" t="s">
        <v>68</v>
      </c>
      <c r="T1636" s="31">
        <v>38.888888888888999</v>
      </c>
    </row>
    <row r="1637" spans="3:20" ht="25.2" x14ac:dyDescent="0.25">
      <c r="C1637" s="106"/>
      <c r="D1637" s="103"/>
      <c r="E1637" s="11" t="s">
        <v>45</v>
      </c>
      <c r="F1637" s="8"/>
      <c r="G1637" s="14">
        <v>23</v>
      </c>
      <c r="H1637" s="29">
        <v>26.086956521739001</v>
      </c>
      <c r="I1637" s="6">
        <v>4.3478260869570002</v>
      </c>
      <c r="J1637" s="6">
        <v>4.3478260869570002</v>
      </c>
      <c r="K1637" s="12" t="s">
        <v>68</v>
      </c>
      <c r="L1637" s="12" t="s">
        <v>68</v>
      </c>
      <c r="M1637" s="6">
        <v>17.391304347826001</v>
      </c>
      <c r="N1637" s="12" t="s">
        <v>68</v>
      </c>
      <c r="O1637" s="12" t="s">
        <v>68</v>
      </c>
      <c r="P1637" s="12" t="s">
        <v>68</v>
      </c>
      <c r="Q1637" s="6">
        <v>4.3478260869570002</v>
      </c>
      <c r="R1637" s="6">
        <v>47.826086956521998</v>
      </c>
      <c r="S1637" s="12" t="s">
        <v>68</v>
      </c>
      <c r="T1637" s="31">
        <v>52.173913043478002</v>
      </c>
    </row>
    <row r="1638" spans="3:20" x14ac:dyDescent="0.25">
      <c r="C1638" s="106"/>
      <c r="D1638" s="103"/>
      <c r="E1638" s="11" t="s">
        <v>38</v>
      </c>
      <c r="F1638" s="8"/>
      <c r="G1638" s="14">
        <v>44</v>
      </c>
      <c r="H1638" s="29">
        <v>15.909090909091001</v>
      </c>
      <c r="I1638" s="6">
        <v>2.2727272727269998</v>
      </c>
      <c r="J1638" s="6">
        <v>4.5454545454549997</v>
      </c>
      <c r="K1638" s="12" t="s">
        <v>68</v>
      </c>
      <c r="L1638" s="6">
        <v>2.2727272727269998</v>
      </c>
      <c r="M1638" s="6">
        <v>18.181818181817999</v>
      </c>
      <c r="N1638" s="12" t="s">
        <v>68</v>
      </c>
      <c r="O1638" s="6">
        <v>2.2727272727269998</v>
      </c>
      <c r="P1638" s="12" t="s">
        <v>68</v>
      </c>
      <c r="Q1638" s="6">
        <v>4.5454545454549997</v>
      </c>
      <c r="R1638" s="6">
        <v>56.818181818181998</v>
      </c>
      <c r="S1638" s="6">
        <v>4.5454545454549997</v>
      </c>
      <c r="T1638" s="31">
        <v>38.636363636364003</v>
      </c>
    </row>
    <row r="1639" spans="3:20" x14ac:dyDescent="0.25">
      <c r="C1639" s="102" t="s">
        <v>46</v>
      </c>
      <c r="D1639" s="100" t="s">
        <v>21</v>
      </c>
      <c r="E1639" s="10" t="s">
        <v>47</v>
      </c>
      <c r="F1639" s="9"/>
      <c r="G1639" s="13">
        <v>917</v>
      </c>
      <c r="H1639" s="23">
        <v>19.302071973827999</v>
      </c>
      <c r="I1639" s="4">
        <v>5.6706652126500003</v>
      </c>
      <c r="J1639" s="4">
        <v>8.5059978189750005</v>
      </c>
      <c r="K1639" s="4">
        <v>0.87241003271499995</v>
      </c>
      <c r="L1639" s="4">
        <v>0.65430752453700003</v>
      </c>
      <c r="M1639" s="4">
        <v>27.699018538712998</v>
      </c>
      <c r="N1639" s="4">
        <v>1.090512540894</v>
      </c>
      <c r="O1639" s="4">
        <v>2.5081788440569999</v>
      </c>
      <c r="P1639" s="4">
        <v>1.1995637949839999</v>
      </c>
      <c r="Q1639" s="4">
        <v>1.744820065431</v>
      </c>
      <c r="R1639" s="4">
        <v>52.998909487459002</v>
      </c>
      <c r="S1639" s="4">
        <v>0.87241003271499995</v>
      </c>
      <c r="T1639" s="25">
        <v>46.128680479826002</v>
      </c>
    </row>
    <row r="1640" spans="3:20" ht="25.2" x14ac:dyDescent="0.25">
      <c r="C1640" s="106"/>
      <c r="D1640" s="101"/>
      <c r="E1640" s="11" t="s">
        <v>48</v>
      </c>
      <c r="F1640" s="8"/>
      <c r="G1640" s="7">
        <v>141</v>
      </c>
      <c r="H1640" s="17">
        <v>15.602836879432999</v>
      </c>
      <c r="I1640" s="2">
        <v>7.0921985815599999</v>
      </c>
      <c r="J1640" s="2">
        <v>4.2553191489359996</v>
      </c>
      <c r="K1640" s="2">
        <v>0.70921985815599997</v>
      </c>
      <c r="L1640" s="2">
        <v>1.4184397163119999</v>
      </c>
      <c r="M1640" s="2">
        <v>29.787234042552999</v>
      </c>
      <c r="N1640" s="2">
        <v>0.70921985815599997</v>
      </c>
      <c r="O1640" s="2">
        <v>4.9645390070920001</v>
      </c>
      <c r="P1640" s="2">
        <v>0.70921985815599997</v>
      </c>
      <c r="Q1640" s="2">
        <v>1.4184397163119999</v>
      </c>
      <c r="R1640" s="2">
        <v>53.191489361701997</v>
      </c>
      <c r="S1640" s="2">
        <v>1.4184397163119999</v>
      </c>
      <c r="T1640" s="16">
        <v>45.390070921986002</v>
      </c>
    </row>
    <row r="1641" spans="3:20" x14ac:dyDescent="0.25">
      <c r="C1641" s="106"/>
      <c r="D1641" s="101"/>
      <c r="E1641" s="11" t="s">
        <v>49</v>
      </c>
      <c r="F1641" s="8"/>
      <c r="G1641" s="14">
        <v>25</v>
      </c>
      <c r="H1641" s="29">
        <v>16</v>
      </c>
      <c r="I1641" s="6">
        <v>8</v>
      </c>
      <c r="J1641" s="6">
        <v>4</v>
      </c>
      <c r="K1641" s="12" t="s">
        <v>68</v>
      </c>
      <c r="L1641" s="12" t="s">
        <v>68</v>
      </c>
      <c r="M1641" s="6">
        <v>32</v>
      </c>
      <c r="N1641" s="6">
        <v>4</v>
      </c>
      <c r="O1641" s="12" t="s">
        <v>68</v>
      </c>
      <c r="P1641" s="12" t="s">
        <v>68</v>
      </c>
      <c r="Q1641" s="12" t="s">
        <v>68</v>
      </c>
      <c r="R1641" s="6">
        <v>60</v>
      </c>
      <c r="S1641" s="12" t="s">
        <v>68</v>
      </c>
      <c r="T1641" s="31">
        <v>40</v>
      </c>
    </row>
    <row r="1642" spans="3:20" ht="25.2" x14ac:dyDescent="0.25">
      <c r="C1642" s="106"/>
      <c r="D1642" s="101"/>
      <c r="E1642" s="11" t="s">
        <v>50</v>
      </c>
      <c r="F1642" s="8"/>
      <c r="G1642" s="7">
        <v>86</v>
      </c>
      <c r="H1642" s="17">
        <v>22.093023255814</v>
      </c>
      <c r="I1642" s="2">
        <v>6.9767441860470001</v>
      </c>
      <c r="J1642" s="2">
        <v>4.6511627906979998</v>
      </c>
      <c r="K1642" s="2">
        <v>1.1627906976739999</v>
      </c>
      <c r="L1642" s="2">
        <v>1.1627906976739999</v>
      </c>
      <c r="M1642" s="2">
        <v>22.093023255814</v>
      </c>
      <c r="N1642" s="19" t="s">
        <v>68</v>
      </c>
      <c r="O1642" s="2">
        <v>2.3255813953489999</v>
      </c>
      <c r="P1642" s="2">
        <v>3.488372093023</v>
      </c>
      <c r="Q1642" s="2">
        <v>2.3255813953489999</v>
      </c>
      <c r="R1642" s="2">
        <v>59.302325581395003</v>
      </c>
      <c r="S1642" s="19" t="s">
        <v>68</v>
      </c>
      <c r="T1642" s="16">
        <v>40.697674418604997</v>
      </c>
    </row>
    <row r="1643" spans="3:20" ht="25.2" x14ac:dyDescent="0.25">
      <c r="C1643" s="106"/>
      <c r="D1643" s="101"/>
      <c r="E1643" s="11" t="s">
        <v>51</v>
      </c>
      <c r="F1643" s="8"/>
      <c r="G1643" s="14">
        <v>39</v>
      </c>
      <c r="H1643" s="29">
        <v>25.641025641026001</v>
      </c>
      <c r="I1643" s="6">
        <v>2.564102564103</v>
      </c>
      <c r="J1643" s="6">
        <v>7.6923076923079998</v>
      </c>
      <c r="K1643" s="6">
        <v>2.564102564103</v>
      </c>
      <c r="L1643" s="12" t="s">
        <v>68</v>
      </c>
      <c r="M1643" s="6">
        <v>25.641025641026001</v>
      </c>
      <c r="N1643" s="12" t="s">
        <v>68</v>
      </c>
      <c r="O1643" s="12" t="s">
        <v>68</v>
      </c>
      <c r="P1643" s="12" t="s">
        <v>68</v>
      </c>
      <c r="Q1643" s="6">
        <v>2.564102564103</v>
      </c>
      <c r="R1643" s="6">
        <v>56.410256410255997</v>
      </c>
      <c r="S1643" s="12" t="s">
        <v>68</v>
      </c>
      <c r="T1643" s="31">
        <v>43.589743589744003</v>
      </c>
    </row>
    <row r="1644" spans="3:20" x14ac:dyDescent="0.25">
      <c r="C1644" s="106"/>
      <c r="D1644" s="101"/>
      <c r="E1644" s="11" t="s">
        <v>52</v>
      </c>
      <c r="F1644" s="8"/>
      <c r="G1644" s="14">
        <v>19</v>
      </c>
      <c r="H1644" s="29">
        <v>21.052631578947</v>
      </c>
      <c r="I1644" s="6">
        <v>10.526315789473999</v>
      </c>
      <c r="J1644" s="12" t="s">
        <v>68</v>
      </c>
      <c r="K1644" s="12" t="s">
        <v>68</v>
      </c>
      <c r="L1644" s="12" t="s">
        <v>68</v>
      </c>
      <c r="M1644" s="6">
        <v>15.789473684211</v>
      </c>
      <c r="N1644" s="12" t="s">
        <v>68</v>
      </c>
      <c r="O1644" s="12" t="s">
        <v>68</v>
      </c>
      <c r="P1644" s="12" t="s">
        <v>68</v>
      </c>
      <c r="Q1644" s="6">
        <v>5.2631578947369997</v>
      </c>
      <c r="R1644" s="6">
        <v>57.894736842104997</v>
      </c>
      <c r="S1644" s="12" t="s">
        <v>68</v>
      </c>
      <c r="T1644" s="31">
        <v>42.105263157895003</v>
      </c>
    </row>
    <row r="1645" spans="3:20" x14ac:dyDescent="0.25">
      <c r="C1645" s="106"/>
      <c r="D1645" s="101"/>
      <c r="E1645" s="11" t="s">
        <v>53</v>
      </c>
      <c r="F1645" s="8"/>
      <c r="G1645" s="14">
        <v>16</v>
      </c>
      <c r="H1645" s="29">
        <v>18.75</v>
      </c>
      <c r="I1645" s="6">
        <v>6.25</v>
      </c>
      <c r="J1645" s="12" t="s">
        <v>68</v>
      </c>
      <c r="K1645" s="12" t="s">
        <v>68</v>
      </c>
      <c r="L1645" s="12" t="s">
        <v>68</v>
      </c>
      <c r="M1645" s="6">
        <v>37.5</v>
      </c>
      <c r="N1645" s="12" t="s">
        <v>68</v>
      </c>
      <c r="O1645" s="12" t="s">
        <v>68</v>
      </c>
      <c r="P1645" s="6">
        <v>6.25</v>
      </c>
      <c r="Q1645" s="6">
        <v>12.5</v>
      </c>
      <c r="R1645" s="6">
        <v>56.25</v>
      </c>
      <c r="S1645" s="12" t="s">
        <v>68</v>
      </c>
      <c r="T1645" s="31">
        <v>43.75</v>
      </c>
    </row>
    <row r="1646" spans="3:20" x14ac:dyDescent="0.25">
      <c r="C1646" s="106"/>
      <c r="D1646" s="101"/>
      <c r="E1646" s="11" t="s">
        <v>38</v>
      </c>
      <c r="F1646" s="8"/>
      <c r="G1646" s="14">
        <v>28</v>
      </c>
      <c r="H1646" s="29">
        <v>21.428571428571001</v>
      </c>
      <c r="I1646" s="6">
        <v>7.1428571428570002</v>
      </c>
      <c r="J1646" s="6">
        <v>7.1428571428570002</v>
      </c>
      <c r="K1646" s="12" t="s">
        <v>68</v>
      </c>
      <c r="L1646" s="12" t="s">
        <v>68</v>
      </c>
      <c r="M1646" s="6">
        <v>21.428571428571001</v>
      </c>
      <c r="N1646" s="6">
        <v>7.1428571428570002</v>
      </c>
      <c r="O1646" s="6">
        <v>3.5714285714290002</v>
      </c>
      <c r="P1646" s="12" t="s">
        <v>68</v>
      </c>
      <c r="Q1646" s="6">
        <v>3.5714285714290002</v>
      </c>
      <c r="R1646" s="6">
        <v>57.142857142856997</v>
      </c>
      <c r="S1646" s="6">
        <v>3.5714285714290002</v>
      </c>
      <c r="T1646" s="31">
        <v>39.285714285714</v>
      </c>
    </row>
    <row r="1647" spans="3:20" x14ac:dyDescent="0.25">
      <c r="C1647" s="106"/>
      <c r="D1647" s="101"/>
      <c r="E1647" s="11" t="s">
        <v>54</v>
      </c>
      <c r="F1647" s="8"/>
      <c r="G1647" s="7">
        <v>1058</v>
      </c>
      <c r="H1647" s="17">
        <v>18.809073724008002</v>
      </c>
      <c r="I1647" s="2">
        <v>5.8601134215500004</v>
      </c>
      <c r="J1647" s="2">
        <v>7.9395085066159998</v>
      </c>
      <c r="K1647" s="2">
        <v>0.85066162570899995</v>
      </c>
      <c r="L1647" s="2">
        <v>0.756143667297</v>
      </c>
      <c r="M1647" s="2">
        <v>27.977315689981001</v>
      </c>
      <c r="N1647" s="2">
        <v>1.039697542533</v>
      </c>
      <c r="O1647" s="2">
        <v>2.835538752363</v>
      </c>
      <c r="P1647" s="2">
        <v>1.1342155009449999</v>
      </c>
      <c r="Q1647" s="2">
        <v>1.7013232514179999</v>
      </c>
      <c r="R1647" s="2">
        <v>53.024574669186997</v>
      </c>
      <c r="S1647" s="2">
        <v>0.945179584121</v>
      </c>
      <c r="T1647" s="16">
        <v>46.030245746692003</v>
      </c>
    </row>
    <row r="1648" spans="3:20" x14ac:dyDescent="0.25">
      <c r="C1648" s="106"/>
      <c r="D1648" s="101"/>
      <c r="E1648" s="11" t="s">
        <v>55</v>
      </c>
      <c r="F1648" s="8"/>
      <c r="G1648" s="7">
        <v>150</v>
      </c>
      <c r="H1648" s="17">
        <v>22</v>
      </c>
      <c r="I1648" s="2">
        <v>6</v>
      </c>
      <c r="J1648" s="2">
        <v>5.333333333333</v>
      </c>
      <c r="K1648" s="2">
        <v>1.333333333333</v>
      </c>
      <c r="L1648" s="2">
        <v>0.66666666666700003</v>
      </c>
      <c r="M1648" s="2">
        <v>24.666666666666998</v>
      </c>
      <c r="N1648" s="2">
        <v>0.66666666666700003</v>
      </c>
      <c r="O1648" s="2">
        <v>1.333333333333</v>
      </c>
      <c r="P1648" s="2">
        <v>2</v>
      </c>
      <c r="Q1648" s="2">
        <v>2</v>
      </c>
      <c r="R1648" s="2">
        <v>58.666666666666998</v>
      </c>
      <c r="S1648" s="19" t="s">
        <v>68</v>
      </c>
      <c r="T1648" s="16">
        <v>41.333333333333002</v>
      </c>
    </row>
    <row r="1649" spans="2:20" ht="25.2" x14ac:dyDescent="0.25">
      <c r="C1649" s="102" t="s">
        <v>56</v>
      </c>
      <c r="D1649" s="100" t="s">
        <v>21</v>
      </c>
      <c r="E1649" s="10" t="s">
        <v>57</v>
      </c>
      <c r="F1649" s="9"/>
      <c r="G1649" s="13">
        <v>340</v>
      </c>
      <c r="H1649" s="23">
        <v>15.882352941176</v>
      </c>
      <c r="I1649" s="4">
        <v>6.1764705882350004</v>
      </c>
      <c r="J1649" s="4">
        <v>6.4705882352939996</v>
      </c>
      <c r="K1649" s="4">
        <v>0.88235294117600005</v>
      </c>
      <c r="L1649" s="4">
        <v>1.1764705882349999</v>
      </c>
      <c r="M1649" s="4">
        <v>27.647058823529001</v>
      </c>
      <c r="N1649" s="4">
        <v>0.88235294117600005</v>
      </c>
      <c r="O1649" s="4">
        <v>2.352941176471</v>
      </c>
      <c r="P1649" s="4">
        <v>1.4705882352940001</v>
      </c>
      <c r="Q1649" s="4">
        <v>1.4705882352940001</v>
      </c>
      <c r="R1649" s="4">
        <v>56.176470588234999</v>
      </c>
      <c r="S1649" s="4">
        <v>0.88235294117600005</v>
      </c>
      <c r="T1649" s="25">
        <v>42.941176470587997</v>
      </c>
    </row>
    <row r="1650" spans="2:20" ht="25.2" x14ac:dyDescent="0.25">
      <c r="C1650" s="106"/>
      <c r="D1650" s="101"/>
      <c r="E1650" s="11" t="s">
        <v>58</v>
      </c>
      <c r="F1650" s="8"/>
      <c r="G1650" s="7">
        <v>510</v>
      </c>
      <c r="H1650" s="17">
        <v>21.568627450979999</v>
      </c>
      <c r="I1650" s="2">
        <v>5.2941176470590001</v>
      </c>
      <c r="J1650" s="2">
        <v>6.0784313725489998</v>
      </c>
      <c r="K1650" s="2">
        <v>0.58823529411800002</v>
      </c>
      <c r="L1650" s="2">
        <v>0.58823529411800002</v>
      </c>
      <c r="M1650" s="2">
        <v>29.019607843136999</v>
      </c>
      <c r="N1650" s="2">
        <v>1.1764705882349999</v>
      </c>
      <c r="O1650" s="2">
        <v>2.352941176471</v>
      </c>
      <c r="P1650" s="2">
        <v>0.98039215686299996</v>
      </c>
      <c r="Q1650" s="2">
        <v>2.7450980392159998</v>
      </c>
      <c r="R1650" s="2">
        <v>51.568627450980003</v>
      </c>
      <c r="S1650" s="2">
        <v>0.78431372549</v>
      </c>
      <c r="T1650" s="16">
        <v>47.647058823529001</v>
      </c>
    </row>
    <row r="1651" spans="2:20" ht="25.2" x14ac:dyDescent="0.25">
      <c r="C1651" s="106"/>
      <c r="D1651" s="101"/>
      <c r="E1651" s="11" t="s">
        <v>59</v>
      </c>
      <c r="F1651" s="8"/>
      <c r="G1651" s="7">
        <v>306</v>
      </c>
      <c r="H1651" s="17">
        <v>17.647058823529001</v>
      </c>
      <c r="I1651" s="2">
        <v>7.1895424836600004</v>
      </c>
      <c r="J1651" s="2">
        <v>10.457516339869001</v>
      </c>
      <c r="K1651" s="2">
        <v>1.6339869281049999</v>
      </c>
      <c r="L1651" s="2">
        <v>0.32679738562100002</v>
      </c>
      <c r="M1651" s="2">
        <v>25.163398692809999</v>
      </c>
      <c r="N1651" s="2">
        <v>0.98039215686299996</v>
      </c>
      <c r="O1651" s="2">
        <v>3.9215686274510002</v>
      </c>
      <c r="P1651" s="2">
        <v>1.6339869281049999</v>
      </c>
      <c r="Q1651" s="2">
        <v>1.3071895424840001</v>
      </c>
      <c r="R1651" s="2">
        <v>55.555555555555998</v>
      </c>
      <c r="S1651" s="2">
        <v>1.3071895424840001</v>
      </c>
      <c r="T1651" s="16">
        <v>43.137254901961001</v>
      </c>
    </row>
    <row r="1652" spans="2:20" x14ac:dyDescent="0.25">
      <c r="C1652" s="106"/>
      <c r="D1652" s="101"/>
      <c r="E1652" s="11" t="s">
        <v>60</v>
      </c>
      <c r="F1652" s="8"/>
      <c r="G1652" s="7">
        <v>115</v>
      </c>
      <c r="H1652" s="17">
        <v>23.478260869564998</v>
      </c>
      <c r="I1652" s="2">
        <v>5.2173913043480002</v>
      </c>
      <c r="J1652" s="2">
        <v>7.8260869565220004</v>
      </c>
      <c r="K1652" s="19" t="s">
        <v>68</v>
      </c>
      <c r="L1652" s="2">
        <v>0.86956521739100001</v>
      </c>
      <c r="M1652" s="2">
        <v>25.217391304347998</v>
      </c>
      <c r="N1652" s="2">
        <v>1.7391304347829999</v>
      </c>
      <c r="O1652" s="2">
        <v>0.86956521739100001</v>
      </c>
      <c r="P1652" s="2">
        <v>0.86956521739100001</v>
      </c>
      <c r="Q1652" s="2">
        <v>1.7391304347829999</v>
      </c>
      <c r="R1652" s="2">
        <v>53.043478260870003</v>
      </c>
      <c r="S1652" s="19" t="s">
        <v>68</v>
      </c>
      <c r="T1652" s="16">
        <v>46.956521739129997</v>
      </c>
    </row>
    <row r="1653" spans="2:20" x14ac:dyDescent="0.25">
      <c r="C1653" s="102" t="s">
        <v>61</v>
      </c>
      <c r="D1653" s="100" t="s">
        <v>21</v>
      </c>
      <c r="E1653" s="10" t="s">
        <v>62</v>
      </c>
      <c r="F1653" s="9"/>
      <c r="G1653" s="13">
        <v>157</v>
      </c>
      <c r="H1653" s="23">
        <v>17.834394904459</v>
      </c>
      <c r="I1653" s="4">
        <v>5.7324840764329998</v>
      </c>
      <c r="J1653" s="4">
        <v>8.2802547770700006</v>
      </c>
      <c r="K1653" s="4">
        <v>1.9108280254779999</v>
      </c>
      <c r="L1653" s="4">
        <v>2.5477707006369998</v>
      </c>
      <c r="M1653" s="4">
        <v>28.662420382166001</v>
      </c>
      <c r="N1653" s="36" t="s">
        <v>68</v>
      </c>
      <c r="O1653" s="36" t="s">
        <v>68</v>
      </c>
      <c r="P1653" s="4">
        <v>0.63694267515900005</v>
      </c>
      <c r="Q1653" s="4">
        <v>1.9108280254779999</v>
      </c>
      <c r="R1653" s="4">
        <v>54.777070063693998</v>
      </c>
      <c r="S1653" s="4">
        <v>0.63694267515900005</v>
      </c>
      <c r="T1653" s="25">
        <v>44.585987261146002</v>
      </c>
    </row>
    <row r="1654" spans="2:20" x14ac:dyDescent="0.25">
      <c r="C1654" s="103"/>
      <c r="D1654" s="101"/>
      <c r="E1654" s="11" t="s">
        <v>63</v>
      </c>
      <c r="F1654" s="8"/>
      <c r="G1654" s="7">
        <v>387</v>
      </c>
      <c r="H1654" s="17">
        <v>18.346253229974</v>
      </c>
      <c r="I1654" s="2">
        <v>7.7519379844960001</v>
      </c>
      <c r="J1654" s="2">
        <v>7.4935400516800001</v>
      </c>
      <c r="K1654" s="2">
        <v>0.25839793281700002</v>
      </c>
      <c r="L1654" s="2">
        <v>0.25839793281700002</v>
      </c>
      <c r="M1654" s="2">
        <v>33.333333333333002</v>
      </c>
      <c r="N1654" s="2">
        <v>1.291989664083</v>
      </c>
      <c r="O1654" s="2">
        <v>4.6511627906979998</v>
      </c>
      <c r="P1654" s="2">
        <v>0.51679586563299995</v>
      </c>
      <c r="Q1654" s="2">
        <v>1.0335917312659999</v>
      </c>
      <c r="R1654" s="2">
        <v>52.196382428941</v>
      </c>
      <c r="S1654" s="2">
        <v>0.51679586563299995</v>
      </c>
      <c r="T1654" s="16">
        <v>47.286821705426</v>
      </c>
    </row>
    <row r="1655" spans="2:20" ht="25.2" x14ac:dyDescent="0.25">
      <c r="C1655" s="103"/>
      <c r="D1655" s="101"/>
      <c r="E1655" s="11" t="s">
        <v>64</v>
      </c>
      <c r="F1655" s="8"/>
      <c r="G1655" s="7">
        <v>233</v>
      </c>
      <c r="H1655" s="17">
        <v>20.171673819742001</v>
      </c>
      <c r="I1655" s="2">
        <v>6.8669527897</v>
      </c>
      <c r="J1655" s="2">
        <v>10.300429184548999</v>
      </c>
      <c r="K1655" s="2">
        <v>0.42918454935599998</v>
      </c>
      <c r="L1655" s="2">
        <v>0.85836909871199996</v>
      </c>
      <c r="M1655" s="2">
        <v>21.459227467811001</v>
      </c>
      <c r="N1655" s="2">
        <v>2.1459227467809998</v>
      </c>
      <c r="O1655" s="2">
        <v>2.5751072961369998</v>
      </c>
      <c r="P1655" s="2">
        <v>1.287553648069</v>
      </c>
      <c r="Q1655" s="2">
        <v>2.1459227467809998</v>
      </c>
      <c r="R1655" s="2">
        <v>54.506437768239998</v>
      </c>
      <c r="S1655" s="2">
        <v>0.42918454935599998</v>
      </c>
      <c r="T1655" s="16">
        <v>45.064377682402998</v>
      </c>
    </row>
    <row r="1656" spans="2:20" x14ac:dyDescent="0.25">
      <c r="C1656" s="103"/>
      <c r="D1656" s="101"/>
      <c r="E1656" s="11" t="s">
        <v>65</v>
      </c>
      <c r="F1656" s="8"/>
      <c r="G1656" s="7">
        <v>214</v>
      </c>
      <c r="H1656" s="17">
        <v>18.224299065421</v>
      </c>
      <c r="I1656" s="2">
        <v>6.0747663551400004</v>
      </c>
      <c r="J1656" s="2">
        <v>5.140186915888</v>
      </c>
      <c r="K1656" s="2">
        <v>1.401869158879</v>
      </c>
      <c r="L1656" s="2">
        <v>0.46728971962600002</v>
      </c>
      <c r="M1656" s="2">
        <v>25.700934579439</v>
      </c>
      <c r="N1656" s="2">
        <v>0.46728971962600002</v>
      </c>
      <c r="O1656" s="2">
        <v>1.869158878505</v>
      </c>
      <c r="P1656" s="2">
        <v>1.869158878505</v>
      </c>
      <c r="Q1656" s="2">
        <v>3.2710280373830001</v>
      </c>
      <c r="R1656" s="2">
        <v>53.271028037382997</v>
      </c>
      <c r="S1656" s="2">
        <v>2.3364485981310001</v>
      </c>
      <c r="T1656" s="16">
        <v>44.392523364486003</v>
      </c>
    </row>
    <row r="1657" spans="2:20" x14ac:dyDescent="0.25">
      <c r="C1657" s="103"/>
      <c r="D1657" s="101"/>
      <c r="E1657" s="11" t="s">
        <v>66</v>
      </c>
      <c r="F1657" s="8"/>
      <c r="G1657" s="7">
        <v>125</v>
      </c>
      <c r="H1657" s="17">
        <v>22.4</v>
      </c>
      <c r="I1657" s="2">
        <v>3.2</v>
      </c>
      <c r="J1657" s="2">
        <v>7.2</v>
      </c>
      <c r="K1657" s="2">
        <v>0.8</v>
      </c>
      <c r="L1657" s="19" t="s">
        <v>68</v>
      </c>
      <c r="M1657" s="2">
        <v>27.2</v>
      </c>
      <c r="N1657" s="2">
        <v>1.6</v>
      </c>
      <c r="O1657" s="2">
        <v>1.6</v>
      </c>
      <c r="P1657" s="2">
        <v>1.6</v>
      </c>
      <c r="Q1657" s="2">
        <v>3.2</v>
      </c>
      <c r="R1657" s="2">
        <v>53.6</v>
      </c>
      <c r="S1657" s="2">
        <v>0.8</v>
      </c>
      <c r="T1657" s="16">
        <v>45.6</v>
      </c>
    </row>
    <row r="1658" spans="2:20" x14ac:dyDescent="0.25">
      <c r="C1658" s="107"/>
      <c r="D1658" s="104"/>
      <c r="E1658" s="44" t="s">
        <v>67</v>
      </c>
      <c r="F1658" s="45"/>
      <c r="G1658" s="56">
        <v>155</v>
      </c>
      <c r="H1658" s="66">
        <v>20.645161290322999</v>
      </c>
      <c r="I1658" s="35">
        <v>2.5806451612900001</v>
      </c>
      <c r="J1658" s="35">
        <v>5.1612903225810003</v>
      </c>
      <c r="K1658" s="35">
        <v>1.2903225806450001</v>
      </c>
      <c r="L1658" s="35">
        <v>0.64516129032299996</v>
      </c>
      <c r="M1658" s="35">
        <v>22.580645161290001</v>
      </c>
      <c r="N1658" s="35">
        <v>0.64516129032299996</v>
      </c>
      <c r="O1658" s="35">
        <v>1.935483870968</v>
      </c>
      <c r="P1658" s="35">
        <v>2.5806451612900001</v>
      </c>
      <c r="Q1658" s="35">
        <v>1.2903225806450001</v>
      </c>
      <c r="R1658" s="35">
        <v>57.419354838709999</v>
      </c>
      <c r="S1658" s="35">
        <v>0.64516129032299996</v>
      </c>
      <c r="T1658" s="67">
        <v>41.935483870968</v>
      </c>
    </row>
    <row r="1660" spans="2:20" x14ac:dyDescent="0.25">
      <c r="B1660" s="42" t="str">
        <f xml:space="preserve"> HYPERLINK("#'目次'!B26", "[20]")</f>
        <v>[20]</v>
      </c>
      <c r="C1660" s="37" t="s">
        <v>270</v>
      </c>
    </row>
    <row r="1663" spans="2:20" x14ac:dyDescent="0.25">
      <c r="C1663" s="37" t="s">
        <v>14</v>
      </c>
    </row>
    <row r="1664" spans="2:20" ht="88.2" x14ac:dyDescent="0.25">
      <c r="C1664" s="96"/>
      <c r="D1664" s="97"/>
      <c r="E1664" s="97"/>
      <c r="F1664" s="97"/>
      <c r="G1664" s="52" t="s">
        <v>15</v>
      </c>
      <c r="H1664" s="48" t="s">
        <v>271</v>
      </c>
      <c r="I1664" s="20" t="s">
        <v>272</v>
      </c>
      <c r="J1664" s="20" t="s">
        <v>273</v>
      </c>
      <c r="K1664" s="20" t="s">
        <v>274</v>
      </c>
      <c r="L1664" s="20" t="s">
        <v>275</v>
      </c>
      <c r="M1664" s="20" t="s">
        <v>276</v>
      </c>
      <c r="N1664" s="20" t="s">
        <v>277</v>
      </c>
      <c r="O1664" s="20" t="s">
        <v>53</v>
      </c>
      <c r="P1664" s="20" t="s">
        <v>161</v>
      </c>
      <c r="Q1664" s="51" t="s">
        <v>38</v>
      </c>
    </row>
    <row r="1665" spans="3:17" x14ac:dyDescent="0.25">
      <c r="C1665" s="98"/>
      <c r="D1665" s="99"/>
      <c r="E1665" s="99"/>
      <c r="F1665" s="99"/>
      <c r="G1665" s="47"/>
      <c r="H1665" s="55"/>
      <c r="I1665" s="21"/>
      <c r="J1665" s="21"/>
      <c r="K1665" s="21"/>
      <c r="L1665" s="21"/>
      <c r="M1665" s="21"/>
      <c r="N1665" s="21"/>
      <c r="O1665" s="21"/>
      <c r="P1665" s="21"/>
      <c r="Q1665" s="54"/>
    </row>
    <row r="1666" spans="3:17" x14ac:dyDescent="0.25">
      <c r="C1666" s="43"/>
      <c r="D1666" s="49"/>
      <c r="E1666" s="53" t="s">
        <v>15</v>
      </c>
      <c r="F1666" s="46"/>
      <c r="G1666" s="50">
        <v>1524</v>
      </c>
      <c r="H1666" s="32">
        <v>44.619422572178003</v>
      </c>
      <c r="I1666" s="32">
        <v>11.089238845143999</v>
      </c>
      <c r="J1666" s="32">
        <v>32.349081364828997</v>
      </c>
      <c r="K1666" s="32">
        <v>3.9370078740159999</v>
      </c>
      <c r="L1666" s="32">
        <v>0.85301837270299996</v>
      </c>
      <c r="M1666" s="32">
        <v>0.32808398950099998</v>
      </c>
      <c r="N1666" s="32">
        <v>16.469816272966</v>
      </c>
      <c r="O1666" s="32">
        <v>4.3963254593179997</v>
      </c>
      <c r="P1666" s="32">
        <v>15.879265091863999</v>
      </c>
      <c r="Q1666" s="65">
        <v>5.2493438320210002</v>
      </c>
    </row>
    <row r="1667" spans="3:17" x14ac:dyDescent="0.25">
      <c r="C1667" s="105" t="s">
        <v>20</v>
      </c>
      <c r="D1667" s="100" t="s">
        <v>21</v>
      </c>
      <c r="E1667" s="10" t="s">
        <v>22</v>
      </c>
      <c r="F1667" s="9"/>
      <c r="G1667" s="13">
        <v>780</v>
      </c>
      <c r="H1667" s="23">
        <v>45.641025641025998</v>
      </c>
      <c r="I1667" s="4">
        <v>13.589743589744</v>
      </c>
      <c r="J1667" s="4">
        <v>23.717948717949</v>
      </c>
      <c r="K1667" s="4">
        <v>5</v>
      </c>
      <c r="L1667" s="4">
        <v>0.89743589743600005</v>
      </c>
      <c r="M1667" s="4">
        <v>0.51282051282100005</v>
      </c>
      <c r="N1667" s="4">
        <v>15.384615384615</v>
      </c>
      <c r="O1667" s="4">
        <v>4.4871794871789996</v>
      </c>
      <c r="P1667" s="4">
        <v>18.076923076922998</v>
      </c>
      <c r="Q1667" s="25">
        <v>4.7435897435900003</v>
      </c>
    </row>
    <row r="1668" spans="3:17" x14ac:dyDescent="0.25">
      <c r="C1668" s="106"/>
      <c r="D1668" s="101"/>
      <c r="E1668" s="11" t="s">
        <v>23</v>
      </c>
      <c r="F1668" s="8"/>
      <c r="G1668" s="7">
        <v>744</v>
      </c>
      <c r="H1668" s="17">
        <v>43.548387096774</v>
      </c>
      <c r="I1668" s="2">
        <v>8.4677419354839998</v>
      </c>
      <c r="J1668" s="2">
        <v>41.397849462365997</v>
      </c>
      <c r="K1668" s="2">
        <v>2.822580645161</v>
      </c>
      <c r="L1668" s="2">
        <v>0.80645161290300005</v>
      </c>
      <c r="M1668" s="2">
        <v>0.13440860215100001</v>
      </c>
      <c r="N1668" s="2">
        <v>17.607526881719998</v>
      </c>
      <c r="O1668" s="2">
        <v>4.3010752688169998</v>
      </c>
      <c r="P1668" s="2">
        <v>13.575268817204</v>
      </c>
      <c r="Q1668" s="16">
        <v>5.7795698924729999</v>
      </c>
    </row>
    <row r="1669" spans="3:17" x14ac:dyDescent="0.25">
      <c r="C1669" s="102" t="s">
        <v>24</v>
      </c>
      <c r="D1669" s="102" t="s">
        <v>25</v>
      </c>
      <c r="E1669" s="10" t="s">
        <v>26</v>
      </c>
      <c r="F1669" s="9"/>
      <c r="G1669" s="13">
        <v>257</v>
      </c>
      <c r="H1669" s="23">
        <v>56.809338521401003</v>
      </c>
      <c r="I1669" s="4">
        <v>12.84046692607</v>
      </c>
      <c r="J1669" s="4">
        <v>28.4046692607</v>
      </c>
      <c r="K1669" s="4">
        <v>3.5019455252920002</v>
      </c>
      <c r="L1669" s="4">
        <v>1.1673151750969999</v>
      </c>
      <c r="M1669" s="4">
        <v>0.38910505836600001</v>
      </c>
      <c r="N1669" s="4">
        <v>16.731517509728</v>
      </c>
      <c r="O1669" s="4">
        <v>2.7237354085600001</v>
      </c>
      <c r="P1669" s="4">
        <v>12.84046692607</v>
      </c>
      <c r="Q1669" s="25">
        <v>3.1128404669259999</v>
      </c>
    </row>
    <row r="1670" spans="3:17" x14ac:dyDescent="0.25">
      <c r="C1670" s="106"/>
      <c r="D1670" s="103"/>
      <c r="E1670" s="11" t="s">
        <v>27</v>
      </c>
      <c r="F1670" s="8"/>
      <c r="G1670" s="7">
        <v>297</v>
      </c>
      <c r="H1670" s="17">
        <v>52.188552188552002</v>
      </c>
      <c r="I1670" s="2">
        <v>12.457912457912</v>
      </c>
      <c r="J1670" s="2">
        <v>28.619528619529</v>
      </c>
      <c r="K1670" s="2">
        <v>4.7138047138049997</v>
      </c>
      <c r="L1670" s="2">
        <v>0.33670033669999999</v>
      </c>
      <c r="M1670" s="2">
        <v>0.67340067340099996</v>
      </c>
      <c r="N1670" s="2">
        <v>14.814814814815</v>
      </c>
      <c r="O1670" s="2">
        <v>2.6936026936030002</v>
      </c>
      <c r="P1670" s="2">
        <v>16.835016835017001</v>
      </c>
      <c r="Q1670" s="16">
        <v>2.6936026936030002</v>
      </c>
    </row>
    <row r="1671" spans="3:17" x14ac:dyDescent="0.25">
      <c r="C1671" s="106"/>
      <c r="D1671" s="103"/>
      <c r="E1671" s="11" t="s">
        <v>28</v>
      </c>
      <c r="F1671" s="8"/>
      <c r="G1671" s="7">
        <v>316</v>
      </c>
      <c r="H1671" s="17">
        <v>49.367088607595001</v>
      </c>
      <c r="I1671" s="2">
        <v>10.126582278480999</v>
      </c>
      <c r="J1671" s="2">
        <v>33.544303797467997</v>
      </c>
      <c r="K1671" s="2">
        <v>2.5316455696200002</v>
      </c>
      <c r="L1671" s="2">
        <v>1.2658227848100001</v>
      </c>
      <c r="M1671" s="2">
        <v>0.31645569620300001</v>
      </c>
      <c r="N1671" s="2">
        <v>14.873417721519001</v>
      </c>
      <c r="O1671" s="2">
        <v>4.746835443038</v>
      </c>
      <c r="P1671" s="2">
        <v>14.556962025316</v>
      </c>
      <c r="Q1671" s="16">
        <v>4.746835443038</v>
      </c>
    </row>
    <row r="1672" spans="3:17" x14ac:dyDescent="0.25">
      <c r="C1672" s="106"/>
      <c r="D1672" s="103"/>
      <c r="E1672" s="11" t="s">
        <v>29</v>
      </c>
      <c r="F1672" s="8"/>
      <c r="G1672" s="7">
        <v>335</v>
      </c>
      <c r="H1672" s="17">
        <v>42.686567164179003</v>
      </c>
      <c r="I1672" s="2">
        <v>12.537313432835999</v>
      </c>
      <c r="J1672" s="2">
        <v>34.925373134327998</v>
      </c>
      <c r="K1672" s="2">
        <v>5.9701492537309999</v>
      </c>
      <c r="L1672" s="2">
        <v>1.1940298507460001</v>
      </c>
      <c r="M1672" s="2">
        <v>0.29850746268700001</v>
      </c>
      <c r="N1672" s="2">
        <v>15.820895522388</v>
      </c>
      <c r="O1672" s="2">
        <v>4.477611940299</v>
      </c>
      <c r="P1672" s="2">
        <v>14.925373134328</v>
      </c>
      <c r="Q1672" s="16">
        <v>6.8656716417909998</v>
      </c>
    </row>
    <row r="1673" spans="3:17" x14ac:dyDescent="0.25">
      <c r="C1673" s="106"/>
      <c r="D1673" s="103"/>
      <c r="E1673" s="11" t="s">
        <v>30</v>
      </c>
      <c r="F1673" s="8"/>
      <c r="G1673" s="7">
        <v>319</v>
      </c>
      <c r="H1673" s="17">
        <v>25.078369905955999</v>
      </c>
      <c r="I1673" s="2">
        <v>7.8369905956109998</v>
      </c>
      <c r="J1673" s="2">
        <v>35.109717868338997</v>
      </c>
      <c r="K1673" s="2">
        <v>2.8213166144200001</v>
      </c>
      <c r="L1673" s="2">
        <v>0.31347962382400002</v>
      </c>
      <c r="M1673" s="19" t="s">
        <v>68</v>
      </c>
      <c r="N1673" s="2">
        <v>20.062695924764999</v>
      </c>
      <c r="O1673" s="2">
        <v>6.8965517241379999</v>
      </c>
      <c r="P1673" s="2">
        <v>19.749216300939999</v>
      </c>
      <c r="Q1673" s="16">
        <v>8.1504702194360004</v>
      </c>
    </row>
    <row r="1674" spans="3:17" x14ac:dyDescent="0.25">
      <c r="C1674" s="106"/>
      <c r="D1674" s="103"/>
      <c r="E1674" s="11" t="s">
        <v>31</v>
      </c>
      <c r="F1674" s="8"/>
      <c r="G1674" s="7">
        <v>1267</v>
      </c>
      <c r="H1674" s="17">
        <v>42.146803472770003</v>
      </c>
      <c r="I1674" s="2">
        <v>10.734017363852001</v>
      </c>
      <c r="J1674" s="2">
        <v>33.149171270718</v>
      </c>
      <c r="K1674" s="2">
        <v>4.0252565114439998</v>
      </c>
      <c r="L1674" s="2">
        <v>0.78926598263600001</v>
      </c>
      <c r="M1674" s="2">
        <v>0.315706393054</v>
      </c>
      <c r="N1674" s="2">
        <v>16.416732438832</v>
      </c>
      <c r="O1674" s="2">
        <v>4.7355958958170001</v>
      </c>
      <c r="P1674" s="2">
        <v>16.495659037096001</v>
      </c>
      <c r="Q1674" s="16">
        <v>5.6827150749799999</v>
      </c>
    </row>
    <row r="1675" spans="3:17" x14ac:dyDescent="0.25">
      <c r="C1675" s="106"/>
      <c r="D1675" s="103"/>
      <c r="E1675" s="11" t="s">
        <v>32</v>
      </c>
      <c r="F1675" s="8"/>
      <c r="G1675" s="7">
        <v>654</v>
      </c>
      <c r="H1675" s="17">
        <v>34.097859327217002</v>
      </c>
      <c r="I1675" s="2">
        <v>10.244648318043</v>
      </c>
      <c r="J1675" s="2">
        <v>35.015290519878</v>
      </c>
      <c r="K1675" s="2">
        <v>4.4342507645260003</v>
      </c>
      <c r="L1675" s="2">
        <v>0.764525993884</v>
      </c>
      <c r="M1675" s="2">
        <v>0.15290519877700001</v>
      </c>
      <c r="N1675" s="2">
        <v>17.889908256881</v>
      </c>
      <c r="O1675" s="2">
        <v>5.6574923547399996</v>
      </c>
      <c r="P1675" s="2">
        <v>17.278287461773999</v>
      </c>
      <c r="Q1675" s="16">
        <v>7.4923547400609998</v>
      </c>
    </row>
    <row r="1676" spans="3:17" x14ac:dyDescent="0.25">
      <c r="C1676" s="106"/>
      <c r="D1676" s="102" t="s">
        <v>22</v>
      </c>
      <c r="E1676" s="10" t="s">
        <v>26</v>
      </c>
      <c r="F1676" s="9"/>
      <c r="G1676" s="13">
        <v>137</v>
      </c>
      <c r="H1676" s="23">
        <v>54.744525547445001</v>
      </c>
      <c r="I1676" s="4">
        <v>14.598540145985</v>
      </c>
      <c r="J1676" s="4">
        <v>18.978102189781001</v>
      </c>
      <c r="K1676" s="4">
        <v>5.1094890510950002</v>
      </c>
      <c r="L1676" s="4">
        <v>1.459854014599</v>
      </c>
      <c r="M1676" s="4">
        <v>0.72992700729899995</v>
      </c>
      <c r="N1676" s="4">
        <v>16.788321167883002</v>
      </c>
      <c r="O1676" s="4">
        <v>3.649635036496</v>
      </c>
      <c r="P1676" s="4">
        <v>16.788321167883002</v>
      </c>
      <c r="Q1676" s="25">
        <v>2.1897810218979998</v>
      </c>
    </row>
    <row r="1677" spans="3:17" x14ac:dyDescent="0.25">
      <c r="C1677" s="106"/>
      <c r="D1677" s="103"/>
      <c r="E1677" s="11" t="s">
        <v>27</v>
      </c>
      <c r="F1677" s="8"/>
      <c r="G1677" s="7">
        <v>157</v>
      </c>
      <c r="H1677" s="17">
        <v>53.503184713376001</v>
      </c>
      <c r="I1677" s="2">
        <v>13.375796178344</v>
      </c>
      <c r="J1677" s="2">
        <v>18.471337579618002</v>
      </c>
      <c r="K1677" s="2">
        <v>5.7324840764329998</v>
      </c>
      <c r="L1677" s="19" t="s">
        <v>68</v>
      </c>
      <c r="M1677" s="2">
        <v>0.63694267515900005</v>
      </c>
      <c r="N1677" s="2">
        <v>10.828025477707</v>
      </c>
      <c r="O1677" s="2">
        <v>5.0955414012739997</v>
      </c>
      <c r="P1677" s="2">
        <v>20.382165605095999</v>
      </c>
      <c r="Q1677" s="16">
        <v>1.2738853503180001</v>
      </c>
    </row>
    <row r="1678" spans="3:17" x14ac:dyDescent="0.25">
      <c r="C1678" s="106"/>
      <c r="D1678" s="103"/>
      <c r="E1678" s="11" t="s">
        <v>28</v>
      </c>
      <c r="F1678" s="8"/>
      <c r="G1678" s="7">
        <v>162</v>
      </c>
      <c r="H1678" s="17">
        <v>48.765432098764997</v>
      </c>
      <c r="I1678" s="2">
        <v>14.197530864198001</v>
      </c>
      <c r="J1678" s="2">
        <v>23.456790123457001</v>
      </c>
      <c r="K1678" s="2">
        <v>2.4691358024690002</v>
      </c>
      <c r="L1678" s="2">
        <v>1.851851851852</v>
      </c>
      <c r="M1678" s="2">
        <v>0.61728395061700003</v>
      </c>
      <c r="N1678" s="2">
        <v>16.049382716048999</v>
      </c>
      <c r="O1678" s="2">
        <v>3.7037037037039999</v>
      </c>
      <c r="P1678" s="2">
        <v>17.283950617283999</v>
      </c>
      <c r="Q1678" s="16">
        <v>3.7037037037039999</v>
      </c>
    </row>
    <row r="1679" spans="3:17" x14ac:dyDescent="0.25">
      <c r="C1679" s="106"/>
      <c r="D1679" s="103"/>
      <c r="E1679" s="11" t="s">
        <v>29</v>
      </c>
      <c r="F1679" s="8"/>
      <c r="G1679" s="7">
        <v>175</v>
      </c>
      <c r="H1679" s="17">
        <v>44.571428571429003</v>
      </c>
      <c r="I1679" s="2">
        <v>16.571428571428999</v>
      </c>
      <c r="J1679" s="2">
        <v>28</v>
      </c>
      <c r="K1679" s="2">
        <v>7.4285714285709998</v>
      </c>
      <c r="L1679" s="2">
        <v>0.57142857142900005</v>
      </c>
      <c r="M1679" s="2">
        <v>0.57142857142900005</v>
      </c>
      <c r="N1679" s="2">
        <v>12.571428571428999</v>
      </c>
      <c r="O1679" s="2">
        <v>1.714285714286</v>
      </c>
      <c r="P1679" s="2">
        <v>17.142857142857</v>
      </c>
      <c r="Q1679" s="16">
        <v>9.1428571428570002</v>
      </c>
    </row>
    <row r="1680" spans="3:17" x14ac:dyDescent="0.25">
      <c r="C1680" s="106"/>
      <c r="D1680" s="103"/>
      <c r="E1680" s="11" t="s">
        <v>30</v>
      </c>
      <c r="F1680" s="8"/>
      <c r="G1680" s="7">
        <v>149</v>
      </c>
      <c r="H1680" s="17">
        <v>26.845637583893001</v>
      </c>
      <c r="I1680" s="2">
        <v>8.7248322147649997</v>
      </c>
      <c r="J1680" s="2">
        <v>28.859060402685</v>
      </c>
      <c r="K1680" s="2">
        <v>4.0268456375839996</v>
      </c>
      <c r="L1680" s="2">
        <v>0.67114093959700005</v>
      </c>
      <c r="M1680" s="19" t="s">
        <v>68</v>
      </c>
      <c r="N1680" s="2">
        <v>21.476510067113999</v>
      </c>
      <c r="O1680" s="2">
        <v>8.7248322147649997</v>
      </c>
      <c r="P1680" s="2">
        <v>18.791946308724999</v>
      </c>
      <c r="Q1680" s="16">
        <v>6.7114093959729999</v>
      </c>
    </row>
    <row r="1681" spans="3:17" x14ac:dyDescent="0.25">
      <c r="C1681" s="106"/>
      <c r="D1681" s="103"/>
      <c r="E1681" s="11" t="s">
        <v>31</v>
      </c>
      <c r="F1681" s="8"/>
      <c r="G1681" s="7">
        <v>643</v>
      </c>
      <c r="H1681" s="17">
        <v>43.701399688957999</v>
      </c>
      <c r="I1681" s="2">
        <v>13.374805598756</v>
      </c>
      <c r="J1681" s="2">
        <v>24.727838258165001</v>
      </c>
      <c r="K1681" s="2">
        <v>4.9766718506999998</v>
      </c>
      <c r="L1681" s="2">
        <v>0.77760497667200001</v>
      </c>
      <c r="M1681" s="2">
        <v>0.466562986003</v>
      </c>
      <c r="N1681" s="2">
        <v>15.085536547434</v>
      </c>
      <c r="O1681" s="2">
        <v>4.6656298600310002</v>
      </c>
      <c r="P1681" s="2">
        <v>18.351477449455999</v>
      </c>
      <c r="Q1681" s="16">
        <v>5.2877138413690004</v>
      </c>
    </row>
    <row r="1682" spans="3:17" x14ac:dyDescent="0.25">
      <c r="C1682" s="106"/>
      <c r="D1682" s="103"/>
      <c r="E1682" s="11" t="s">
        <v>32</v>
      </c>
      <c r="F1682" s="8"/>
      <c r="G1682" s="7">
        <v>324</v>
      </c>
      <c r="H1682" s="17">
        <v>36.419753086420002</v>
      </c>
      <c r="I1682" s="2">
        <v>12.962962962962999</v>
      </c>
      <c r="J1682" s="2">
        <v>28.395061728395</v>
      </c>
      <c r="K1682" s="2">
        <v>5.8641975308639998</v>
      </c>
      <c r="L1682" s="2">
        <v>0.61728395061700003</v>
      </c>
      <c r="M1682" s="2">
        <v>0.30864197530900001</v>
      </c>
      <c r="N1682" s="2">
        <v>16.666666666666998</v>
      </c>
      <c r="O1682" s="2">
        <v>4.9382716049380004</v>
      </c>
      <c r="P1682" s="2">
        <v>17.901234567901</v>
      </c>
      <c r="Q1682" s="16">
        <v>8.0246913580250006</v>
      </c>
    </row>
    <row r="1683" spans="3:17" x14ac:dyDescent="0.25">
      <c r="C1683" s="106"/>
      <c r="D1683" s="102" t="s">
        <v>23</v>
      </c>
      <c r="E1683" s="10" t="s">
        <v>26</v>
      </c>
      <c r="F1683" s="9"/>
      <c r="G1683" s="13">
        <v>120</v>
      </c>
      <c r="H1683" s="23">
        <v>59.166666666666998</v>
      </c>
      <c r="I1683" s="4">
        <v>10.833333333333</v>
      </c>
      <c r="J1683" s="4">
        <v>39.166666666666998</v>
      </c>
      <c r="K1683" s="4">
        <v>1.666666666667</v>
      </c>
      <c r="L1683" s="4">
        <v>0.83333333333299997</v>
      </c>
      <c r="M1683" s="36" t="s">
        <v>68</v>
      </c>
      <c r="N1683" s="4">
        <v>16.666666666666998</v>
      </c>
      <c r="O1683" s="4">
        <v>1.666666666667</v>
      </c>
      <c r="P1683" s="4">
        <v>8.333333333333</v>
      </c>
      <c r="Q1683" s="25">
        <v>4.166666666667</v>
      </c>
    </row>
    <row r="1684" spans="3:17" x14ac:dyDescent="0.25">
      <c r="C1684" s="106"/>
      <c r="D1684" s="103"/>
      <c r="E1684" s="11" t="s">
        <v>27</v>
      </c>
      <c r="F1684" s="8"/>
      <c r="G1684" s="7">
        <v>140</v>
      </c>
      <c r="H1684" s="17">
        <v>50.714285714286</v>
      </c>
      <c r="I1684" s="2">
        <v>11.428571428571001</v>
      </c>
      <c r="J1684" s="2">
        <v>40</v>
      </c>
      <c r="K1684" s="2">
        <v>3.5714285714290002</v>
      </c>
      <c r="L1684" s="2">
        <v>0.71428571428599996</v>
      </c>
      <c r="M1684" s="2">
        <v>0.71428571428599996</v>
      </c>
      <c r="N1684" s="2">
        <v>19.285714285714</v>
      </c>
      <c r="O1684" s="19" t="s">
        <v>68</v>
      </c>
      <c r="P1684" s="2">
        <v>12.857142857143</v>
      </c>
      <c r="Q1684" s="16">
        <v>4.2857142857139996</v>
      </c>
    </row>
    <row r="1685" spans="3:17" x14ac:dyDescent="0.25">
      <c r="C1685" s="106"/>
      <c r="D1685" s="103"/>
      <c r="E1685" s="11" t="s">
        <v>28</v>
      </c>
      <c r="F1685" s="8"/>
      <c r="G1685" s="7">
        <v>154</v>
      </c>
      <c r="H1685" s="17">
        <v>50</v>
      </c>
      <c r="I1685" s="2">
        <v>5.844155844156</v>
      </c>
      <c r="J1685" s="2">
        <v>44.155844155844001</v>
      </c>
      <c r="K1685" s="2">
        <v>2.5974025974030002</v>
      </c>
      <c r="L1685" s="2">
        <v>0.64935064935099995</v>
      </c>
      <c r="M1685" s="19" t="s">
        <v>68</v>
      </c>
      <c r="N1685" s="2">
        <v>13.636363636364001</v>
      </c>
      <c r="O1685" s="2">
        <v>5.844155844156</v>
      </c>
      <c r="P1685" s="2">
        <v>11.688311688312</v>
      </c>
      <c r="Q1685" s="16">
        <v>5.844155844156</v>
      </c>
    </row>
    <row r="1686" spans="3:17" x14ac:dyDescent="0.25">
      <c r="C1686" s="106"/>
      <c r="D1686" s="103"/>
      <c r="E1686" s="11" t="s">
        <v>29</v>
      </c>
      <c r="F1686" s="8"/>
      <c r="G1686" s="7">
        <v>160</v>
      </c>
      <c r="H1686" s="17">
        <v>40.625</v>
      </c>
      <c r="I1686" s="2">
        <v>8.125</v>
      </c>
      <c r="J1686" s="2">
        <v>42.5</v>
      </c>
      <c r="K1686" s="2">
        <v>4.375</v>
      </c>
      <c r="L1686" s="2">
        <v>1.875</v>
      </c>
      <c r="M1686" s="19" t="s">
        <v>68</v>
      </c>
      <c r="N1686" s="2">
        <v>19.375</v>
      </c>
      <c r="O1686" s="2">
        <v>7.5</v>
      </c>
      <c r="P1686" s="2">
        <v>12.5</v>
      </c>
      <c r="Q1686" s="16">
        <v>4.375</v>
      </c>
    </row>
    <row r="1687" spans="3:17" x14ac:dyDescent="0.25">
      <c r="C1687" s="106"/>
      <c r="D1687" s="103"/>
      <c r="E1687" s="11" t="s">
        <v>30</v>
      </c>
      <c r="F1687" s="8"/>
      <c r="G1687" s="7">
        <v>170</v>
      </c>
      <c r="H1687" s="17">
        <v>23.529411764706001</v>
      </c>
      <c r="I1687" s="2">
        <v>7.0588235294119999</v>
      </c>
      <c r="J1687" s="2">
        <v>40.588235294118</v>
      </c>
      <c r="K1687" s="2">
        <v>1.764705882353</v>
      </c>
      <c r="L1687" s="19" t="s">
        <v>68</v>
      </c>
      <c r="M1687" s="19" t="s">
        <v>68</v>
      </c>
      <c r="N1687" s="2">
        <v>18.823529411765001</v>
      </c>
      <c r="O1687" s="2">
        <v>5.2941176470590001</v>
      </c>
      <c r="P1687" s="2">
        <v>20.588235294118</v>
      </c>
      <c r="Q1687" s="16">
        <v>9.4117647058819998</v>
      </c>
    </row>
    <row r="1688" spans="3:17" x14ac:dyDescent="0.25">
      <c r="C1688" s="106"/>
      <c r="D1688" s="103"/>
      <c r="E1688" s="11" t="s">
        <v>31</v>
      </c>
      <c r="F1688" s="8"/>
      <c r="G1688" s="7">
        <v>624</v>
      </c>
      <c r="H1688" s="17">
        <v>40.544871794872002</v>
      </c>
      <c r="I1688" s="2">
        <v>8.0128205128209995</v>
      </c>
      <c r="J1688" s="2">
        <v>41.826923076923002</v>
      </c>
      <c r="K1688" s="2">
        <v>3.0448717948719999</v>
      </c>
      <c r="L1688" s="2">
        <v>0.80128205128200003</v>
      </c>
      <c r="M1688" s="2">
        <v>0.16025641025599999</v>
      </c>
      <c r="N1688" s="2">
        <v>17.788461538461998</v>
      </c>
      <c r="O1688" s="2">
        <v>4.8076923076920002</v>
      </c>
      <c r="P1688" s="2">
        <v>14.583333333333</v>
      </c>
      <c r="Q1688" s="16">
        <v>6.0897435897439998</v>
      </c>
    </row>
    <row r="1689" spans="3:17" x14ac:dyDescent="0.25">
      <c r="C1689" s="106"/>
      <c r="D1689" s="103"/>
      <c r="E1689" s="11" t="s">
        <v>32</v>
      </c>
      <c r="F1689" s="8"/>
      <c r="G1689" s="7">
        <v>330</v>
      </c>
      <c r="H1689" s="17">
        <v>31.818181818182001</v>
      </c>
      <c r="I1689" s="2">
        <v>7.5757575757579998</v>
      </c>
      <c r="J1689" s="2">
        <v>41.515151515151999</v>
      </c>
      <c r="K1689" s="2">
        <v>3.0303030303030001</v>
      </c>
      <c r="L1689" s="2">
        <v>0.90909090909099999</v>
      </c>
      <c r="M1689" s="19" t="s">
        <v>68</v>
      </c>
      <c r="N1689" s="2">
        <v>19.090909090909001</v>
      </c>
      <c r="O1689" s="2">
        <v>6.363636363636</v>
      </c>
      <c r="P1689" s="2">
        <v>16.666666666666998</v>
      </c>
      <c r="Q1689" s="16">
        <v>6.9696969696969999</v>
      </c>
    </row>
    <row r="1690" spans="3:17" ht="25.2" x14ac:dyDescent="0.25">
      <c r="C1690" s="102" t="s">
        <v>33</v>
      </c>
      <c r="D1690" s="102" t="s">
        <v>25</v>
      </c>
      <c r="E1690" s="10" t="s">
        <v>34</v>
      </c>
      <c r="F1690" s="9"/>
      <c r="G1690" s="13">
        <v>75</v>
      </c>
      <c r="H1690" s="23">
        <v>45.333333333333002</v>
      </c>
      <c r="I1690" s="4">
        <v>12</v>
      </c>
      <c r="J1690" s="4">
        <v>20</v>
      </c>
      <c r="K1690" s="4">
        <v>4</v>
      </c>
      <c r="L1690" s="36" t="s">
        <v>68</v>
      </c>
      <c r="M1690" s="36" t="s">
        <v>68</v>
      </c>
      <c r="N1690" s="4">
        <v>14.666666666667</v>
      </c>
      <c r="O1690" s="4">
        <v>5.333333333333</v>
      </c>
      <c r="P1690" s="4">
        <v>17.333333333333002</v>
      </c>
      <c r="Q1690" s="25">
        <v>5.333333333333</v>
      </c>
    </row>
    <row r="1691" spans="3:17" ht="25.2" x14ac:dyDescent="0.25">
      <c r="C1691" s="106"/>
      <c r="D1691" s="103"/>
      <c r="E1691" s="11" t="s">
        <v>35</v>
      </c>
      <c r="F1691" s="8"/>
      <c r="G1691" s="7">
        <v>1042</v>
      </c>
      <c r="H1691" s="17">
        <v>48.560460652590997</v>
      </c>
      <c r="I1691" s="2">
        <v>12.380038387716001</v>
      </c>
      <c r="J1691" s="2">
        <v>33.589251439538998</v>
      </c>
      <c r="K1691" s="2">
        <v>4.990403071017</v>
      </c>
      <c r="L1691" s="2">
        <v>0.95969289827299997</v>
      </c>
      <c r="M1691" s="2">
        <v>0.38387715930900002</v>
      </c>
      <c r="N1691" s="2">
        <v>15.738963531670001</v>
      </c>
      <c r="O1691" s="2">
        <v>3.4548944337809999</v>
      </c>
      <c r="P1691" s="2">
        <v>14.779270633396999</v>
      </c>
      <c r="Q1691" s="16">
        <v>5.086372360845</v>
      </c>
    </row>
    <row r="1692" spans="3:17" ht="25.2" x14ac:dyDescent="0.25">
      <c r="C1692" s="106"/>
      <c r="D1692" s="103"/>
      <c r="E1692" s="11" t="s">
        <v>36</v>
      </c>
      <c r="F1692" s="8"/>
      <c r="G1692" s="7">
        <v>122</v>
      </c>
      <c r="H1692" s="17">
        <v>45.901639344262001</v>
      </c>
      <c r="I1692" s="2">
        <v>7.3770491803280001</v>
      </c>
      <c r="J1692" s="2">
        <v>25.409836065574002</v>
      </c>
      <c r="K1692" s="2">
        <v>1.6393442622950001</v>
      </c>
      <c r="L1692" s="2">
        <v>0.81967213114799997</v>
      </c>
      <c r="M1692" s="2">
        <v>0.81967213114799997</v>
      </c>
      <c r="N1692" s="2">
        <v>18.032786885246001</v>
      </c>
      <c r="O1692" s="2">
        <v>8.1967213114750006</v>
      </c>
      <c r="P1692" s="2">
        <v>16.393442622951</v>
      </c>
      <c r="Q1692" s="16">
        <v>4.0983606557380003</v>
      </c>
    </row>
    <row r="1693" spans="3:17" ht="25.2" x14ac:dyDescent="0.25">
      <c r="C1693" s="106"/>
      <c r="D1693" s="103"/>
      <c r="E1693" s="11" t="s">
        <v>37</v>
      </c>
      <c r="F1693" s="8"/>
      <c r="G1693" s="7">
        <v>251</v>
      </c>
      <c r="H1693" s="17">
        <v>29.482071713147</v>
      </c>
      <c r="I1693" s="2">
        <v>7.569721115538</v>
      </c>
      <c r="J1693" s="2">
        <v>35.458167330677</v>
      </c>
      <c r="K1693" s="2">
        <v>1.1952191235059999</v>
      </c>
      <c r="L1693" s="2">
        <v>0.398406374502</v>
      </c>
      <c r="M1693" s="19" t="s">
        <v>68</v>
      </c>
      <c r="N1693" s="2">
        <v>20.318725099601998</v>
      </c>
      <c r="O1693" s="2">
        <v>4.3824701195219999</v>
      </c>
      <c r="P1693" s="2">
        <v>19.521912350598001</v>
      </c>
      <c r="Q1693" s="16">
        <v>6.3745019920320001</v>
      </c>
    </row>
    <row r="1694" spans="3:17" x14ac:dyDescent="0.25">
      <c r="C1694" s="106"/>
      <c r="D1694" s="103"/>
      <c r="E1694" s="11" t="s">
        <v>38</v>
      </c>
      <c r="F1694" s="8"/>
      <c r="G1694" s="14">
        <v>34</v>
      </c>
      <c r="H1694" s="29">
        <v>29.411764705882</v>
      </c>
      <c r="I1694" s="6">
        <v>8.8235294117649996</v>
      </c>
      <c r="J1694" s="6">
        <v>23.529411764706001</v>
      </c>
      <c r="K1694" s="12" t="s">
        <v>68</v>
      </c>
      <c r="L1694" s="6">
        <v>2.9411764705880001</v>
      </c>
      <c r="M1694" s="12" t="s">
        <v>68</v>
      </c>
      <c r="N1694" s="6">
        <v>8.8235294117649996</v>
      </c>
      <c r="O1694" s="6">
        <v>17.647058823529001</v>
      </c>
      <c r="P1694" s="6">
        <v>17.647058823529001</v>
      </c>
      <c r="Q1694" s="31">
        <v>5.8823529411760003</v>
      </c>
    </row>
    <row r="1695" spans="3:17" ht="25.2" x14ac:dyDescent="0.25">
      <c r="C1695" s="106"/>
      <c r="D1695" s="102" t="s">
        <v>22</v>
      </c>
      <c r="E1695" s="10" t="s">
        <v>34</v>
      </c>
      <c r="F1695" s="9"/>
      <c r="G1695" s="13">
        <v>53</v>
      </c>
      <c r="H1695" s="23">
        <v>45.283018867925001</v>
      </c>
      <c r="I1695" s="4">
        <v>11.320754716981</v>
      </c>
      <c r="J1695" s="4">
        <v>7.547169811321</v>
      </c>
      <c r="K1695" s="4">
        <v>3.7735849056599999</v>
      </c>
      <c r="L1695" s="36" t="s">
        <v>68</v>
      </c>
      <c r="M1695" s="36" t="s">
        <v>68</v>
      </c>
      <c r="N1695" s="4">
        <v>11.320754716981</v>
      </c>
      <c r="O1695" s="4">
        <v>7.547169811321</v>
      </c>
      <c r="P1695" s="4">
        <v>20.754716981131999</v>
      </c>
      <c r="Q1695" s="25">
        <v>5.660377358491</v>
      </c>
    </row>
    <row r="1696" spans="3:17" ht="25.2" x14ac:dyDescent="0.25">
      <c r="C1696" s="106"/>
      <c r="D1696" s="103"/>
      <c r="E1696" s="11" t="s">
        <v>35</v>
      </c>
      <c r="F1696" s="8"/>
      <c r="G1696" s="7">
        <v>595</v>
      </c>
      <c r="H1696" s="17">
        <v>47.394957983193002</v>
      </c>
      <c r="I1696" s="2">
        <v>14.285714285714</v>
      </c>
      <c r="J1696" s="2">
        <v>27.394957983192999</v>
      </c>
      <c r="K1696" s="2">
        <v>5.8823529411760003</v>
      </c>
      <c r="L1696" s="2">
        <v>1.0084033613450001</v>
      </c>
      <c r="M1696" s="2">
        <v>0.504201680672</v>
      </c>
      <c r="N1696" s="2">
        <v>15.126050420167999</v>
      </c>
      <c r="O1696" s="2">
        <v>3.193277310924</v>
      </c>
      <c r="P1696" s="2">
        <v>17.478991596638998</v>
      </c>
      <c r="Q1696" s="16">
        <v>4.7058823529409999</v>
      </c>
    </row>
    <row r="1697" spans="3:17" ht="25.2" x14ac:dyDescent="0.25">
      <c r="C1697" s="106"/>
      <c r="D1697" s="103"/>
      <c r="E1697" s="11" t="s">
        <v>36</v>
      </c>
      <c r="F1697" s="8"/>
      <c r="G1697" s="7">
        <v>56</v>
      </c>
      <c r="H1697" s="17">
        <v>46.428571428570997</v>
      </c>
      <c r="I1697" s="2">
        <v>10.714285714286</v>
      </c>
      <c r="J1697" s="2">
        <v>14.285714285714</v>
      </c>
      <c r="K1697" s="2">
        <v>1.785714285714</v>
      </c>
      <c r="L1697" s="19" t="s">
        <v>68</v>
      </c>
      <c r="M1697" s="2">
        <v>1.785714285714</v>
      </c>
      <c r="N1697" s="2">
        <v>12.5</v>
      </c>
      <c r="O1697" s="2">
        <v>7.1428571428570002</v>
      </c>
      <c r="P1697" s="2">
        <v>23.214285714286</v>
      </c>
      <c r="Q1697" s="16">
        <v>3.5714285714290002</v>
      </c>
    </row>
    <row r="1698" spans="3:17" ht="25.2" x14ac:dyDescent="0.25">
      <c r="C1698" s="106"/>
      <c r="D1698" s="103"/>
      <c r="E1698" s="11" t="s">
        <v>37</v>
      </c>
      <c r="F1698" s="8"/>
      <c r="G1698" s="7">
        <v>54</v>
      </c>
      <c r="H1698" s="17">
        <v>33.333333333333002</v>
      </c>
      <c r="I1698" s="2">
        <v>11.111111111111001</v>
      </c>
      <c r="J1698" s="2">
        <v>9.2592592592590002</v>
      </c>
      <c r="K1698" s="2">
        <v>1.851851851852</v>
      </c>
      <c r="L1698" s="19" t="s">
        <v>68</v>
      </c>
      <c r="M1698" s="19" t="s">
        <v>68</v>
      </c>
      <c r="N1698" s="2">
        <v>27.777777777777999</v>
      </c>
      <c r="O1698" s="2">
        <v>3.7037037037039999</v>
      </c>
      <c r="P1698" s="2">
        <v>18.518518518518999</v>
      </c>
      <c r="Q1698" s="16">
        <v>7.4074074074069998</v>
      </c>
    </row>
    <row r="1699" spans="3:17" x14ac:dyDescent="0.25">
      <c r="C1699" s="106"/>
      <c r="D1699" s="103"/>
      <c r="E1699" s="11" t="s">
        <v>38</v>
      </c>
      <c r="F1699" s="8"/>
      <c r="G1699" s="14">
        <v>22</v>
      </c>
      <c r="H1699" s="29">
        <v>27.272727272727</v>
      </c>
      <c r="I1699" s="6">
        <v>13.636363636364001</v>
      </c>
      <c r="J1699" s="6">
        <v>22.727272727273</v>
      </c>
      <c r="K1699" s="12" t="s">
        <v>68</v>
      </c>
      <c r="L1699" s="6">
        <v>4.5454545454549997</v>
      </c>
      <c r="M1699" s="12" t="s">
        <v>68</v>
      </c>
      <c r="N1699" s="6">
        <v>9.0909090909089993</v>
      </c>
      <c r="O1699" s="6">
        <v>27.272727272727</v>
      </c>
      <c r="P1699" s="6">
        <v>13.636363636364001</v>
      </c>
      <c r="Q1699" s="38" t="s">
        <v>68</v>
      </c>
    </row>
    <row r="1700" spans="3:17" ht="25.2" x14ac:dyDescent="0.25">
      <c r="C1700" s="106"/>
      <c r="D1700" s="102" t="s">
        <v>23</v>
      </c>
      <c r="E1700" s="10" t="s">
        <v>34</v>
      </c>
      <c r="F1700" s="9"/>
      <c r="G1700" s="41">
        <v>22</v>
      </c>
      <c r="H1700" s="61">
        <v>45.454545454544999</v>
      </c>
      <c r="I1700" s="33">
        <v>13.636363636364001</v>
      </c>
      <c r="J1700" s="33">
        <v>50</v>
      </c>
      <c r="K1700" s="33">
        <v>4.5454545454549997</v>
      </c>
      <c r="L1700" s="39" t="s">
        <v>68</v>
      </c>
      <c r="M1700" s="39" t="s">
        <v>68</v>
      </c>
      <c r="N1700" s="33">
        <v>22.727272727273</v>
      </c>
      <c r="O1700" s="39" t="s">
        <v>68</v>
      </c>
      <c r="P1700" s="33">
        <v>9.0909090909089993</v>
      </c>
      <c r="Q1700" s="63">
        <v>4.5454545454549997</v>
      </c>
    </row>
    <row r="1701" spans="3:17" ht="25.2" x14ac:dyDescent="0.25">
      <c r="C1701" s="106"/>
      <c r="D1701" s="103"/>
      <c r="E1701" s="11" t="s">
        <v>35</v>
      </c>
      <c r="F1701" s="8"/>
      <c r="G1701" s="7">
        <v>447</v>
      </c>
      <c r="H1701" s="17">
        <v>50.111856823266002</v>
      </c>
      <c r="I1701" s="2">
        <v>9.8434004474269994</v>
      </c>
      <c r="J1701" s="2">
        <v>41.834451901565998</v>
      </c>
      <c r="K1701" s="2">
        <v>3.803131991051</v>
      </c>
      <c r="L1701" s="2">
        <v>0.89485458613000002</v>
      </c>
      <c r="M1701" s="2">
        <v>0.22371364653199999</v>
      </c>
      <c r="N1701" s="2">
        <v>16.554809843400001</v>
      </c>
      <c r="O1701" s="2">
        <v>3.803131991051</v>
      </c>
      <c r="P1701" s="2">
        <v>11.185682326622</v>
      </c>
      <c r="Q1701" s="16">
        <v>5.5928411633110002</v>
      </c>
    </row>
    <row r="1702" spans="3:17" ht="25.2" x14ac:dyDescent="0.25">
      <c r="C1702" s="106"/>
      <c r="D1702" s="103"/>
      <c r="E1702" s="11" t="s">
        <v>36</v>
      </c>
      <c r="F1702" s="8"/>
      <c r="G1702" s="7">
        <v>66</v>
      </c>
      <c r="H1702" s="17">
        <v>45.454545454544999</v>
      </c>
      <c r="I1702" s="2">
        <v>4.5454545454549997</v>
      </c>
      <c r="J1702" s="2">
        <v>34.848484848485</v>
      </c>
      <c r="K1702" s="2">
        <v>1.5151515151520001</v>
      </c>
      <c r="L1702" s="2">
        <v>1.5151515151520001</v>
      </c>
      <c r="M1702" s="19" t="s">
        <v>68</v>
      </c>
      <c r="N1702" s="2">
        <v>22.727272727273</v>
      </c>
      <c r="O1702" s="2">
        <v>9.0909090909089993</v>
      </c>
      <c r="P1702" s="2">
        <v>10.606060606061</v>
      </c>
      <c r="Q1702" s="16">
        <v>4.5454545454549997</v>
      </c>
    </row>
    <row r="1703" spans="3:17" ht="25.2" x14ac:dyDescent="0.25">
      <c r="C1703" s="106"/>
      <c r="D1703" s="103"/>
      <c r="E1703" s="11" t="s">
        <v>37</v>
      </c>
      <c r="F1703" s="8"/>
      <c r="G1703" s="7">
        <v>197</v>
      </c>
      <c r="H1703" s="17">
        <v>28.426395939085999</v>
      </c>
      <c r="I1703" s="2">
        <v>6.598984771574</v>
      </c>
      <c r="J1703" s="2">
        <v>42.639593908629003</v>
      </c>
      <c r="K1703" s="2">
        <v>1.0152284263960001</v>
      </c>
      <c r="L1703" s="2">
        <v>0.50761421319800004</v>
      </c>
      <c r="M1703" s="19" t="s">
        <v>68</v>
      </c>
      <c r="N1703" s="2">
        <v>18.274111675126999</v>
      </c>
      <c r="O1703" s="2">
        <v>4.5685279187820003</v>
      </c>
      <c r="P1703" s="2">
        <v>19.796954314720999</v>
      </c>
      <c r="Q1703" s="16">
        <v>6.0913705583760001</v>
      </c>
    </row>
    <row r="1704" spans="3:17" x14ac:dyDescent="0.25">
      <c r="C1704" s="106"/>
      <c r="D1704" s="103"/>
      <c r="E1704" s="11" t="s">
        <v>38</v>
      </c>
      <c r="F1704" s="8"/>
      <c r="G1704" s="14">
        <v>12</v>
      </c>
      <c r="H1704" s="29">
        <v>33.333333333333002</v>
      </c>
      <c r="I1704" s="12" t="s">
        <v>68</v>
      </c>
      <c r="J1704" s="6">
        <v>25</v>
      </c>
      <c r="K1704" s="12" t="s">
        <v>68</v>
      </c>
      <c r="L1704" s="12" t="s">
        <v>68</v>
      </c>
      <c r="M1704" s="12" t="s">
        <v>68</v>
      </c>
      <c r="N1704" s="6">
        <v>8.333333333333</v>
      </c>
      <c r="O1704" s="12" t="s">
        <v>68</v>
      </c>
      <c r="P1704" s="6">
        <v>25</v>
      </c>
      <c r="Q1704" s="31">
        <v>16.666666666666998</v>
      </c>
    </row>
    <row r="1705" spans="3:17" ht="25.2" x14ac:dyDescent="0.25">
      <c r="C1705" s="102" t="s">
        <v>39</v>
      </c>
      <c r="D1705" s="102" t="s">
        <v>25</v>
      </c>
      <c r="E1705" s="10" t="s">
        <v>40</v>
      </c>
      <c r="F1705" s="9"/>
      <c r="G1705" s="13">
        <v>263</v>
      </c>
      <c r="H1705" s="23">
        <v>39.163498098859002</v>
      </c>
      <c r="I1705" s="4">
        <v>7.6045627376429996</v>
      </c>
      <c r="J1705" s="4">
        <v>30.418250950569998</v>
      </c>
      <c r="K1705" s="4">
        <v>1.520912547529</v>
      </c>
      <c r="L1705" s="4">
        <v>1.520912547529</v>
      </c>
      <c r="M1705" s="4">
        <v>0.38022813688200002</v>
      </c>
      <c r="N1705" s="4">
        <v>18.250950570341999</v>
      </c>
      <c r="O1705" s="4">
        <v>5.7034220532319999</v>
      </c>
      <c r="P1705" s="4">
        <v>18.250950570341999</v>
      </c>
      <c r="Q1705" s="25">
        <v>4.182509505703</v>
      </c>
    </row>
    <row r="1706" spans="3:17" ht="25.2" x14ac:dyDescent="0.25">
      <c r="C1706" s="106"/>
      <c r="D1706" s="103"/>
      <c r="E1706" s="11" t="s">
        <v>41</v>
      </c>
      <c r="F1706" s="8"/>
      <c r="G1706" s="7">
        <v>906</v>
      </c>
      <c r="H1706" s="17">
        <v>50</v>
      </c>
      <c r="I1706" s="2">
        <v>12.141280353200999</v>
      </c>
      <c r="J1706" s="2">
        <v>33.885209713023997</v>
      </c>
      <c r="K1706" s="2">
        <v>4.4150110375280001</v>
      </c>
      <c r="L1706" s="2">
        <v>0.55187637969100001</v>
      </c>
      <c r="M1706" s="2">
        <v>0.22075055187600001</v>
      </c>
      <c r="N1706" s="2">
        <v>16.114790286976</v>
      </c>
      <c r="O1706" s="2">
        <v>3.0905077262690002</v>
      </c>
      <c r="P1706" s="2">
        <v>14.238410596026</v>
      </c>
      <c r="Q1706" s="16">
        <v>4.7461368653419997</v>
      </c>
    </row>
    <row r="1707" spans="3:17" x14ac:dyDescent="0.25">
      <c r="C1707" s="106"/>
      <c r="D1707" s="103"/>
      <c r="E1707" s="11" t="s">
        <v>42</v>
      </c>
      <c r="F1707" s="8"/>
      <c r="G1707" s="7">
        <v>61</v>
      </c>
      <c r="H1707" s="17">
        <v>59.016393442622999</v>
      </c>
      <c r="I1707" s="2">
        <v>13.114754098361001</v>
      </c>
      <c r="J1707" s="2">
        <v>26.229508196721</v>
      </c>
      <c r="K1707" s="2">
        <v>6.5573770491800003</v>
      </c>
      <c r="L1707" s="2">
        <v>1.6393442622950001</v>
      </c>
      <c r="M1707" s="2">
        <v>1.6393442622950001</v>
      </c>
      <c r="N1707" s="2">
        <v>14.754098360656</v>
      </c>
      <c r="O1707" s="2">
        <v>3.2786885245900002</v>
      </c>
      <c r="P1707" s="2">
        <v>18.032786885246001</v>
      </c>
      <c r="Q1707" s="16">
        <v>1.6393442622950001</v>
      </c>
    </row>
    <row r="1708" spans="3:17" x14ac:dyDescent="0.25">
      <c r="C1708" s="106"/>
      <c r="D1708" s="103"/>
      <c r="E1708" s="11" t="s">
        <v>43</v>
      </c>
      <c r="F1708" s="8"/>
      <c r="G1708" s="7">
        <v>450</v>
      </c>
      <c r="H1708" s="17">
        <v>44</v>
      </c>
      <c r="I1708" s="2">
        <v>10.444444444444001</v>
      </c>
      <c r="J1708" s="2">
        <v>32.666666666666998</v>
      </c>
      <c r="K1708" s="2">
        <v>3.333333333333</v>
      </c>
      <c r="L1708" s="2">
        <v>0.444444444444</v>
      </c>
      <c r="M1708" s="2">
        <v>0.444444444444</v>
      </c>
      <c r="N1708" s="2">
        <v>17.777777777777999</v>
      </c>
      <c r="O1708" s="2">
        <v>3.333333333333</v>
      </c>
      <c r="P1708" s="2">
        <v>15.777777777778001</v>
      </c>
      <c r="Q1708" s="16">
        <v>5.7777777777779997</v>
      </c>
    </row>
    <row r="1709" spans="3:17" x14ac:dyDescent="0.25">
      <c r="C1709" s="106"/>
      <c r="D1709" s="103"/>
      <c r="E1709" s="11" t="s">
        <v>44</v>
      </c>
      <c r="F1709" s="8"/>
      <c r="G1709" s="7">
        <v>93</v>
      </c>
      <c r="H1709" s="17">
        <v>35.483870967742</v>
      </c>
      <c r="I1709" s="2">
        <v>10.752688172042999</v>
      </c>
      <c r="J1709" s="2">
        <v>35.483870967742</v>
      </c>
      <c r="K1709" s="2">
        <v>3.2258064516129998</v>
      </c>
      <c r="L1709" s="19" t="s">
        <v>68</v>
      </c>
      <c r="M1709" s="19" t="s">
        <v>68</v>
      </c>
      <c r="N1709" s="2">
        <v>16.129032258064999</v>
      </c>
      <c r="O1709" s="2">
        <v>4.3010752688169998</v>
      </c>
      <c r="P1709" s="2">
        <v>19.354838709677001</v>
      </c>
      <c r="Q1709" s="16">
        <v>4.3010752688169998</v>
      </c>
    </row>
    <row r="1710" spans="3:17" ht="25.2" x14ac:dyDescent="0.25">
      <c r="C1710" s="106"/>
      <c r="D1710" s="103"/>
      <c r="E1710" s="11" t="s">
        <v>45</v>
      </c>
      <c r="F1710" s="8"/>
      <c r="G1710" s="14">
        <v>41</v>
      </c>
      <c r="H1710" s="29">
        <v>39.024390243901998</v>
      </c>
      <c r="I1710" s="6">
        <v>12.195121951220001</v>
      </c>
      <c r="J1710" s="6">
        <v>26.829268292683</v>
      </c>
      <c r="K1710" s="12" t="s">
        <v>68</v>
      </c>
      <c r="L1710" s="12" t="s">
        <v>68</v>
      </c>
      <c r="M1710" s="12" t="s">
        <v>68</v>
      </c>
      <c r="N1710" s="6">
        <v>9.7560975609760003</v>
      </c>
      <c r="O1710" s="6">
        <v>9.7560975609760003</v>
      </c>
      <c r="P1710" s="6">
        <v>19.512195121950999</v>
      </c>
      <c r="Q1710" s="31">
        <v>4.8780487804880002</v>
      </c>
    </row>
    <row r="1711" spans="3:17" x14ac:dyDescent="0.25">
      <c r="C1711" s="106"/>
      <c r="D1711" s="103"/>
      <c r="E1711" s="11" t="s">
        <v>38</v>
      </c>
      <c r="F1711" s="8"/>
      <c r="G1711" s="7">
        <v>141</v>
      </c>
      <c r="H1711" s="17">
        <v>35.460992907801</v>
      </c>
      <c r="I1711" s="2">
        <v>12.765957446809001</v>
      </c>
      <c r="J1711" s="2">
        <v>29.078014184396999</v>
      </c>
      <c r="K1711" s="2">
        <v>6.3829787234040003</v>
      </c>
      <c r="L1711" s="2">
        <v>2.1276595744679998</v>
      </c>
      <c r="M1711" s="2">
        <v>0.70921985815599997</v>
      </c>
      <c r="N1711" s="2">
        <v>13.475177304964999</v>
      </c>
      <c r="O1711" s="2">
        <v>9.9290780141840003</v>
      </c>
      <c r="P1711" s="2">
        <v>18.439716312057001</v>
      </c>
      <c r="Q1711" s="16">
        <v>7.8014184397159996</v>
      </c>
    </row>
    <row r="1712" spans="3:17" ht="25.2" x14ac:dyDescent="0.25">
      <c r="C1712" s="106"/>
      <c r="D1712" s="102" t="s">
        <v>22</v>
      </c>
      <c r="E1712" s="10" t="s">
        <v>40</v>
      </c>
      <c r="F1712" s="9"/>
      <c r="G1712" s="13">
        <v>123</v>
      </c>
      <c r="H1712" s="23">
        <v>42.276422764228002</v>
      </c>
      <c r="I1712" s="4">
        <v>10.569105691057</v>
      </c>
      <c r="J1712" s="4">
        <v>13.821138211381999</v>
      </c>
      <c r="K1712" s="4">
        <v>3.2520325203249998</v>
      </c>
      <c r="L1712" s="4">
        <v>1.6260162601629999</v>
      </c>
      <c r="M1712" s="4">
        <v>0.81300813008100004</v>
      </c>
      <c r="N1712" s="4">
        <v>16.260162601626</v>
      </c>
      <c r="O1712" s="4">
        <v>5.6910569105690003</v>
      </c>
      <c r="P1712" s="4">
        <v>18.69918699187</v>
      </c>
      <c r="Q1712" s="25">
        <v>4.8780487804880002</v>
      </c>
    </row>
    <row r="1713" spans="3:17" ht="25.2" x14ac:dyDescent="0.25">
      <c r="C1713" s="106"/>
      <c r="D1713" s="103"/>
      <c r="E1713" s="11" t="s">
        <v>41</v>
      </c>
      <c r="F1713" s="8"/>
      <c r="G1713" s="7">
        <v>511</v>
      </c>
      <c r="H1713" s="17">
        <v>48.727984344423</v>
      </c>
      <c r="I1713" s="2">
        <v>14.285714285714</v>
      </c>
      <c r="J1713" s="2">
        <v>27.20156555773</v>
      </c>
      <c r="K1713" s="2">
        <v>5.0880626223089997</v>
      </c>
      <c r="L1713" s="2">
        <v>0.39138943248500002</v>
      </c>
      <c r="M1713" s="2">
        <v>0.39138943248500002</v>
      </c>
      <c r="N1713" s="2">
        <v>15.45988258317</v>
      </c>
      <c r="O1713" s="2">
        <v>2.7397260273969999</v>
      </c>
      <c r="P1713" s="2">
        <v>17.025440313112</v>
      </c>
      <c r="Q1713" s="16">
        <v>4.3052837573389997</v>
      </c>
    </row>
    <row r="1714" spans="3:17" x14ac:dyDescent="0.25">
      <c r="C1714" s="106"/>
      <c r="D1714" s="103"/>
      <c r="E1714" s="11" t="s">
        <v>42</v>
      </c>
      <c r="F1714" s="8"/>
      <c r="G1714" s="14">
        <v>36</v>
      </c>
      <c r="H1714" s="29">
        <v>55.555555555555998</v>
      </c>
      <c r="I1714" s="6">
        <v>11.111111111111001</v>
      </c>
      <c r="J1714" s="6">
        <v>16.666666666666998</v>
      </c>
      <c r="K1714" s="6">
        <v>8.333333333333</v>
      </c>
      <c r="L1714" s="6">
        <v>2.7777777777780002</v>
      </c>
      <c r="M1714" s="6">
        <v>2.7777777777780002</v>
      </c>
      <c r="N1714" s="6">
        <v>19.444444444443999</v>
      </c>
      <c r="O1714" s="6">
        <v>5.5555555555560003</v>
      </c>
      <c r="P1714" s="6">
        <v>22.222222222222001</v>
      </c>
      <c r="Q1714" s="38" t="s">
        <v>68</v>
      </c>
    </row>
    <row r="1715" spans="3:17" x14ac:dyDescent="0.25">
      <c r="C1715" s="106"/>
      <c r="D1715" s="103"/>
      <c r="E1715" s="11" t="s">
        <v>43</v>
      </c>
      <c r="F1715" s="8"/>
      <c r="G1715" s="7">
        <v>224</v>
      </c>
      <c r="H1715" s="17">
        <v>49.107142857143003</v>
      </c>
      <c r="I1715" s="2">
        <v>12.5</v>
      </c>
      <c r="J1715" s="2">
        <v>24.553571428571001</v>
      </c>
      <c r="K1715" s="2">
        <v>4.0178571428570002</v>
      </c>
      <c r="L1715" s="2">
        <v>0.446428571429</v>
      </c>
      <c r="M1715" s="2">
        <v>0.89285714285700002</v>
      </c>
      <c r="N1715" s="2">
        <v>16.517857142857</v>
      </c>
      <c r="O1715" s="2">
        <v>4.0178571428570002</v>
      </c>
      <c r="P1715" s="2">
        <v>16.517857142857</v>
      </c>
      <c r="Q1715" s="16">
        <v>5.8035714285709998</v>
      </c>
    </row>
    <row r="1716" spans="3:17" x14ac:dyDescent="0.25">
      <c r="C1716" s="106"/>
      <c r="D1716" s="103"/>
      <c r="E1716" s="11" t="s">
        <v>44</v>
      </c>
      <c r="F1716" s="8"/>
      <c r="G1716" s="14">
        <v>46</v>
      </c>
      <c r="H1716" s="29">
        <v>36.956521739129997</v>
      </c>
      <c r="I1716" s="6">
        <v>10.869565217390999</v>
      </c>
      <c r="J1716" s="6">
        <v>30.434782608696</v>
      </c>
      <c r="K1716" s="6">
        <v>4.3478260869570002</v>
      </c>
      <c r="L1716" s="12" t="s">
        <v>68</v>
      </c>
      <c r="M1716" s="12" t="s">
        <v>68</v>
      </c>
      <c r="N1716" s="6">
        <v>13.04347826087</v>
      </c>
      <c r="O1716" s="6">
        <v>6.5217391304349999</v>
      </c>
      <c r="P1716" s="6">
        <v>19.565217391304</v>
      </c>
      <c r="Q1716" s="31">
        <v>4.3478260869570002</v>
      </c>
    </row>
    <row r="1717" spans="3:17" ht="25.2" x14ac:dyDescent="0.25">
      <c r="C1717" s="106"/>
      <c r="D1717" s="103"/>
      <c r="E1717" s="11" t="s">
        <v>45</v>
      </c>
      <c r="F1717" s="8"/>
      <c r="G1717" s="14">
        <v>18</v>
      </c>
      <c r="H1717" s="29">
        <v>44.444444444444002</v>
      </c>
      <c r="I1717" s="6">
        <v>16.666666666666998</v>
      </c>
      <c r="J1717" s="6">
        <v>22.222222222222001</v>
      </c>
      <c r="K1717" s="12" t="s">
        <v>68</v>
      </c>
      <c r="L1717" s="12" t="s">
        <v>68</v>
      </c>
      <c r="M1717" s="12" t="s">
        <v>68</v>
      </c>
      <c r="N1717" s="6">
        <v>5.5555555555560003</v>
      </c>
      <c r="O1717" s="6">
        <v>11.111111111111001</v>
      </c>
      <c r="P1717" s="6">
        <v>22.222222222222001</v>
      </c>
      <c r="Q1717" s="38" t="s">
        <v>68</v>
      </c>
    </row>
    <row r="1718" spans="3:17" x14ac:dyDescent="0.25">
      <c r="C1718" s="106"/>
      <c r="D1718" s="103"/>
      <c r="E1718" s="11" t="s">
        <v>38</v>
      </c>
      <c r="F1718" s="8"/>
      <c r="G1718" s="7">
        <v>80</v>
      </c>
      <c r="H1718" s="17">
        <v>37.5</v>
      </c>
      <c r="I1718" s="2">
        <v>16.25</v>
      </c>
      <c r="J1718" s="2">
        <v>26.25</v>
      </c>
      <c r="K1718" s="2">
        <v>6.25</v>
      </c>
      <c r="L1718" s="2">
        <v>2.5</v>
      </c>
      <c r="M1718" s="19" t="s">
        <v>68</v>
      </c>
      <c r="N1718" s="2">
        <v>10</v>
      </c>
      <c r="O1718" s="2">
        <v>11.25</v>
      </c>
      <c r="P1718" s="2">
        <v>20</v>
      </c>
      <c r="Q1718" s="16">
        <v>6.25</v>
      </c>
    </row>
    <row r="1719" spans="3:17" ht="25.2" x14ac:dyDescent="0.25">
      <c r="C1719" s="106"/>
      <c r="D1719" s="102" t="s">
        <v>23</v>
      </c>
      <c r="E1719" s="10" t="s">
        <v>40</v>
      </c>
      <c r="F1719" s="9"/>
      <c r="G1719" s="13">
        <v>140</v>
      </c>
      <c r="H1719" s="23">
        <v>36.428571428570997</v>
      </c>
      <c r="I1719" s="4">
        <v>5</v>
      </c>
      <c r="J1719" s="4">
        <v>45</v>
      </c>
      <c r="K1719" s="36" t="s">
        <v>68</v>
      </c>
      <c r="L1719" s="4">
        <v>1.4285714285710001</v>
      </c>
      <c r="M1719" s="36" t="s">
        <v>68</v>
      </c>
      <c r="N1719" s="4">
        <v>20</v>
      </c>
      <c r="O1719" s="4">
        <v>5.7142857142860004</v>
      </c>
      <c r="P1719" s="4">
        <v>17.857142857143</v>
      </c>
      <c r="Q1719" s="25">
        <v>3.5714285714290002</v>
      </c>
    </row>
    <row r="1720" spans="3:17" ht="25.2" x14ac:dyDescent="0.25">
      <c r="C1720" s="106"/>
      <c r="D1720" s="103"/>
      <c r="E1720" s="11" t="s">
        <v>41</v>
      </c>
      <c r="F1720" s="8"/>
      <c r="G1720" s="7">
        <v>395</v>
      </c>
      <c r="H1720" s="17">
        <v>51.645569620252999</v>
      </c>
      <c r="I1720" s="2">
        <v>9.3670886075950008</v>
      </c>
      <c r="J1720" s="2">
        <v>42.531645569619997</v>
      </c>
      <c r="K1720" s="2">
        <v>3.5443037974679998</v>
      </c>
      <c r="L1720" s="2">
        <v>0.75949367088599995</v>
      </c>
      <c r="M1720" s="19" t="s">
        <v>68</v>
      </c>
      <c r="N1720" s="2">
        <v>16.962025316456</v>
      </c>
      <c r="O1720" s="2">
        <v>3.5443037974679998</v>
      </c>
      <c r="P1720" s="2">
        <v>10.632911392404999</v>
      </c>
      <c r="Q1720" s="16">
        <v>5.3164556962029996</v>
      </c>
    </row>
    <row r="1721" spans="3:17" x14ac:dyDescent="0.25">
      <c r="C1721" s="106"/>
      <c r="D1721" s="103"/>
      <c r="E1721" s="11" t="s">
        <v>42</v>
      </c>
      <c r="F1721" s="8"/>
      <c r="G1721" s="14">
        <v>25</v>
      </c>
      <c r="H1721" s="29">
        <v>64</v>
      </c>
      <c r="I1721" s="6">
        <v>16</v>
      </c>
      <c r="J1721" s="6">
        <v>40</v>
      </c>
      <c r="K1721" s="6">
        <v>4</v>
      </c>
      <c r="L1721" s="12" t="s">
        <v>68</v>
      </c>
      <c r="M1721" s="12" t="s">
        <v>68</v>
      </c>
      <c r="N1721" s="6">
        <v>8</v>
      </c>
      <c r="O1721" s="12" t="s">
        <v>68</v>
      </c>
      <c r="P1721" s="6">
        <v>12</v>
      </c>
      <c r="Q1721" s="31">
        <v>4</v>
      </c>
    </row>
    <row r="1722" spans="3:17" x14ac:dyDescent="0.25">
      <c r="C1722" s="106"/>
      <c r="D1722" s="103"/>
      <c r="E1722" s="11" t="s">
        <v>43</v>
      </c>
      <c r="F1722" s="8"/>
      <c r="G1722" s="7">
        <v>226</v>
      </c>
      <c r="H1722" s="17">
        <v>38.938053097344998</v>
      </c>
      <c r="I1722" s="2">
        <v>8.4070796460179995</v>
      </c>
      <c r="J1722" s="2">
        <v>40.707964601770001</v>
      </c>
      <c r="K1722" s="2">
        <v>2.654867256637</v>
      </c>
      <c r="L1722" s="2">
        <v>0.44247787610599998</v>
      </c>
      <c r="M1722" s="19" t="s">
        <v>68</v>
      </c>
      <c r="N1722" s="2">
        <v>19.026548672566001</v>
      </c>
      <c r="O1722" s="2">
        <v>2.654867256637</v>
      </c>
      <c r="P1722" s="2">
        <v>15.044247787611001</v>
      </c>
      <c r="Q1722" s="16">
        <v>5.7522123893810004</v>
      </c>
    </row>
    <row r="1723" spans="3:17" x14ac:dyDescent="0.25">
      <c r="C1723" s="106"/>
      <c r="D1723" s="103"/>
      <c r="E1723" s="11" t="s">
        <v>44</v>
      </c>
      <c r="F1723" s="8"/>
      <c r="G1723" s="14">
        <v>47</v>
      </c>
      <c r="H1723" s="29">
        <v>34.042553191488999</v>
      </c>
      <c r="I1723" s="6">
        <v>10.638297872340001</v>
      </c>
      <c r="J1723" s="6">
        <v>40.425531914894002</v>
      </c>
      <c r="K1723" s="6">
        <v>2.1276595744679998</v>
      </c>
      <c r="L1723" s="12" t="s">
        <v>68</v>
      </c>
      <c r="M1723" s="12" t="s">
        <v>68</v>
      </c>
      <c r="N1723" s="6">
        <v>19.148936170212998</v>
      </c>
      <c r="O1723" s="6">
        <v>2.1276595744679998</v>
      </c>
      <c r="P1723" s="6">
        <v>19.148936170212998</v>
      </c>
      <c r="Q1723" s="31">
        <v>4.2553191489359996</v>
      </c>
    </row>
    <row r="1724" spans="3:17" ht="25.2" x14ac:dyDescent="0.25">
      <c r="C1724" s="106"/>
      <c r="D1724" s="103"/>
      <c r="E1724" s="11" t="s">
        <v>45</v>
      </c>
      <c r="F1724" s="8"/>
      <c r="G1724" s="14">
        <v>23</v>
      </c>
      <c r="H1724" s="29">
        <v>34.782608695652002</v>
      </c>
      <c r="I1724" s="6">
        <v>8.6956521739130004</v>
      </c>
      <c r="J1724" s="6">
        <v>30.434782608696</v>
      </c>
      <c r="K1724" s="12" t="s">
        <v>68</v>
      </c>
      <c r="L1724" s="12" t="s">
        <v>68</v>
      </c>
      <c r="M1724" s="12" t="s">
        <v>68</v>
      </c>
      <c r="N1724" s="6">
        <v>13.04347826087</v>
      </c>
      <c r="O1724" s="6">
        <v>8.6956521739130004</v>
      </c>
      <c r="P1724" s="6">
        <v>17.391304347826001</v>
      </c>
      <c r="Q1724" s="31">
        <v>8.6956521739130004</v>
      </c>
    </row>
    <row r="1725" spans="3:17" x14ac:dyDescent="0.25">
      <c r="C1725" s="106"/>
      <c r="D1725" s="103"/>
      <c r="E1725" s="11" t="s">
        <v>38</v>
      </c>
      <c r="F1725" s="8"/>
      <c r="G1725" s="7">
        <v>61</v>
      </c>
      <c r="H1725" s="17">
        <v>32.786885245901999</v>
      </c>
      <c r="I1725" s="2">
        <v>8.1967213114750006</v>
      </c>
      <c r="J1725" s="2">
        <v>32.786885245901999</v>
      </c>
      <c r="K1725" s="2">
        <v>6.5573770491800003</v>
      </c>
      <c r="L1725" s="2">
        <v>1.6393442622950001</v>
      </c>
      <c r="M1725" s="2">
        <v>1.6393442622950001</v>
      </c>
      <c r="N1725" s="2">
        <v>18.032786885246001</v>
      </c>
      <c r="O1725" s="2">
        <v>8.1967213114750006</v>
      </c>
      <c r="P1725" s="2">
        <v>16.393442622951</v>
      </c>
      <c r="Q1725" s="16">
        <v>9.83606557377</v>
      </c>
    </row>
    <row r="1726" spans="3:17" x14ac:dyDescent="0.25">
      <c r="C1726" s="102" t="s">
        <v>46</v>
      </c>
      <c r="D1726" s="100" t="s">
        <v>21</v>
      </c>
      <c r="E1726" s="10" t="s">
        <v>47</v>
      </c>
      <c r="F1726" s="9"/>
      <c r="G1726" s="13">
        <v>1103</v>
      </c>
      <c r="H1726" s="23">
        <v>44.877606527651999</v>
      </c>
      <c r="I1726" s="4">
        <v>11.876699909338001</v>
      </c>
      <c r="J1726" s="4">
        <v>34.270172257479999</v>
      </c>
      <c r="K1726" s="4">
        <v>4.261106074343</v>
      </c>
      <c r="L1726" s="4">
        <v>0.81595648232100004</v>
      </c>
      <c r="M1726" s="4">
        <v>0.45330915684500001</v>
      </c>
      <c r="N1726" s="4">
        <v>16.319129646419</v>
      </c>
      <c r="O1726" s="4">
        <v>4.261106074343</v>
      </c>
      <c r="P1726" s="4">
        <v>15.140525838622001</v>
      </c>
      <c r="Q1726" s="25">
        <v>5.3490480507709997</v>
      </c>
    </row>
    <row r="1727" spans="3:17" ht="25.2" x14ac:dyDescent="0.25">
      <c r="C1727" s="106"/>
      <c r="D1727" s="101"/>
      <c r="E1727" s="11" t="s">
        <v>48</v>
      </c>
      <c r="F1727" s="8"/>
      <c r="G1727" s="7">
        <v>173</v>
      </c>
      <c r="H1727" s="17">
        <v>50.867052023120998</v>
      </c>
      <c r="I1727" s="2">
        <v>6.9364161849709998</v>
      </c>
      <c r="J1727" s="2">
        <v>31.791907514451001</v>
      </c>
      <c r="K1727" s="2">
        <v>2.3121387283239998</v>
      </c>
      <c r="L1727" s="2">
        <v>1.1560693641619999</v>
      </c>
      <c r="M1727" s="19" t="s">
        <v>68</v>
      </c>
      <c r="N1727" s="2">
        <v>16.184971098266001</v>
      </c>
      <c r="O1727" s="2">
        <v>2.3121387283239998</v>
      </c>
      <c r="P1727" s="2">
        <v>17.919075144509002</v>
      </c>
      <c r="Q1727" s="16">
        <v>5.2023121387279998</v>
      </c>
    </row>
    <row r="1728" spans="3:17" x14ac:dyDescent="0.25">
      <c r="C1728" s="106"/>
      <c r="D1728" s="101"/>
      <c r="E1728" s="11" t="s">
        <v>49</v>
      </c>
      <c r="F1728" s="8"/>
      <c r="G1728" s="14">
        <v>29</v>
      </c>
      <c r="H1728" s="29">
        <v>27.586206896552</v>
      </c>
      <c r="I1728" s="6">
        <v>10.344827586207</v>
      </c>
      <c r="J1728" s="6">
        <v>27.586206896552</v>
      </c>
      <c r="K1728" s="6">
        <v>3.4482758620689999</v>
      </c>
      <c r="L1728" s="12" t="s">
        <v>68</v>
      </c>
      <c r="M1728" s="12" t="s">
        <v>68</v>
      </c>
      <c r="N1728" s="6">
        <v>13.793103448276</v>
      </c>
      <c r="O1728" s="6">
        <v>3.4482758620689999</v>
      </c>
      <c r="P1728" s="6">
        <v>24.137931034483</v>
      </c>
      <c r="Q1728" s="31">
        <v>6.8965517241379999</v>
      </c>
    </row>
    <row r="1729" spans="3:17" ht="25.2" x14ac:dyDescent="0.25">
      <c r="C1729" s="106"/>
      <c r="D1729" s="101"/>
      <c r="E1729" s="11" t="s">
        <v>50</v>
      </c>
      <c r="F1729" s="8"/>
      <c r="G1729" s="7">
        <v>102</v>
      </c>
      <c r="H1729" s="17">
        <v>36.274509803922001</v>
      </c>
      <c r="I1729" s="2">
        <v>11.764705882353001</v>
      </c>
      <c r="J1729" s="2">
        <v>24.509803921568999</v>
      </c>
      <c r="K1729" s="2">
        <v>6.8627450980390003</v>
      </c>
      <c r="L1729" s="2">
        <v>1.9607843137250001</v>
      </c>
      <c r="M1729" s="19" t="s">
        <v>68</v>
      </c>
      <c r="N1729" s="2">
        <v>18.627450980391998</v>
      </c>
      <c r="O1729" s="2">
        <v>4.9019607843140003</v>
      </c>
      <c r="P1729" s="2">
        <v>18.627450980391998</v>
      </c>
      <c r="Q1729" s="16">
        <v>2.9411764705880001</v>
      </c>
    </row>
    <row r="1730" spans="3:17" ht="25.2" x14ac:dyDescent="0.25">
      <c r="C1730" s="106"/>
      <c r="D1730" s="101"/>
      <c r="E1730" s="11" t="s">
        <v>51</v>
      </c>
      <c r="F1730" s="8"/>
      <c r="G1730" s="14">
        <v>46</v>
      </c>
      <c r="H1730" s="29">
        <v>56.521739130435002</v>
      </c>
      <c r="I1730" s="6">
        <v>2.1739130434780001</v>
      </c>
      <c r="J1730" s="6">
        <v>15.217391304348</v>
      </c>
      <c r="K1730" s="6">
        <v>2.1739130434780001</v>
      </c>
      <c r="L1730" s="12" t="s">
        <v>68</v>
      </c>
      <c r="M1730" s="12" t="s">
        <v>68</v>
      </c>
      <c r="N1730" s="6">
        <v>15.217391304348</v>
      </c>
      <c r="O1730" s="6">
        <v>6.5217391304349999</v>
      </c>
      <c r="P1730" s="6">
        <v>19.565217391304</v>
      </c>
      <c r="Q1730" s="31">
        <v>4.3478260869570002</v>
      </c>
    </row>
    <row r="1731" spans="3:17" x14ac:dyDescent="0.25">
      <c r="C1731" s="106"/>
      <c r="D1731" s="101"/>
      <c r="E1731" s="11" t="s">
        <v>52</v>
      </c>
      <c r="F1731" s="8"/>
      <c r="G1731" s="14">
        <v>20</v>
      </c>
      <c r="H1731" s="29">
        <v>30</v>
      </c>
      <c r="I1731" s="6">
        <v>15</v>
      </c>
      <c r="J1731" s="6">
        <v>45</v>
      </c>
      <c r="K1731" s="12" t="s">
        <v>68</v>
      </c>
      <c r="L1731" s="12" t="s">
        <v>68</v>
      </c>
      <c r="M1731" s="12" t="s">
        <v>68</v>
      </c>
      <c r="N1731" s="6">
        <v>25</v>
      </c>
      <c r="O1731" s="6">
        <v>5</v>
      </c>
      <c r="P1731" s="6">
        <v>15</v>
      </c>
      <c r="Q1731" s="31">
        <v>5</v>
      </c>
    </row>
    <row r="1732" spans="3:17" x14ac:dyDescent="0.25">
      <c r="C1732" s="106"/>
      <c r="D1732" s="101"/>
      <c r="E1732" s="11" t="s">
        <v>53</v>
      </c>
      <c r="F1732" s="8"/>
      <c r="G1732" s="14">
        <v>19</v>
      </c>
      <c r="H1732" s="29">
        <v>47.368421052632002</v>
      </c>
      <c r="I1732" s="6">
        <v>15.789473684211</v>
      </c>
      <c r="J1732" s="6">
        <v>21.052631578947</v>
      </c>
      <c r="K1732" s="12" t="s">
        <v>68</v>
      </c>
      <c r="L1732" s="12" t="s">
        <v>68</v>
      </c>
      <c r="M1732" s="12" t="s">
        <v>68</v>
      </c>
      <c r="N1732" s="6">
        <v>21.052631578947</v>
      </c>
      <c r="O1732" s="6">
        <v>5.2631578947369997</v>
      </c>
      <c r="P1732" s="6">
        <v>15.789473684211</v>
      </c>
      <c r="Q1732" s="31">
        <v>5.2631578947369997</v>
      </c>
    </row>
    <row r="1733" spans="3:17" x14ac:dyDescent="0.25">
      <c r="C1733" s="106"/>
      <c r="D1733" s="101"/>
      <c r="E1733" s="11" t="s">
        <v>38</v>
      </c>
      <c r="F1733" s="8"/>
      <c r="G1733" s="14">
        <v>32</v>
      </c>
      <c r="H1733" s="29">
        <v>34.375</v>
      </c>
      <c r="I1733" s="6">
        <v>12.5</v>
      </c>
      <c r="J1733" s="6">
        <v>21.875</v>
      </c>
      <c r="K1733" s="12" t="s">
        <v>68</v>
      </c>
      <c r="L1733" s="12" t="s">
        <v>68</v>
      </c>
      <c r="M1733" s="12" t="s">
        <v>68</v>
      </c>
      <c r="N1733" s="6">
        <v>12.5</v>
      </c>
      <c r="O1733" s="6">
        <v>15.625</v>
      </c>
      <c r="P1733" s="6">
        <v>9.375</v>
      </c>
      <c r="Q1733" s="31">
        <v>9.375</v>
      </c>
    </row>
    <row r="1734" spans="3:17" x14ac:dyDescent="0.25">
      <c r="C1734" s="106"/>
      <c r="D1734" s="101"/>
      <c r="E1734" s="11" t="s">
        <v>54</v>
      </c>
      <c r="F1734" s="8"/>
      <c r="G1734" s="7">
        <v>1276</v>
      </c>
      <c r="H1734" s="17">
        <v>45.689655172414</v>
      </c>
      <c r="I1734" s="2">
        <v>11.206896551724</v>
      </c>
      <c r="J1734" s="2">
        <v>33.934169278996997</v>
      </c>
      <c r="K1734" s="2">
        <v>3.9968652037619998</v>
      </c>
      <c r="L1734" s="2">
        <v>0.86206896551699996</v>
      </c>
      <c r="M1734" s="2">
        <v>0.39184952978100002</v>
      </c>
      <c r="N1734" s="2">
        <v>16.300940438870999</v>
      </c>
      <c r="O1734" s="2">
        <v>3.9968652037619998</v>
      </c>
      <c r="P1734" s="2">
        <v>15.517241379310001</v>
      </c>
      <c r="Q1734" s="16">
        <v>5.3291536050159998</v>
      </c>
    </row>
    <row r="1735" spans="3:17" x14ac:dyDescent="0.25">
      <c r="C1735" s="106"/>
      <c r="D1735" s="101"/>
      <c r="E1735" s="11" t="s">
        <v>55</v>
      </c>
      <c r="F1735" s="8"/>
      <c r="G1735" s="7">
        <v>177</v>
      </c>
      <c r="H1735" s="17">
        <v>40.112994350282001</v>
      </c>
      <c r="I1735" s="2">
        <v>9.0395480225989999</v>
      </c>
      <c r="J1735" s="2">
        <v>22.598870056496999</v>
      </c>
      <c r="K1735" s="2">
        <v>5.0847457627120001</v>
      </c>
      <c r="L1735" s="2">
        <v>1.129943502825</v>
      </c>
      <c r="M1735" s="19" t="s">
        <v>68</v>
      </c>
      <c r="N1735" s="2">
        <v>16.949152542373</v>
      </c>
      <c r="O1735" s="2">
        <v>5.0847457627120001</v>
      </c>
      <c r="P1735" s="2">
        <v>19.774011299434999</v>
      </c>
      <c r="Q1735" s="16">
        <v>3.9548022598869998</v>
      </c>
    </row>
    <row r="1736" spans="3:17" ht="25.2" x14ac:dyDescent="0.25">
      <c r="C1736" s="102" t="s">
        <v>56</v>
      </c>
      <c r="D1736" s="100" t="s">
        <v>21</v>
      </c>
      <c r="E1736" s="10" t="s">
        <v>57</v>
      </c>
      <c r="F1736" s="9"/>
      <c r="G1736" s="13">
        <v>393</v>
      </c>
      <c r="H1736" s="23">
        <v>47.837150127226003</v>
      </c>
      <c r="I1736" s="4">
        <v>8.9058524173030005</v>
      </c>
      <c r="J1736" s="4">
        <v>34.605597964376997</v>
      </c>
      <c r="K1736" s="4">
        <v>5.0890585241729998</v>
      </c>
      <c r="L1736" s="4">
        <v>1.526717557252</v>
      </c>
      <c r="M1736" s="4">
        <v>0.76335877862599999</v>
      </c>
      <c r="N1736" s="4">
        <v>14.758269720102</v>
      </c>
      <c r="O1736" s="4">
        <v>3.3078880407120002</v>
      </c>
      <c r="P1736" s="4">
        <v>14.758269720102</v>
      </c>
      <c r="Q1736" s="25">
        <v>5.0890585241729998</v>
      </c>
    </row>
    <row r="1737" spans="3:17" ht="25.2" x14ac:dyDescent="0.25">
      <c r="C1737" s="106"/>
      <c r="D1737" s="101"/>
      <c r="E1737" s="11" t="s">
        <v>58</v>
      </c>
      <c r="F1737" s="8"/>
      <c r="G1737" s="7">
        <v>615</v>
      </c>
      <c r="H1737" s="17">
        <v>43.414634146341001</v>
      </c>
      <c r="I1737" s="2">
        <v>12.682926829268</v>
      </c>
      <c r="J1737" s="2">
        <v>34.308943089430997</v>
      </c>
      <c r="K1737" s="2">
        <v>3.0894308943089999</v>
      </c>
      <c r="L1737" s="2">
        <v>0.48780487804900002</v>
      </c>
      <c r="M1737" s="2">
        <v>0.16260162601600001</v>
      </c>
      <c r="N1737" s="2">
        <v>15.609756097561</v>
      </c>
      <c r="O1737" s="2">
        <v>4.8780487804880002</v>
      </c>
      <c r="P1737" s="2">
        <v>15.447154471545</v>
      </c>
      <c r="Q1737" s="16">
        <v>4.5528455284550002</v>
      </c>
    </row>
    <row r="1738" spans="3:17" ht="25.2" x14ac:dyDescent="0.25">
      <c r="C1738" s="106"/>
      <c r="D1738" s="101"/>
      <c r="E1738" s="11" t="s">
        <v>59</v>
      </c>
      <c r="F1738" s="8"/>
      <c r="G1738" s="7">
        <v>364</v>
      </c>
      <c r="H1738" s="17">
        <v>45.604395604395997</v>
      </c>
      <c r="I1738" s="2">
        <v>10.164835164835001</v>
      </c>
      <c r="J1738" s="2">
        <v>26.923076923077002</v>
      </c>
      <c r="K1738" s="2">
        <v>3.8461538461539999</v>
      </c>
      <c r="L1738" s="2">
        <v>1.098901098901</v>
      </c>
      <c r="M1738" s="2">
        <v>0.27472527472500002</v>
      </c>
      <c r="N1738" s="2">
        <v>20.879120879121</v>
      </c>
      <c r="O1738" s="2">
        <v>3.5714285714290002</v>
      </c>
      <c r="P1738" s="2">
        <v>18.681318681318999</v>
      </c>
      <c r="Q1738" s="16">
        <v>5.4945054945049998</v>
      </c>
    </row>
    <row r="1739" spans="3:17" x14ac:dyDescent="0.25">
      <c r="C1739" s="106"/>
      <c r="D1739" s="101"/>
      <c r="E1739" s="11" t="s">
        <v>60</v>
      </c>
      <c r="F1739" s="8"/>
      <c r="G1739" s="7">
        <v>152</v>
      </c>
      <c r="H1739" s="17">
        <v>38.815789473683999</v>
      </c>
      <c r="I1739" s="2">
        <v>12.5</v>
      </c>
      <c r="J1739" s="2">
        <v>31.578947368421002</v>
      </c>
      <c r="K1739" s="2">
        <v>4.6052631578950001</v>
      </c>
      <c r="L1739" s="19" t="s">
        <v>68</v>
      </c>
      <c r="M1739" s="19" t="s">
        <v>68</v>
      </c>
      <c r="N1739" s="2">
        <v>13.815789473683999</v>
      </c>
      <c r="O1739" s="2">
        <v>7.2368421052630003</v>
      </c>
      <c r="P1739" s="2">
        <v>13.815789473683999</v>
      </c>
      <c r="Q1739" s="16">
        <v>7.8947368421049999</v>
      </c>
    </row>
    <row r="1740" spans="3:17" x14ac:dyDescent="0.25">
      <c r="C1740" s="102" t="s">
        <v>61</v>
      </c>
      <c r="D1740" s="100" t="s">
        <v>21</v>
      </c>
      <c r="E1740" s="10" t="s">
        <v>62</v>
      </c>
      <c r="F1740" s="9"/>
      <c r="G1740" s="13">
        <v>197</v>
      </c>
      <c r="H1740" s="23">
        <v>46.192893401014999</v>
      </c>
      <c r="I1740" s="4">
        <v>11.167512690355</v>
      </c>
      <c r="J1740" s="4">
        <v>30.964467005075999</v>
      </c>
      <c r="K1740" s="4">
        <v>4.5685279187820003</v>
      </c>
      <c r="L1740" s="4">
        <v>2.0304568527920002</v>
      </c>
      <c r="M1740" s="4">
        <v>1.0152284263960001</v>
      </c>
      <c r="N1740" s="4">
        <v>12.690355329949</v>
      </c>
      <c r="O1740" s="4">
        <v>6.598984771574</v>
      </c>
      <c r="P1740" s="4">
        <v>14.720812182741</v>
      </c>
      <c r="Q1740" s="25">
        <v>6.0913705583760001</v>
      </c>
    </row>
    <row r="1741" spans="3:17" x14ac:dyDescent="0.25">
      <c r="C1741" s="103"/>
      <c r="D1741" s="101"/>
      <c r="E1741" s="11" t="s">
        <v>63</v>
      </c>
      <c r="F1741" s="8"/>
      <c r="G1741" s="7">
        <v>460</v>
      </c>
      <c r="H1741" s="17">
        <v>48.478260869564998</v>
      </c>
      <c r="I1741" s="2">
        <v>12.608695652173999</v>
      </c>
      <c r="J1741" s="2">
        <v>34.130434782609001</v>
      </c>
      <c r="K1741" s="2">
        <v>5.2173913043480002</v>
      </c>
      <c r="L1741" s="2">
        <v>1.086956521739</v>
      </c>
      <c r="M1741" s="2">
        <v>0.217391304348</v>
      </c>
      <c r="N1741" s="2">
        <v>17.391304347826001</v>
      </c>
      <c r="O1741" s="2">
        <v>3.6956521739129999</v>
      </c>
      <c r="P1741" s="2">
        <v>13.913043478261001</v>
      </c>
      <c r="Q1741" s="16">
        <v>3.4782608695650001</v>
      </c>
    </row>
    <row r="1742" spans="3:17" ht="25.2" x14ac:dyDescent="0.25">
      <c r="C1742" s="103"/>
      <c r="D1742" s="101"/>
      <c r="E1742" s="11" t="s">
        <v>64</v>
      </c>
      <c r="F1742" s="8"/>
      <c r="G1742" s="7">
        <v>286</v>
      </c>
      <c r="H1742" s="17">
        <v>41.258741258740997</v>
      </c>
      <c r="I1742" s="2">
        <v>10.48951048951</v>
      </c>
      <c r="J1742" s="2">
        <v>39.510489510489997</v>
      </c>
      <c r="K1742" s="2">
        <v>3.4965034965030002</v>
      </c>
      <c r="L1742" s="2">
        <v>0.34965034965000003</v>
      </c>
      <c r="M1742" s="19" t="s">
        <v>68</v>
      </c>
      <c r="N1742" s="2">
        <v>17.832167832168</v>
      </c>
      <c r="O1742" s="2">
        <v>3.4965034965030002</v>
      </c>
      <c r="P1742" s="2">
        <v>17.132867132866998</v>
      </c>
      <c r="Q1742" s="16">
        <v>5.2447552447549999</v>
      </c>
    </row>
    <row r="1743" spans="3:17" x14ac:dyDescent="0.25">
      <c r="C1743" s="103"/>
      <c r="D1743" s="101"/>
      <c r="E1743" s="11" t="s">
        <v>65</v>
      </c>
      <c r="F1743" s="8"/>
      <c r="G1743" s="7">
        <v>249</v>
      </c>
      <c r="H1743" s="17">
        <v>46.987951807229003</v>
      </c>
      <c r="I1743" s="2">
        <v>11.244979919679</v>
      </c>
      <c r="J1743" s="2">
        <v>25.301204819277</v>
      </c>
      <c r="K1743" s="2">
        <v>2.8112449799200001</v>
      </c>
      <c r="L1743" s="19" t="s">
        <v>68</v>
      </c>
      <c r="M1743" s="2">
        <v>0.40160642570299998</v>
      </c>
      <c r="N1743" s="2">
        <v>14.859437751004</v>
      </c>
      <c r="O1743" s="2">
        <v>4.819277108434</v>
      </c>
      <c r="P1743" s="2">
        <v>14.859437751004</v>
      </c>
      <c r="Q1743" s="16">
        <v>5.6224899598390001</v>
      </c>
    </row>
    <row r="1744" spans="3:17" x14ac:dyDescent="0.25">
      <c r="C1744" s="103"/>
      <c r="D1744" s="101"/>
      <c r="E1744" s="11" t="s">
        <v>66</v>
      </c>
      <c r="F1744" s="8"/>
      <c r="G1744" s="7">
        <v>145</v>
      </c>
      <c r="H1744" s="17">
        <v>42.758620689654997</v>
      </c>
      <c r="I1744" s="2">
        <v>10.344827586207</v>
      </c>
      <c r="J1744" s="2">
        <v>32.413793103448</v>
      </c>
      <c r="K1744" s="2">
        <v>2.7586206896549998</v>
      </c>
      <c r="L1744" s="2">
        <v>1.379310344828</v>
      </c>
      <c r="M1744" s="19" t="s">
        <v>68</v>
      </c>
      <c r="N1744" s="2">
        <v>15.172413793103001</v>
      </c>
      <c r="O1744" s="2">
        <v>4.1379310344829996</v>
      </c>
      <c r="P1744" s="2">
        <v>19.310344827586</v>
      </c>
      <c r="Q1744" s="16">
        <v>4.1379310344829996</v>
      </c>
    </row>
    <row r="1745" spans="2:17" x14ac:dyDescent="0.25">
      <c r="C1745" s="107"/>
      <c r="D1745" s="104"/>
      <c r="E1745" s="44" t="s">
        <v>67</v>
      </c>
      <c r="F1745" s="45"/>
      <c r="G1745" s="56">
        <v>187</v>
      </c>
      <c r="H1745" s="66">
        <v>36.898395721924999</v>
      </c>
      <c r="I1745" s="35">
        <v>8.5561497326199998</v>
      </c>
      <c r="J1745" s="35">
        <v>27.807486631016001</v>
      </c>
      <c r="K1745" s="35">
        <v>3.208556149733</v>
      </c>
      <c r="L1745" s="35">
        <v>0.53475935828900001</v>
      </c>
      <c r="M1745" s="35">
        <v>0.53475935828900001</v>
      </c>
      <c r="N1745" s="35">
        <v>19.251336898396001</v>
      </c>
      <c r="O1745" s="35">
        <v>4.8128342245990003</v>
      </c>
      <c r="P1745" s="35">
        <v>18.716577540107</v>
      </c>
      <c r="Q1745" s="67">
        <v>9.0909090909089993</v>
      </c>
    </row>
    <row r="1747" spans="2:17" x14ac:dyDescent="0.25">
      <c r="B1747" s="42" t="str">
        <f xml:space="preserve"> HYPERLINK("#'目次'!B27", "[21]")</f>
        <v>[21]</v>
      </c>
      <c r="C1747" s="37" t="s">
        <v>280</v>
      </c>
    </row>
    <row r="1750" spans="2:17" x14ac:dyDescent="0.25">
      <c r="C1750" s="37" t="s">
        <v>14</v>
      </c>
    </row>
    <row r="1751" spans="2:17" ht="63" x14ac:dyDescent="0.25">
      <c r="C1751" s="96"/>
      <c r="D1751" s="97"/>
      <c r="E1751" s="97"/>
      <c r="F1751" s="97"/>
      <c r="G1751" s="52" t="s">
        <v>15</v>
      </c>
      <c r="H1751" s="48" t="s">
        <v>281</v>
      </c>
      <c r="I1751" s="20" t="s">
        <v>282</v>
      </c>
      <c r="J1751" s="20" t="s">
        <v>283</v>
      </c>
      <c r="K1751" s="20" t="s">
        <v>284</v>
      </c>
      <c r="L1751" s="20" t="s">
        <v>285</v>
      </c>
      <c r="M1751" s="20" t="s">
        <v>286</v>
      </c>
      <c r="N1751" s="20" t="s">
        <v>287</v>
      </c>
      <c r="O1751" s="20" t="s">
        <v>53</v>
      </c>
      <c r="P1751" s="51" t="s">
        <v>38</v>
      </c>
    </row>
    <row r="1752" spans="2:17" x14ac:dyDescent="0.25">
      <c r="C1752" s="98"/>
      <c r="D1752" s="99"/>
      <c r="E1752" s="99"/>
      <c r="F1752" s="99"/>
      <c r="G1752" s="47"/>
      <c r="H1752" s="55"/>
      <c r="I1752" s="21"/>
      <c r="J1752" s="21"/>
      <c r="K1752" s="21"/>
      <c r="L1752" s="21"/>
      <c r="M1752" s="21"/>
      <c r="N1752" s="21"/>
      <c r="O1752" s="21"/>
      <c r="P1752" s="54"/>
    </row>
    <row r="1753" spans="2:17" x14ac:dyDescent="0.25">
      <c r="C1753" s="43"/>
      <c r="D1753" s="49"/>
      <c r="E1753" s="53" t="s">
        <v>15</v>
      </c>
      <c r="F1753" s="46"/>
      <c r="G1753" s="50">
        <v>1524</v>
      </c>
      <c r="H1753" s="32">
        <v>27.296587926509002</v>
      </c>
      <c r="I1753" s="32">
        <v>60.170603674540999</v>
      </c>
      <c r="J1753" s="32">
        <v>1.8372703412069999</v>
      </c>
      <c r="K1753" s="32">
        <v>3.7401574803150002</v>
      </c>
      <c r="L1753" s="32">
        <v>1.3779527559060001</v>
      </c>
      <c r="M1753" s="32">
        <v>0.98425196850399999</v>
      </c>
      <c r="N1753" s="32">
        <v>0.72178477690300002</v>
      </c>
      <c r="O1753" s="32">
        <v>1.8372703412069999</v>
      </c>
      <c r="P1753" s="65">
        <v>2.0341207349079999</v>
      </c>
    </row>
    <row r="1754" spans="2:17" x14ac:dyDescent="0.25">
      <c r="C1754" s="105" t="s">
        <v>20</v>
      </c>
      <c r="D1754" s="100" t="s">
        <v>21</v>
      </c>
      <c r="E1754" s="10" t="s">
        <v>22</v>
      </c>
      <c r="F1754" s="9"/>
      <c r="G1754" s="13">
        <v>780</v>
      </c>
      <c r="H1754" s="23">
        <v>32.948717948717999</v>
      </c>
      <c r="I1754" s="4">
        <v>56.923076923076998</v>
      </c>
      <c r="J1754" s="4">
        <v>1.923076923077</v>
      </c>
      <c r="K1754" s="4">
        <v>3.7179487179490001</v>
      </c>
      <c r="L1754" s="4">
        <v>1.1538461538460001</v>
      </c>
      <c r="M1754" s="4">
        <v>0.384615384615</v>
      </c>
      <c r="N1754" s="4">
        <v>0.64102564102600001</v>
      </c>
      <c r="O1754" s="4">
        <v>0.64102564102600001</v>
      </c>
      <c r="P1754" s="25">
        <v>1.666666666667</v>
      </c>
    </row>
    <row r="1755" spans="2:17" x14ac:dyDescent="0.25">
      <c r="C1755" s="106"/>
      <c r="D1755" s="101"/>
      <c r="E1755" s="11" t="s">
        <v>23</v>
      </c>
      <c r="F1755" s="8"/>
      <c r="G1755" s="7">
        <v>744</v>
      </c>
      <c r="H1755" s="17">
        <v>21.370967741935001</v>
      </c>
      <c r="I1755" s="2">
        <v>63.575268817203998</v>
      </c>
      <c r="J1755" s="2">
        <v>1.7473118279569999</v>
      </c>
      <c r="K1755" s="2">
        <v>3.7634408602149998</v>
      </c>
      <c r="L1755" s="2">
        <v>1.6129032258060001</v>
      </c>
      <c r="M1755" s="2">
        <v>1.6129032258060001</v>
      </c>
      <c r="N1755" s="2">
        <v>0.80645161290300005</v>
      </c>
      <c r="O1755" s="2">
        <v>3.091397849462</v>
      </c>
      <c r="P1755" s="16">
        <v>2.4193548387099999</v>
      </c>
    </row>
    <row r="1756" spans="2:17" x14ac:dyDescent="0.25">
      <c r="C1756" s="102" t="s">
        <v>24</v>
      </c>
      <c r="D1756" s="102" t="s">
        <v>25</v>
      </c>
      <c r="E1756" s="10" t="s">
        <v>26</v>
      </c>
      <c r="F1756" s="9"/>
      <c r="G1756" s="13">
        <v>257</v>
      </c>
      <c r="H1756" s="23">
        <v>72.762645914396998</v>
      </c>
      <c r="I1756" s="4">
        <v>8.9494163424120003</v>
      </c>
      <c r="J1756" s="4">
        <v>0.38910505836600001</v>
      </c>
      <c r="K1756" s="4">
        <v>6.6147859922179997</v>
      </c>
      <c r="L1756" s="4">
        <v>0.77821011673200002</v>
      </c>
      <c r="M1756" s="36" t="s">
        <v>68</v>
      </c>
      <c r="N1756" s="4">
        <v>1.1673151750969999</v>
      </c>
      <c r="O1756" s="4">
        <v>6.2256809338519998</v>
      </c>
      <c r="P1756" s="25">
        <v>3.1128404669259999</v>
      </c>
    </row>
    <row r="1757" spans="2:17" x14ac:dyDescent="0.25">
      <c r="C1757" s="106"/>
      <c r="D1757" s="103"/>
      <c r="E1757" s="11" t="s">
        <v>27</v>
      </c>
      <c r="F1757" s="8"/>
      <c r="G1757" s="7">
        <v>297</v>
      </c>
      <c r="H1757" s="17">
        <v>36.700336700336997</v>
      </c>
      <c r="I1757" s="2">
        <v>53.872053872054003</v>
      </c>
      <c r="J1757" s="2">
        <v>1.3468013468010001</v>
      </c>
      <c r="K1757" s="2">
        <v>3.367003367003</v>
      </c>
      <c r="L1757" s="2">
        <v>1.3468013468010001</v>
      </c>
      <c r="M1757" s="19" t="s">
        <v>68</v>
      </c>
      <c r="N1757" s="2">
        <v>1.010101010101</v>
      </c>
      <c r="O1757" s="2">
        <v>1.3468013468010001</v>
      </c>
      <c r="P1757" s="16">
        <v>1.010101010101</v>
      </c>
    </row>
    <row r="1758" spans="2:17" x14ac:dyDescent="0.25">
      <c r="C1758" s="106"/>
      <c r="D1758" s="103"/>
      <c r="E1758" s="11" t="s">
        <v>28</v>
      </c>
      <c r="F1758" s="8"/>
      <c r="G1758" s="7">
        <v>316</v>
      </c>
      <c r="H1758" s="17">
        <v>21.835443037975001</v>
      </c>
      <c r="I1758" s="2">
        <v>68.037974683543993</v>
      </c>
      <c r="J1758" s="2">
        <v>3.1645569620249998</v>
      </c>
      <c r="K1758" s="2">
        <v>1.5822784810129999</v>
      </c>
      <c r="L1758" s="2">
        <v>0.94936708860800001</v>
      </c>
      <c r="M1758" s="2">
        <v>0.31645569620300001</v>
      </c>
      <c r="N1758" s="2">
        <v>0.63291139240500005</v>
      </c>
      <c r="O1758" s="2">
        <v>1.2658227848100001</v>
      </c>
      <c r="P1758" s="16">
        <v>2.2151898734180002</v>
      </c>
    </row>
    <row r="1759" spans="2:17" x14ac:dyDescent="0.25">
      <c r="C1759" s="106"/>
      <c r="D1759" s="103"/>
      <c r="E1759" s="11" t="s">
        <v>29</v>
      </c>
      <c r="F1759" s="8"/>
      <c r="G1759" s="7">
        <v>335</v>
      </c>
      <c r="H1759" s="17">
        <v>12.238805970149</v>
      </c>
      <c r="I1759" s="2">
        <v>77.014925373134005</v>
      </c>
      <c r="J1759" s="2">
        <v>2.3880597014929998</v>
      </c>
      <c r="K1759" s="2">
        <v>2.3880597014929998</v>
      </c>
      <c r="L1759" s="2">
        <v>1.1940298507460001</v>
      </c>
      <c r="M1759" s="2">
        <v>2.0895522388060002</v>
      </c>
      <c r="N1759" s="2">
        <v>0.29850746268700001</v>
      </c>
      <c r="O1759" s="2">
        <v>0.89552238805999995</v>
      </c>
      <c r="P1759" s="16">
        <v>1.492537313433</v>
      </c>
    </row>
    <row r="1760" spans="2:17" x14ac:dyDescent="0.25">
      <c r="C1760" s="106"/>
      <c r="D1760" s="103"/>
      <c r="E1760" s="11" t="s">
        <v>30</v>
      </c>
      <c r="F1760" s="8"/>
      <c r="G1760" s="7">
        <v>319</v>
      </c>
      <c r="H1760" s="17">
        <v>3.1347962382449999</v>
      </c>
      <c r="I1760" s="2">
        <v>81.818181818181998</v>
      </c>
      <c r="J1760" s="2">
        <v>1.5673981191220001</v>
      </c>
      <c r="K1760" s="2">
        <v>5.3291536050159998</v>
      </c>
      <c r="L1760" s="2">
        <v>2.5078369905960001</v>
      </c>
      <c r="M1760" s="2">
        <v>2.1943573667709999</v>
      </c>
      <c r="N1760" s="2">
        <v>0.62695924764900002</v>
      </c>
      <c r="O1760" s="2">
        <v>0.31347962382400002</v>
      </c>
      <c r="P1760" s="16">
        <v>2.5078369905960001</v>
      </c>
    </row>
    <row r="1761" spans="3:16" x14ac:dyDescent="0.25">
      <c r="C1761" s="106"/>
      <c r="D1761" s="103"/>
      <c r="E1761" s="11" t="s">
        <v>31</v>
      </c>
      <c r="F1761" s="8"/>
      <c r="G1761" s="7">
        <v>1267</v>
      </c>
      <c r="H1761" s="17">
        <v>18.074191002368</v>
      </c>
      <c r="I1761" s="2">
        <v>70.560378847671998</v>
      </c>
      <c r="J1761" s="2">
        <v>2.1310181531180001</v>
      </c>
      <c r="K1761" s="2">
        <v>3.1570639305450001</v>
      </c>
      <c r="L1761" s="2">
        <v>1.4996053670089999</v>
      </c>
      <c r="M1761" s="2">
        <v>1.183898973954</v>
      </c>
      <c r="N1761" s="2">
        <v>0.63141278610899998</v>
      </c>
      <c r="O1761" s="2">
        <v>0.94711917916300004</v>
      </c>
      <c r="P1761" s="16">
        <v>1.815311760063</v>
      </c>
    </row>
    <row r="1762" spans="3:16" x14ac:dyDescent="0.25">
      <c r="C1762" s="106"/>
      <c r="D1762" s="103"/>
      <c r="E1762" s="11" t="s">
        <v>32</v>
      </c>
      <c r="F1762" s="8"/>
      <c r="G1762" s="7">
        <v>654</v>
      </c>
      <c r="H1762" s="17">
        <v>7.7981651376150003</v>
      </c>
      <c r="I1762" s="2">
        <v>79.357798165138007</v>
      </c>
      <c r="J1762" s="2">
        <v>1.987767584098</v>
      </c>
      <c r="K1762" s="2">
        <v>3.8226299694189998</v>
      </c>
      <c r="L1762" s="2">
        <v>1.834862385321</v>
      </c>
      <c r="M1762" s="2">
        <v>2.1406727828749998</v>
      </c>
      <c r="N1762" s="2">
        <v>0.45871559632999998</v>
      </c>
      <c r="O1762" s="2">
        <v>0.61162079510699996</v>
      </c>
      <c r="P1762" s="16">
        <v>1.987767584098</v>
      </c>
    </row>
    <row r="1763" spans="3:16" x14ac:dyDescent="0.25">
      <c r="C1763" s="106"/>
      <c r="D1763" s="102" t="s">
        <v>22</v>
      </c>
      <c r="E1763" s="10" t="s">
        <v>26</v>
      </c>
      <c r="F1763" s="9"/>
      <c r="G1763" s="13">
        <v>137</v>
      </c>
      <c r="H1763" s="23">
        <v>83.211678832117002</v>
      </c>
      <c r="I1763" s="4">
        <v>5.8394160583939998</v>
      </c>
      <c r="J1763" s="4">
        <v>0.72992700729899995</v>
      </c>
      <c r="K1763" s="4">
        <v>6.5693430656930003</v>
      </c>
      <c r="L1763" s="36" t="s">
        <v>68</v>
      </c>
      <c r="M1763" s="36" t="s">
        <v>68</v>
      </c>
      <c r="N1763" s="4">
        <v>0.72992700729899995</v>
      </c>
      <c r="O1763" s="4">
        <v>1.459854014599</v>
      </c>
      <c r="P1763" s="25">
        <v>1.459854014599</v>
      </c>
    </row>
    <row r="1764" spans="3:16" x14ac:dyDescent="0.25">
      <c r="C1764" s="106"/>
      <c r="D1764" s="103"/>
      <c r="E1764" s="11" t="s">
        <v>27</v>
      </c>
      <c r="F1764" s="8"/>
      <c r="G1764" s="7">
        <v>157</v>
      </c>
      <c r="H1764" s="17">
        <v>43.312101910827998</v>
      </c>
      <c r="I1764" s="2">
        <v>50.31847133758</v>
      </c>
      <c r="J1764" s="2">
        <v>0.63694267515900005</v>
      </c>
      <c r="K1764" s="2">
        <v>2.5477707006369998</v>
      </c>
      <c r="L1764" s="2">
        <v>1.2738853503180001</v>
      </c>
      <c r="M1764" s="19" t="s">
        <v>68</v>
      </c>
      <c r="N1764" s="2">
        <v>1.2738853503180001</v>
      </c>
      <c r="O1764" s="19" t="s">
        <v>68</v>
      </c>
      <c r="P1764" s="16">
        <v>0.63694267515900005</v>
      </c>
    </row>
    <row r="1765" spans="3:16" x14ac:dyDescent="0.25">
      <c r="C1765" s="106"/>
      <c r="D1765" s="103"/>
      <c r="E1765" s="11" t="s">
        <v>28</v>
      </c>
      <c r="F1765" s="8"/>
      <c r="G1765" s="7">
        <v>162</v>
      </c>
      <c r="H1765" s="17">
        <v>28.395061728395</v>
      </c>
      <c r="I1765" s="2">
        <v>62.962962962962997</v>
      </c>
      <c r="J1765" s="2">
        <v>3.086419753086</v>
      </c>
      <c r="K1765" s="2">
        <v>1.851851851852</v>
      </c>
      <c r="L1765" s="2">
        <v>0.61728395061700003</v>
      </c>
      <c r="M1765" s="2">
        <v>0.61728395061700003</v>
      </c>
      <c r="N1765" s="2">
        <v>0.61728395061700003</v>
      </c>
      <c r="O1765" s="2">
        <v>0.61728395061700003</v>
      </c>
      <c r="P1765" s="16">
        <v>1.2345679012349999</v>
      </c>
    </row>
    <row r="1766" spans="3:16" x14ac:dyDescent="0.25">
      <c r="C1766" s="106"/>
      <c r="D1766" s="103"/>
      <c r="E1766" s="11" t="s">
        <v>29</v>
      </c>
      <c r="F1766" s="8"/>
      <c r="G1766" s="7">
        <v>175</v>
      </c>
      <c r="H1766" s="17">
        <v>13.142857142857</v>
      </c>
      <c r="I1766" s="2">
        <v>75.428571428571004</v>
      </c>
      <c r="J1766" s="2">
        <v>2.285714285714</v>
      </c>
      <c r="K1766" s="2">
        <v>2.8571428571430002</v>
      </c>
      <c r="L1766" s="2">
        <v>1.714285714286</v>
      </c>
      <c r="M1766" s="2">
        <v>0.57142857142900005</v>
      </c>
      <c r="N1766" s="2">
        <v>0.57142857142900005</v>
      </c>
      <c r="O1766" s="2">
        <v>0.57142857142900005</v>
      </c>
      <c r="P1766" s="16">
        <v>2.8571428571430002</v>
      </c>
    </row>
    <row r="1767" spans="3:16" x14ac:dyDescent="0.25">
      <c r="C1767" s="106"/>
      <c r="D1767" s="103"/>
      <c r="E1767" s="11" t="s">
        <v>30</v>
      </c>
      <c r="F1767" s="8"/>
      <c r="G1767" s="7">
        <v>149</v>
      </c>
      <c r="H1767" s="17">
        <v>4.0268456375839996</v>
      </c>
      <c r="I1767" s="2">
        <v>82.550335570469997</v>
      </c>
      <c r="J1767" s="2">
        <v>2.6845637583889999</v>
      </c>
      <c r="K1767" s="2">
        <v>5.3691275167789998</v>
      </c>
      <c r="L1767" s="2">
        <v>2.0134228187919998</v>
      </c>
      <c r="M1767" s="2">
        <v>0.67114093959700005</v>
      </c>
      <c r="N1767" s="19" t="s">
        <v>68</v>
      </c>
      <c r="O1767" s="2">
        <v>0.67114093959700005</v>
      </c>
      <c r="P1767" s="16">
        <v>2.0134228187919998</v>
      </c>
    </row>
    <row r="1768" spans="3:16" x14ac:dyDescent="0.25">
      <c r="C1768" s="106"/>
      <c r="D1768" s="103"/>
      <c r="E1768" s="11" t="s">
        <v>31</v>
      </c>
      <c r="F1768" s="8"/>
      <c r="G1768" s="7">
        <v>643</v>
      </c>
      <c r="H1768" s="17">
        <v>22.239502332815</v>
      </c>
      <c r="I1768" s="2">
        <v>67.807153965785005</v>
      </c>
      <c r="J1768" s="2">
        <v>2.1772939346809999</v>
      </c>
      <c r="K1768" s="2">
        <v>3.110419906687</v>
      </c>
      <c r="L1768" s="2">
        <v>1.399688958009</v>
      </c>
      <c r="M1768" s="2">
        <v>0.466562986003</v>
      </c>
      <c r="N1768" s="2">
        <v>0.62208398133700005</v>
      </c>
      <c r="O1768" s="2">
        <v>0.466562986003</v>
      </c>
      <c r="P1768" s="16">
        <v>1.710730948678</v>
      </c>
    </row>
    <row r="1769" spans="3:16" x14ac:dyDescent="0.25">
      <c r="C1769" s="106"/>
      <c r="D1769" s="103"/>
      <c r="E1769" s="11" t="s">
        <v>32</v>
      </c>
      <c r="F1769" s="8"/>
      <c r="G1769" s="7">
        <v>324</v>
      </c>
      <c r="H1769" s="17">
        <v>8.9506172839510008</v>
      </c>
      <c r="I1769" s="2">
        <v>78.703703703703994</v>
      </c>
      <c r="J1769" s="2">
        <v>2.4691358024690002</v>
      </c>
      <c r="K1769" s="2">
        <v>4.0123456790120002</v>
      </c>
      <c r="L1769" s="2">
        <v>1.851851851852</v>
      </c>
      <c r="M1769" s="2">
        <v>0.61728395061700003</v>
      </c>
      <c r="N1769" s="2">
        <v>0.30864197530900001</v>
      </c>
      <c r="O1769" s="2">
        <v>0.61728395061700003</v>
      </c>
      <c r="P1769" s="16">
        <v>2.4691358024690002</v>
      </c>
    </row>
    <row r="1770" spans="3:16" x14ac:dyDescent="0.25">
      <c r="C1770" s="106"/>
      <c r="D1770" s="102" t="s">
        <v>23</v>
      </c>
      <c r="E1770" s="10" t="s">
        <v>26</v>
      </c>
      <c r="F1770" s="9"/>
      <c r="G1770" s="13">
        <v>120</v>
      </c>
      <c r="H1770" s="23">
        <v>60.833333333333002</v>
      </c>
      <c r="I1770" s="4">
        <v>12.5</v>
      </c>
      <c r="J1770" s="36" t="s">
        <v>68</v>
      </c>
      <c r="K1770" s="4">
        <v>6.666666666667</v>
      </c>
      <c r="L1770" s="4">
        <v>1.666666666667</v>
      </c>
      <c r="M1770" s="36" t="s">
        <v>68</v>
      </c>
      <c r="N1770" s="4">
        <v>1.666666666667</v>
      </c>
      <c r="O1770" s="4">
        <v>11.666666666667</v>
      </c>
      <c r="P1770" s="25">
        <v>5</v>
      </c>
    </row>
    <row r="1771" spans="3:16" x14ac:dyDescent="0.25">
      <c r="C1771" s="106"/>
      <c r="D1771" s="103"/>
      <c r="E1771" s="11" t="s">
        <v>27</v>
      </c>
      <c r="F1771" s="8"/>
      <c r="G1771" s="7">
        <v>140</v>
      </c>
      <c r="H1771" s="17">
        <v>29.285714285714</v>
      </c>
      <c r="I1771" s="2">
        <v>57.857142857143003</v>
      </c>
      <c r="J1771" s="2">
        <v>2.1428571428569998</v>
      </c>
      <c r="K1771" s="2">
        <v>4.2857142857139996</v>
      </c>
      <c r="L1771" s="2">
        <v>1.4285714285710001</v>
      </c>
      <c r="M1771" s="19" t="s">
        <v>68</v>
      </c>
      <c r="N1771" s="2">
        <v>0.71428571428599996</v>
      </c>
      <c r="O1771" s="2">
        <v>2.8571428571430002</v>
      </c>
      <c r="P1771" s="16">
        <v>1.4285714285710001</v>
      </c>
    </row>
    <row r="1772" spans="3:16" x14ac:dyDescent="0.25">
      <c r="C1772" s="106"/>
      <c r="D1772" s="103"/>
      <c r="E1772" s="11" t="s">
        <v>28</v>
      </c>
      <c r="F1772" s="8"/>
      <c r="G1772" s="7">
        <v>154</v>
      </c>
      <c r="H1772" s="17">
        <v>14.935064935065</v>
      </c>
      <c r="I1772" s="2">
        <v>73.376623376623002</v>
      </c>
      <c r="J1772" s="2">
        <v>3.2467532467529998</v>
      </c>
      <c r="K1772" s="2">
        <v>1.298701298701</v>
      </c>
      <c r="L1772" s="2">
        <v>1.298701298701</v>
      </c>
      <c r="M1772" s="19" t="s">
        <v>68</v>
      </c>
      <c r="N1772" s="2">
        <v>0.64935064935099995</v>
      </c>
      <c r="O1772" s="2">
        <v>1.948051948052</v>
      </c>
      <c r="P1772" s="16">
        <v>3.2467532467529998</v>
      </c>
    </row>
    <row r="1773" spans="3:16" x14ac:dyDescent="0.25">
      <c r="C1773" s="106"/>
      <c r="D1773" s="103"/>
      <c r="E1773" s="11" t="s">
        <v>29</v>
      </c>
      <c r="F1773" s="8"/>
      <c r="G1773" s="7">
        <v>160</v>
      </c>
      <c r="H1773" s="17">
        <v>11.25</v>
      </c>
      <c r="I1773" s="2">
        <v>78.75</v>
      </c>
      <c r="J1773" s="2">
        <v>2.5</v>
      </c>
      <c r="K1773" s="2">
        <v>1.875</v>
      </c>
      <c r="L1773" s="2">
        <v>0.625</v>
      </c>
      <c r="M1773" s="2">
        <v>3.75</v>
      </c>
      <c r="N1773" s="19" t="s">
        <v>68</v>
      </c>
      <c r="O1773" s="2">
        <v>1.25</v>
      </c>
      <c r="P1773" s="40" t="s">
        <v>68</v>
      </c>
    </row>
    <row r="1774" spans="3:16" x14ac:dyDescent="0.25">
      <c r="C1774" s="106"/>
      <c r="D1774" s="103"/>
      <c r="E1774" s="11" t="s">
        <v>30</v>
      </c>
      <c r="F1774" s="8"/>
      <c r="G1774" s="7">
        <v>170</v>
      </c>
      <c r="H1774" s="17">
        <v>2.352941176471</v>
      </c>
      <c r="I1774" s="2">
        <v>81.176470588235006</v>
      </c>
      <c r="J1774" s="2">
        <v>0.58823529411800002</v>
      </c>
      <c r="K1774" s="2">
        <v>5.2941176470590001</v>
      </c>
      <c r="L1774" s="2">
        <v>2.9411764705880001</v>
      </c>
      <c r="M1774" s="2">
        <v>3.5294117647059999</v>
      </c>
      <c r="N1774" s="2">
        <v>1.1764705882349999</v>
      </c>
      <c r="O1774" s="19" t="s">
        <v>68</v>
      </c>
      <c r="P1774" s="16">
        <v>2.9411764705880001</v>
      </c>
    </row>
    <row r="1775" spans="3:16" x14ac:dyDescent="0.25">
      <c r="C1775" s="106"/>
      <c r="D1775" s="103"/>
      <c r="E1775" s="11" t="s">
        <v>31</v>
      </c>
      <c r="F1775" s="8"/>
      <c r="G1775" s="7">
        <v>624</v>
      </c>
      <c r="H1775" s="17">
        <v>13.782051282051</v>
      </c>
      <c r="I1775" s="2">
        <v>73.397435897435997</v>
      </c>
      <c r="J1775" s="2">
        <v>2.083333333333</v>
      </c>
      <c r="K1775" s="2">
        <v>3.2051282051280001</v>
      </c>
      <c r="L1775" s="2">
        <v>1.6025641025640001</v>
      </c>
      <c r="M1775" s="2">
        <v>1.923076923077</v>
      </c>
      <c r="N1775" s="2">
        <v>0.64102564102600001</v>
      </c>
      <c r="O1775" s="2">
        <v>1.442307692308</v>
      </c>
      <c r="P1775" s="16">
        <v>1.923076923077</v>
      </c>
    </row>
    <row r="1776" spans="3:16" x14ac:dyDescent="0.25">
      <c r="C1776" s="106"/>
      <c r="D1776" s="103"/>
      <c r="E1776" s="11" t="s">
        <v>32</v>
      </c>
      <c r="F1776" s="8"/>
      <c r="G1776" s="7">
        <v>330</v>
      </c>
      <c r="H1776" s="17">
        <v>6.666666666667</v>
      </c>
      <c r="I1776" s="2">
        <v>80</v>
      </c>
      <c r="J1776" s="2">
        <v>1.5151515151520001</v>
      </c>
      <c r="K1776" s="2">
        <v>3.636363636364</v>
      </c>
      <c r="L1776" s="2">
        <v>1.818181818182</v>
      </c>
      <c r="M1776" s="2">
        <v>3.636363636364</v>
      </c>
      <c r="N1776" s="2">
        <v>0.60606060606099998</v>
      </c>
      <c r="O1776" s="2">
        <v>0.60606060606099998</v>
      </c>
      <c r="P1776" s="16">
        <v>1.5151515151520001</v>
      </c>
    </row>
    <row r="1777" spans="3:16" ht="25.2" x14ac:dyDescent="0.25">
      <c r="C1777" s="102" t="s">
        <v>33</v>
      </c>
      <c r="D1777" s="102" t="s">
        <v>25</v>
      </c>
      <c r="E1777" s="10" t="s">
        <v>34</v>
      </c>
      <c r="F1777" s="9"/>
      <c r="G1777" s="13">
        <v>75</v>
      </c>
      <c r="H1777" s="23">
        <v>22.666666666666998</v>
      </c>
      <c r="I1777" s="4">
        <v>58.666666666666998</v>
      </c>
      <c r="J1777" s="4">
        <v>2.666666666667</v>
      </c>
      <c r="K1777" s="4">
        <v>5.333333333333</v>
      </c>
      <c r="L1777" s="36" t="s">
        <v>68</v>
      </c>
      <c r="M1777" s="36" t="s">
        <v>68</v>
      </c>
      <c r="N1777" s="4">
        <v>5.333333333333</v>
      </c>
      <c r="O1777" s="4">
        <v>2.666666666667</v>
      </c>
      <c r="P1777" s="25">
        <v>2.666666666667</v>
      </c>
    </row>
    <row r="1778" spans="3:16" ht="25.2" x14ac:dyDescent="0.25">
      <c r="C1778" s="106"/>
      <c r="D1778" s="103"/>
      <c r="E1778" s="11" t="s">
        <v>35</v>
      </c>
      <c r="F1778" s="8"/>
      <c r="G1778" s="7">
        <v>1042</v>
      </c>
      <c r="H1778" s="17">
        <v>29.750479846449</v>
      </c>
      <c r="I1778" s="2">
        <v>59.692898272553002</v>
      </c>
      <c r="J1778" s="2">
        <v>1.5355086372360001</v>
      </c>
      <c r="K1778" s="2">
        <v>3.6468330134359999</v>
      </c>
      <c r="L1778" s="2">
        <v>1.247600767754</v>
      </c>
      <c r="M1778" s="2">
        <v>0.28790786948199998</v>
      </c>
      <c r="N1778" s="2">
        <v>0.191938579655</v>
      </c>
      <c r="O1778" s="2">
        <v>2.0153550863719998</v>
      </c>
      <c r="P1778" s="16">
        <v>1.631477927063</v>
      </c>
    </row>
    <row r="1779" spans="3:16" ht="25.2" x14ac:dyDescent="0.25">
      <c r="C1779" s="106"/>
      <c r="D1779" s="103"/>
      <c r="E1779" s="11" t="s">
        <v>36</v>
      </c>
      <c r="F1779" s="8"/>
      <c r="G1779" s="7">
        <v>122</v>
      </c>
      <c r="H1779" s="17">
        <v>40.983606557377001</v>
      </c>
      <c r="I1779" s="2">
        <v>43.442622950820002</v>
      </c>
      <c r="J1779" s="19" t="s">
        <v>68</v>
      </c>
      <c r="K1779" s="2">
        <v>5.7377049180329998</v>
      </c>
      <c r="L1779" s="2">
        <v>0.81967213114799997</v>
      </c>
      <c r="M1779" s="2">
        <v>1.6393442622950001</v>
      </c>
      <c r="N1779" s="2">
        <v>2.459016393443</v>
      </c>
      <c r="O1779" s="2">
        <v>2.459016393443</v>
      </c>
      <c r="P1779" s="16">
        <v>2.459016393443</v>
      </c>
    </row>
    <row r="1780" spans="3:16" ht="25.2" x14ac:dyDescent="0.25">
      <c r="C1780" s="106"/>
      <c r="D1780" s="103"/>
      <c r="E1780" s="11" t="s">
        <v>37</v>
      </c>
      <c r="F1780" s="8"/>
      <c r="G1780" s="7">
        <v>251</v>
      </c>
      <c r="H1780" s="17">
        <v>11.553784860558</v>
      </c>
      <c r="I1780" s="2">
        <v>71.713147410358999</v>
      </c>
      <c r="J1780" s="2">
        <v>3.187250996016</v>
      </c>
      <c r="K1780" s="2">
        <v>2.3904382470119998</v>
      </c>
      <c r="L1780" s="2">
        <v>2.7888446215139999</v>
      </c>
      <c r="M1780" s="2">
        <v>3.5856573705180002</v>
      </c>
      <c r="N1780" s="2">
        <v>0.79681274900400001</v>
      </c>
      <c r="O1780" s="2">
        <v>0.398406374502</v>
      </c>
      <c r="P1780" s="16">
        <v>3.5856573705180002</v>
      </c>
    </row>
    <row r="1781" spans="3:16" x14ac:dyDescent="0.25">
      <c r="C1781" s="106"/>
      <c r="D1781" s="103"/>
      <c r="E1781" s="11" t="s">
        <v>38</v>
      </c>
      <c r="F1781" s="8"/>
      <c r="G1781" s="14">
        <v>34</v>
      </c>
      <c r="H1781" s="29">
        <v>29.411764705882</v>
      </c>
      <c r="I1781" s="6">
        <v>52.941176470587997</v>
      </c>
      <c r="J1781" s="6">
        <v>5.8823529411760003</v>
      </c>
      <c r="K1781" s="6">
        <v>5.8823529411760003</v>
      </c>
      <c r="L1781" s="12" t="s">
        <v>68</v>
      </c>
      <c r="M1781" s="6">
        <v>2.9411764705880001</v>
      </c>
      <c r="N1781" s="12" t="s">
        <v>68</v>
      </c>
      <c r="O1781" s="6">
        <v>2.9411764705880001</v>
      </c>
      <c r="P1781" s="38" t="s">
        <v>68</v>
      </c>
    </row>
    <row r="1782" spans="3:16" ht="25.2" x14ac:dyDescent="0.25">
      <c r="C1782" s="106"/>
      <c r="D1782" s="102" t="s">
        <v>22</v>
      </c>
      <c r="E1782" s="10" t="s">
        <v>34</v>
      </c>
      <c r="F1782" s="9"/>
      <c r="G1782" s="13">
        <v>53</v>
      </c>
      <c r="H1782" s="23">
        <v>20.754716981131999</v>
      </c>
      <c r="I1782" s="4">
        <v>56.603773584906001</v>
      </c>
      <c r="J1782" s="4">
        <v>1.88679245283</v>
      </c>
      <c r="K1782" s="4">
        <v>5.660377358491</v>
      </c>
      <c r="L1782" s="36" t="s">
        <v>68</v>
      </c>
      <c r="M1782" s="36" t="s">
        <v>68</v>
      </c>
      <c r="N1782" s="4">
        <v>7.547169811321</v>
      </c>
      <c r="O1782" s="4">
        <v>3.7735849056599999</v>
      </c>
      <c r="P1782" s="25">
        <v>3.7735849056599999</v>
      </c>
    </row>
    <row r="1783" spans="3:16" ht="25.2" x14ac:dyDescent="0.25">
      <c r="C1783" s="106"/>
      <c r="D1783" s="103"/>
      <c r="E1783" s="11" t="s">
        <v>35</v>
      </c>
      <c r="F1783" s="8"/>
      <c r="G1783" s="7">
        <v>595</v>
      </c>
      <c r="H1783" s="17">
        <v>34.285714285714</v>
      </c>
      <c r="I1783" s="2">
        <v>57.983193277311003</v>
      </c>
      <c r="J1783" s="2">
        <v>1.680672268908</v>
      </c>
      <c r="K1783" s="2">
        <v>3.193277310924</v>
      </c>
      <c r="L1783" s="2">
        <v>1.0084033613450001</v>
      </c>
      <c r="M1783" s="2">
        <v>0.16806722689100001</v>
      </c>
      <c r="N1783" s="19" t="s">
        <v>68</v>
      </c>
      <c r="O1783" s="2">
        <v>0.33613445378200002</v>
      </c>
      <c r="P1783" s="16">
        <v>1.3445378151259999</v>
      </c>
    </row>
    <row r="1784" spans="3:16" ht="25.2" x14ac:dyDescent="0.25">
      <c r="C1784" s="106"/>
      <c r="D1784" s="103"/>
      <c r="E1784" s="11" t="s">
        <v>36</v>
      </c>
      <c r="F1784" s="8"/>
      <c r="G1784" s="7">
        <v>56</v>
      </c>
      <c r="H1784" s="17">
        <v>39.285714285714</v>
      </c>
      <c r="I1784" s="2">
        <v>41.071428571429003</v>
      </c>
      <c r="J1784" s="19" t="s">
        <v>68</v>
      </c>
      <c r="K1784" s="2">
        <v>8.9285714285710007</v>
      </c>
      <c r="L1784" s="2">
        <v>1.785714285714</v>
      </c>
      <c r="M1784" s="2">
        <v>1.785714285714</v>
      </c>
      <c r="N1784" s="2">
        <v>1.785714285714</v>
      </c>
      <c r="O1784" s="2">
        <v>1.785714285714</v>
      </c>
      <c r="P1784" s="16">
        <v>3.5714285714290002</v>
      </c>
    </row>
    <row r="1785" spans="3:16" ht="25.2" x14ac:dyDescent="0.25">
      <c r="C1785" s="106"/>
      <c r="D1785" s="103"/>
      <c r="E1785" s="11" t="s">
        <v>37</v>
      </c>
      <c r="F1785" s="8"/>
      <c r="G1785" s="7">
        <v>54</v>
      </c>
      <c r="H1785" s="17">
        <v>20.370370370370001</v>
      </c>
      <c r="I1785" s="2">
        <v>64.814814814814994</v>
      </c>
      <c r="J1785" s="2">
        <v>5.5555555555560003</v>
      </c>
      <c r="K1785" s="2">
        <v>1.851851851852</v>
      </c>
      <c r="L1785" s="2">
        <v>3.7037037037039999</v>
      </c>
      <c r="M1785" s="2">
        <v>1.851851851852</v>
      </c>
      <c r="N1785" s="19" t="s">
        <v>68</v>
      </c>
      <c r="O1785" s="19" t="s">
        <v>68</v>
      </c>
      <c r="P1785" s="16">
        <v>1.851851851852</v>
      </c>
    </row>
    <row r="1786" spans="3:16" x14ac:dyDescent="0.25">
      <c r="C1786" s="106"/>
      <c r="D1786" s="103"/>
      <c r="E1786" s="11" t="s">
        <v>38</v>
      </c>
      <c r="F1786" s="8"/>
      <c r="G1786" s="14">
        <v>22</v>
      </c>
      <c r="H1786" s="29">
        <v>40.909090909090999</v>
      </c>
      <c r="I1786" s="6">
        <v>50</v>
      </c>
      <c r="J1786" s="6">
        <v>4.5454545454549997</v>
      </c>
      <c r="K1786" s="6">
        <v>4.5454545454549997</v>
      </c>
      <c r="L1786" s="12" t="s">
        <v>68</v>
      </c>
      <c r="M1786" s="12" t="s">
        <v>68</v>
      </c>
      <c r="N1786" s="12" t="s">
        <v>68</v>
      </c>
      <c r="O1786" s="12" t="s">
        <v>68</v>
      </c>
      <c r="P1786" s="38" t="s">
        <v>68</v>
      </c>
    </row>
    <row r="1787" spans="3:16" ht="25.2" x14ac:dyDescent="0.25">
      <c r="C1787" s="106"/>
      <c r="D1787" s="102" t="s">
        <v>23</v>
      </c>
      <c r="E1787" s="10" t="s">
        <v>34</v>
      </c>
      <c r="F1787" s="9"/>
      <c r="G1787" s="41">
        <v>22</v>
      </c>
      <c r="H1787" s="61">
        <v>27.272727272727</v>
      </c>
      <c r="I1787" s="33">
        <v>63.636363636364003</v>
      </c>
      <c r="J1787" s="33">
        <v>4.5454545454549997</v>
      </c>
      <c r="K1787" s="33">
        <v>4.5454545454549997</v>
      </c>
      <c r="L1787" s="39" t="s">
        <v>68</v>
      </c>
      <c r="M1787" s="39" t="s">
        <v>68</v>
      </c>
      <c r="N1787" s="39" t="s">
        <v>68</v>
      </c>
      <c r="O1787" s="39" t="s">
        <v>68</v>
      </c>
      <c r="P1787" s="70" t="s">
        <v>68</v>
      </c>
    </row>
    <row r="1788" spans="3:16" ht="25.2" x14ac:dyDescent="0.25">
      <c r="C1788" s="106"/>
      <c r="D1788" s="103"/>
      <c r="E1788" s="11" t="s">
        <v>35</v>
      </c>
      <c r="F1788" s="8"/>
      <c r="G1788" s="7">
        <v>447</v>
      </c>
      <c r="H1788" s="17">
        <v>23.713646532437998</v>
      </c>
      <c r="I1788" s="2">
        <v>61.968680089484998</v>
      </c>
      <c r="J1788" s="2">
        <v>1.342281879195</v>
      </c>
      <c r="K1788" s="2">
        <v>4.250559284116</v>
      </c>
      <c r="L1788" s="2">
        <v>1.565995525727</v>
      </c>
      <c r="M1788" s="2">
        <v>0.44742729306500001</v>
      </c>
      <c r="N1788" s="2">
        <v>0.44742729306500001</v>
      </c>
      <c r="O1788" s="2">
        <v>4.250559284116</v>
      </c>
      <c r="P1788" s="16">
        <v>2.0134228187919998</v>
      </c>
    </row>
    <row r="1789" spans="3:16" ht="25.2" x14ac:dyDescent="0.25">
      <c r="C1789" s="106"/>
      <c r="D1789" s="103"/>
      <c r="E1789" s="11" t="s">
        <v>36</v>
      </c>
      <c r="F1789" s="8"/>
      <c r="G1789" s="7">
        <v>66</v>
      </c>
      <c r="H1789" s="17">
        <v>42.424242424242003</v>
      </c>
      <c r="I1789" s="2">
        <v>45.454545454544999</v>
      </c>
      <c r="J1789" s="19" t="s">
        <v>68</v>
      </c>
      <c r="K1789" s="2">
        <v>3.0303030303030001</v>
      </c>
      <c r="L1789" s="19" t="s">
        <v>68</v>
      </c>
      <c r="M1789" s="2">
        <v>1.5151515151520001</v>
      </c>
      <c r="N1789" s="2">
        <v>3.0303030303030001</v>
      </c>
      <c r="O1789" s="2">
        <v>3.0303030303030001</v>
      </c>
      <c r="P1789" s="16">
        <v>1.5151515151520001</v>
      </c>
    </row>
    <row r="1790" spans="3:16" ht="25.2" x14ac:dyDescent="0.25">
      <c r="C1790" s="106"/>
      <c r="D1790" s="103"/>
      <c r="E1790" s="11" t="s">
        <v>37</v>
      </c>
      <c r="F1790" s="8"/>
      <c r="G1790" s="7">
        <v>197</v>
      </c>
      <c r="H1790" s="17">
        <v>9.1370558375630004</v>
      </c>
      <c r="I1790" s="2">
        <v>73.604060913705993</v>
      </c>
      <c r="J1790" s="2">
        <v>2.5380710659900001</v>
      </c>
      <c r="K1790" s="2">
        <v>2.5380710659900001</v>
      </c>
      <c r="L1790" s="2">
        <v>2.5380710659900001</v>
      </c>
      <c r="M1790" s="2">
        <v>4.0609137055840003</v>
      </c>
      <c r="N1790" s="2">
        <v>1.0152284263960001</v>
      </c>
      <c r="O1790" s="2">
        <v>0.50761421319800004</v>
      </c>
      <c r="P1790" s="16">
        <v>4.0609137055840003</v>
      </c>
    </row>
    <row r="1791" spans="3:16" x14ac:dyDescent="0.25">
      <c r="C1791" s="106"/>
      <c r="D1791" s="103"/>
      <c r="E1791" s="11" t="s">
        <v>38</v>
      </c>
      <c r="F1791" s="8"/>
      <c r="G1791" s="14">
        <v>12</v>
      </c>
      <c r="H1791" s="29">
        <v>8.333333333333</v>
      </c>
      <c r="I1791" s="6">
        <v>58.333333333333002</v>
      </c>
      <c r="J1791" s="6">
        <v>8.333333333333</v>
      </c>
      <c r="K1791" s="6">
        <v>8.333333333333</v>
      </c>
      <c r="L1791" s="12" t="s">
        <v>68</v>
      </c>
      <c r="M1791" s="6">
        <v>8.333333333333</v>
      </c>
      <c r="N1791" s="12" t="s">
        <v>68</v>
      </c>
      <c r="O1791" s="6">
        <v>8.333333333333</v>
      </c>
      <c r="P1791" s="38" t="s">
        <v>68</v>
      </c>
    </row>
    <row r="1792" spans="3:16" ht="25.2" x14ac:dyDescent="0.25">
      <c r="C1792" s="102" t="s">
        <v>39</v>
      </c>
      <c r="D1792" s="102" t="s">
        <v>25</v>
      </c>
      <c r="E1792" s="10" t="s">
        <v>40</v>
      </c>
      <c r="F1792" s="9"/>
      <c r="G1792" s="13">
        <v>263</v>
      </c>
      <c r="H1792" s="23">
        <v>24.334600760455999</v>
      </c>
      <c r="I1792" s="4">
        <v>59.695817490494001</v>
      </c>
      <c r="J1792" s="4">
        <v>0.76045627376400005</v>
      </c>
      <c r="K1792" s="4">
        <v>4.5627376425859998</v>
      </c>
      <c r="L1792" s="4">
        <v>3.0418250950569998</v>
      </c>
      <c r="M1792" s="4">
        <v>1.1406844106459999</v>
      </c>
      <c r="N1792" s="4">
        <v>2.6615969581750001</v>
      </c>
      <c r="O1792" s="4">
        <v>0.76045627376400005</v>
      </c>
      <c r="P1792" s="25">
        <v>3.0418250950569998</v>
      </c>
    </row>
    <row r="1793" spans="3:16" ht="25.2" x14ac:dyDescent="0.25">
      <c r="C1793" s="106"/>
      <c r="D1793" s="103"/>
      <c r="E1793" s="11" t="s">
        <v>41</v>
      </c>
      <c r="F1793" s="8"/>
      <c r="G1793" s="7">
        <v>906</v>
      </c>
      <c r="H1793" s="17">
        <v>30.684326710817</v>
      </c>
      <c r="I1793" s="2">
        <v>59.492273730683998</v>
      </c>
      <c r="J1793" s="2">
        <v>1.4348785871959999</v>
      </c>
      <c r="K1793" s="2">
        <v>3.7527593818980001</v>
      </c>
      <c r="L1793" s="2">
        <v>0.77262693156700002</v>
      </c>
      <c r="M1793" s="2">
        <v>0.11037527593800001</v>
      </c>
      <c r="N1793" s="2">
        <v>0.11037527593800001</v>
      </c>
      <c r="O1793" s="2">
        <v>2.0971302428260001</v>
      </c>
      <c r="P1793" s="16">
        <v>1.5452538631349999</v>
      </c>
    </row>
    <row r="1794" spans="3:16" x14ac:dyDescent="0.25">
      <c r="C1794" s="106"/>
      <c r="D1794" s="103"/>
      <c r="E1794" s="11" t="s">
        <v>42</v>
      </c>
      <c r="F1794" s="8"/>
      <c r="G1794" s="7">
        <v>61</v>
      </c>
      <c r="H1794" s="17">
        <v>52.459016393443001</v>
      </c>
      <c r="I1794" s="2">
        <v>31.147540983607001</v>
      </c>
      <c r="J1794" s="2">
        <v>1.6393442622950001</v>
      </c>
      <c r="K1794" s="2">
        <v>9.83606557377</v>
      </c>
      <c r="L1794" s="19" t="s">
        <v>68</v>
      </c>
      <c r="M1794" s="19" t="s">
        <v>68</v>
      </c>
      <c r="N1794" s="19" t="s">
        <v>68</v>
      </c>
      <c r="O1794" s="2">
        <v>3.2786885245900002</v>
      </c>
      <c r="P1794" s="16">
        <v>1.6393442622950001</v>
      </c>
    </row>
    <row r="1795" spans="3:16" x14ac:dyDescent="0.25">
      <c r="C1795" s="106"/>
      <c r="D1795" s="103"/>
      <c r="E1795" s="11" t="s">
        <v>43</v>
      </c>
      <c r="F1795" s="8"/>
      <c r="G1795" s="7">
        <v>450</v>
      </c>
      <c r="H1795" s="17">
        <v>30.888888888888999</v>
      </c>
      <c r="I1795" s="2">
        <v>56.888888888888999</v>
      </c>
      <c r="J1795" s="2">
        <v>2.4444444444440001</v>
      </c>
      <c r="K1795" s="2">
        <v>2.8888888888889999</v>
      </c>
      <c r="L1795" s="2">
        <v>0.444444444444</v>
      </c>
      <c r="M1795" s="2">
        <v>2</v>
      </c>
      <c r="N1795" s="2">
        <v>0.222222222222</v>
      </c>
      <c r="O1795" s="2">
        <v>1.5555555555559999</v>
      </c>
      <c r="P1795" s="16">
        <v>2.666666666667</v>
      </c>
    </row>
    <row r="1796" spans="3:16" x14ac:dyDescent="0.25">
      <c r="C1796" s="106"/>
      <c r="D1796" s="103"/>
      <c r="E1796" s="11" t="s">
        <v>44</v>
      </c>
      <c r="F1796" s="8"/>
      <c r="G1796" s="7">
        <v>93</v>
      </c>
      <c r="H1796" s="17">
        <v>20.430107526882001</v>
      </c>
      <c r="I1796" s="2">
        <v>68.817204301074995</v>
      </c>
      <c r="J1796" s="2">
        <v>1.0752688172039999</v>
      </c>
      <c r="K1796" s="2">
        <v>2.1505376344089999</v>
      </c>
      <c r="L1796" s="2">
        <v>1.0752688172039999</v>
      </c>
      <c r="M1796" s="2">
        <v>3.2258064516129998</v>
      </c>
      <c r="N1796" s="19" t="s">
        <v>68</v>
      </c>
      <c r="O1796" s="2">
        <v>1.0752688172039999</v>
      </c>
      <c r="P1796" s="16">
        <v>2.1505376344089999</v>
      </c>
    </row>
    <row r="1797" spans="3:16" ht="25.2" x14ac:dyDescent="0.25">
      <c r="C1797" s="106"/>
      <c r="D1797" s="103"/>
      <c r="E1797" s="11" t="s">
        <v>45</v>
      </c>
      <c r="F1797" s="8"/>
      <c r="G1797" s="14">
        <v>41</v>
      </c>
      <c r="H1797" s="29">
        <v>21.951219512194999</v>
      </c>
      <c r="I1797" s="6">
        <v>68.292682926829002</v>
      </c>
      <c r="J1797" s="12" t="s">
        <v>68</v>
      </c>
      <c r="K1797" s="6">
        <v>7.3170731707319998</v>
      </c>
      <c r="L1797" s="12" t="s">
        <v>68</v>
      </c>
      <c r="M1797" s="12" t="s">
        <v>68</v>
      </c>
      <c r="N1797" s="12" t="s">
        <v>68</v>
      </c>
      <c r="O1797" s="12" t="s">
        <v>68</v>
      </c>
      <c r="P1797" s="31">
        <v>2.4390243902440001</v>
      </c>
    </row>
    <row r="1798" spans="3:16" x14ac:dyDescent="0.25">
      <c r="C1798" s="106"/>
      <c r="D1798" s="103"/>
      <c r="E1798" s="11" t="s">
        <v>38</v>
      </c>
      <c r="F1798" s="8"/>
      <c r="G1798" s="7">
        <v>141</v>
      </c>
      <c r="H1798" s="17">
        <v>18.439716312057001</v>
      </c>
      <c r="I1798" s="2">
        <v>63.829787234043003</v>
      </c>
      <c r="J1798" s="2">
        <v>2.8368794326239999</v>
      </c>
      <c r="K1798" s="2">
        <v>3.54609929078</v>
      </c>
      <c r="L1798" s="2">
        <v>3.54609929078</v>
      </c>
      <c r="M1798" s="2">
        <v>1.4184397163119999</v>
      </c>
      <c r="N1798" s="2">
        <v>1.4184397163119999</v>
      </c>
      <c r="O1798" s="2">
        <v>2.8368794326239999</v>
      </c>
      <c r="P1798" s="16">
        <v>2.1276595744679998</v>
      </c>
    </row>
    <row r="1799" spans="3:16" ht="25.2" x14ac:dyDescent="0.25">
      <c r="C1799" s="106"/>
      <c r="D1799" s="102" t="s">
        <v>22</v>
      </c>
      <c r="E1799" s="10" t="s">
        <v>40</v>
      </c>
      <c r="F1799" s="9"/>
      <c r="G1799" s="13">
        <v>123</v>
      </c>
      <c r="H1799" s="23">
        <v>32.520325203252</v>
      </c>
      <c r="I1799" s="4">
        <v>51.219512195122</v>
      </c>
      <c r="J1799" s="4">
        <v>0.81300813008100004</v>
      </c>
      <c r="K1799" s="4">
        <v>5.6910569105690003</v>
      </c>
      <c r="L1799" s="4">
        <v>2.4390243902440001</v>
      </c>
      <c r="M1799" s="36" t="s">
        <v>68</v>
      </c>
      <c r="N1799" s="4">
        <v>4.065040650407</v>
      </c>
      <c r="O1799" s="36" t="s">
        <v>68</v>
      </c>
      <c r="P1799" s="25">
        <v>3.2520325203249998</v>
      </c>
    </row>
    <row r="1800" spans="3:16" ht="25.2" x14ac:dyDescent="0.25">
      <c r="C1800" s="106"/>
      <c r="D1800" s="103"/>
      <c r="E1800" s="11" t="s">
        <v>41</v>
      </c>
      <c r="F1800" s="8"/>
      <c r="G1800" s="7">
        <v>511</v>
      </c>
      <c r="H1800" s="17">
        <v>35.225048923678997</v>
      </c>
      <c r="I1800" s="2">
        <v>57.534246575342003</v>
      </c>
      <c r="J1800" s="2">
        <v>1.369863013699</v>
      </c>
      <c r="K1800" s="2">
        <v>3.522504892368</v>
      </c>
      <c r="L1800" s="2">
        <v>0.58708414872799997</v>
      </c>
      <c r="M1800" s="19" t="s">
        <v>68</v>
      </c>
      <c r="N1800" s="19" t="s">
        <v>68</v>
      </c>
      <c r="O1800" s="2">
        <v>0.39138943248500002</v>
      </c>
      <c r="P1800" s="16">
        <v>1.369863013699</v>
      </c>
    </row>
    <row r="1801" spans="3:16" x14ac:dyDescent="0.25">
      <c r="C1801" s="106"/>
      <c r="D1801" s="103"/>
      <c r="E1801" s="11" t="s">
        <v>42</v>
      </c>
      <c r="F1801" s="8"/>
      <c r="G1801" s="14">
        <v>36</v>
      </c>
      <c r="H1801" s="29">
        <v>41.666666666666998</v>
      </c>
      <c r="I1801" s="6">
        <v>44.444444444444002</v>
      </c>
      <c r="J1801" s="6">
        <v>2.7777777777780002</v>
      </c>
      <c r="K1801" s="6">
        <v>5.5555555555560003</v>
      </c>
      <c r="L1801" s="12" t="s">
        <v>68</v>
      </c>
      <c r="M1801" s="12" t="s">
        <v>68</v>
      </c>
      <c r="N1801" s="12" t="s">
        <v>68</v>
      </c>
      <c r="O1801" s="6">
        <v>2.7777777777780002</v>
      </c>
      <c r="P1801" s="31">
        <v>2.7777777777780002</v>
      </c>
    </row>
    <row r="1802" spans="3:16" x14ac:dyDescent="0.25">
      <c r="C1802" s="106"/>
      <c r="D1802" s="103"/>
      <c r="E1802" s="11" t="s">
        <v>43</v>
      </c>
      <c r="F1802" s="8"/>
      <c r="G1802" s="7">
        <v>224</v>
      </c>
      <c r="H1802" s="17">
        <v>37.946428571429003</v>
      </c>
      <c r="I1802" s="2">
        <v>52.232142857143003</v>
      </c>
      <c r="J1802" s="2">
        <v>1.339285714286</v>
      </c>
      <c r="K1802" s="2">
        <v>3.125</v>
      </c>
      <c r="L1802" s="2">
        <v>0.89285714285700002</v>
      </c>
      <c r="M1802" s="2">
        <v>1.339285714286</v>
      </c>
      <c r="N1802" s="19" t="s">
        <v>68</v>
      </c>
      <c r="O1802" s="2">
        <v>0.89285714285700002</v>
      </c>
      <c r="P1802" s="16">
        <v>2.2321428571430002</v>
      </c>
    </row>
    <row r="1803" spans="3:16" x14ac:dyDescent="0.25">
      <c r="C1803" s="106"/>
      <c r="D1803" s="103"/>
      <c r="E1803" s="11" t="s">
        <v>44</v>
      </c>
      <c r="F1803" s="8"/>
      <c r="G1803" s="14">
        <v>46</v>
      </c>
      <c r="H1803" s="29">
        <v>26.086956521739001</v>
      </c>
      <c r="I1803" s="6">
        <v>65.217391304347998</v>
      </c>
      <c r="J1803" s="6">
        <v>2.1739130434780001</v>
      </c>
      <c r="K1803" s="6">
        <v>4.3478260869570002</v>
      </c>
      <c r="L1803" s="6">
        <v>2.1739130434780001</v>
      </c>
      <c r="M1803" s="12" t="s">
        <v>68</v>
      </c>
      <c r="N1803" s="12" t="s">
        <v>68</v>
      </c>
      <c r="O1803" s="12" t="s">
        <v>68</v>
      </c>
      <c r="P1803" s="38" t="s">
        <v>68</v>
      </c>
    </row>
    <row r="1804" spans="3:16" ht="25.2" x14ac:dyDescent="0.25">
      <c r="C1804" s="106"/>
      <c r="D1804" s="103"/>
      <c r="E1804" s="11" t="s">
        <v>45</v>
      </c>
      <c r="F1804" s="8"/>
      <c r="G1804" s="14">
        <v>18</v>
      </c>
      <c r="H1804" s="29">
        <v>27.777777777777999</v>
      </c>
      <c r="I1804" s="6">
        <v>66.666666666666998</v>
      </c>
      <c r="J1804" s="12" t="s">
        <v>68</v>
      </c>
      <c r="K1804" s="6">
        <v>5.5555555555560003</v>
      </c>
      <c r="L1804" s="12" t="s">
        <v>68</v>
      </c>
      <c r="M1804" s="12" t="s">
        <v>68</v>
      </c>
      <c r="N1804" s="12" t="s">
        <v>68</v>
      </c>
      <c r="O1804" s="12" t="s">
        <v>68</v>
      </c>
      <c r="P1804" s="38" t="s">
        <v>68</v>
      </c>
    </row>
    <row r="1805" spans="3:16" x14ac:dyDescent="0.25">
      <c r="C1805" s="106"/>
      <c r="D1805" s="103"/>
      <c r="E1805" s="11" t="s">
        <v>38</v>
      </c>
      <c r="F1805" s="8"/>
      <c r="G1805" s="7">
        <v>80</v>
      </c>
      <c r="H1805" s="17">
        <v>23.75</v>
      </c>
      <c r="I1805" s="2">
        <v>65</v>
      </c>
      <c r="J1805" s="2">
        <v>3.75</v>
      </c>
      <c r="K1805" s="2">
        <v>2.5</v>
      </c>
      <c r="L1805" s="2">
        <v>2.5</v>
      </c>
      <c r="M1805" s="19" t="s">
        <v>68</v>
      </c>
      <c r="N1805" s="19" t="s">
        <v>68</v>
      </c>
      <c r="O1805" s="2">
        <v>1.25</v>
      </c>
      <c r="P1805" s="16">
        <v>1.25</v>
      </c>
    </row>
    <row r="1806" spans="3:16" ht="25.2" x14ac:dyDescent="0.25">
      <c r="C1806" s="106"/>
      <c r="D1806" s="102" t="s">
        <v>23</v>
      </c>
      <c r="E1806" s="10" t="s">
        <v>40</v>
      </c>
      <c r="F1806" s="9"/>
      <c r="G1806" s="13">
        <v>140</v>
      </c>
      <c r="H1806" s="23">
        <v>17.142857142857</v>
      </c>
      <c r="I1806" s="4">
        <v>67.142857142856997</v>
      </c>
      <c r="J1806" s="4">
        <v>0.71428571428599996</v>
      </c>
      <c r="K1806" s="4">
        <v>3.5714285714290002</v>
      </c>
      <c r="L1806" s="4">
        <v>3.5714285714290002</v>
      </c>
      <c r="M1806" s="4">
        <v>2.1428571428569998</v>
      </c>
      <c r="N1806" s="4">
        <v>1.4285714285710001</v>
      </c>
      <c r="O1806" s="4">
        <v>1.4285714285710001</v>
      </c>
      <c r="P1806" s="25">
        <v>2.8571428571430002</v>
      </c>
    </row>
    <row r="1807" spans="3:16" ht="25.2" x14ac:dyDescent="0.25">
      <c r="C1807" s="106"/>
      <c r="D1807" s="103"/>
      <c r="E1807" s="11" t="s">
        <v>41</v>
      </c>
      <c r="F1807" s="8"/>
      <c r="G1807" s="7">
        <v>395</v>
      </c>
      <c r="H1807" s="17">
        <v>24.810126582277999</v>
      </c>
      <c r="I1807" s="2">
        <v>62.025316455696</v>
      </c>
      <c r="J1807" s="2">
        <v>1.5189873417719999</v>
      </c>
      <c r="K1807" s="2">
        <v>4.0506329113920003</v>
      </c>
      <c r="L1807" s="2">
        <v>1.0126582278480001</v>
      </c>
      <c r="M1807" s="2">
        <v>0.25316455696200002</v>
      </c>
      <c r="N1807" s="2">
        <v>0.25316455696200002</v>
      </c>
      <c r="O1807" s="2">
        <v>4.3037974683540003</v>
      </c>
      <c r="P1807" s="16">
        <v>1.7721518987339999</v>
      </c>
    </row>
    <row r="1808" spans="3:16" x14ac:dyDescent="0.25">
      <c r="C1808" s="106"/>
      <c r="D1808" s="103"/>
      <c r="E1808" s="11" t="s">
        <v>42</v>
      </c>
      <c r="F1808" s="8"/>
      <c r="G1808" s="14">
        <v>25</v>
      </c>
      <c r="H1808" s="29">
        <v>68</v>
      </c>
      <c r="I1808" s="6">
        <v>12</v>
      </c>
      <c r="J1808" s="12" t="s">
        <v>68</v>
      </c>
      <c r="K1808" s="6">
        <v>16</v>
      </c>
      <c r="L1808" s="12" t="s">
        <v>68</v>
      </c>
      <c r="M1808" s="12" t="s">
        <v>68</v>
      </c>
      <c r="N1808" s="12" t="s">
        <v>68</v>
      </c>
      <c r="O1808" s="6">
        <v>4</v>
      </c>
      <c r="P1808" s="38" t="s">
        <v>68</v>
      </c>
    </row>
    <row r="1809" spans="3:16" x14ac:dyDescent="0.25">
      <c r="C1809" s="106"/>
      <c r="D1809" s="103"/>
      <c r="E1809" s="11" t="s">
        <v>43</v>
      </c>
      <c r="F1809" s="8"/>
      <c r="G1809" s="7">
        <v>226</v>
      </c>
      <c r="H1809" s="17">
        <v>23.893805309735001</v>
      </c>
      <c r="I1809" s="2">
        <v>61.504424778760999</v>
      </c>
      <c r="J1809" s="2">
        <v>3.53982300885</v>
      </c>
      <c r="K1809" s="2">
        <v>2.654867256637</v>
      </c>
      <c r="L1809" s="19" t="s">
        <v>68</v>
      </c>
      <c r="M1809" s="2">
        <v>2.654867256637</v>
      </c>
      <c r="N1809" s="2">
        <v>0.44247787610599998</v>
      </c>
      <c r="O1809" s="2">
        <v>2.212389380531</v>
      </c>
      <c r="P1809" s="16">
        <v>3.0973451327429999</v>
      </c>
    </row>
    <row r="1810" spans="3:16" x14ac:dyDescent="0.25">
      <c r="C1810" s="106"/>
      <c r="D1810" s="103"/>
      <c r="E1810" s="11" t="s">
        <v>44</v>
      </c>
      <c r="F1810" s="8"/>
      <c r="G1810" s="14">
        <v>47</v>
      </c>
      <c r="H1810" s="29">
        <v>14.893617021277</v>
      </c>
      <c r="I1810" s="6">
        <v>72.340425531915002</v>
      </c>
      <c r="J1810" s="12" t="s">
        <v>68</v>
      </c>
      <c r="K1810" s="12" t="s">
        <v>68</v>
      </c>
      <c r="L1810" s="12" t="s">
        <v>68</v>
      </c>
      <c r="M1810" s="6">
        <v>6.3829787234040003</v>
      </c>
      <c r="N1810" s="12" t="s">
        <v>68</v>
      </c>
      <c r="O1810" s="6">
        <v>2.1276595744679998</v>
      </c>
      <c r="P1810" s="31">
        <v>4.2553191489359996</v>
      </c>
    </row>
    <row r="1811" spans="3:16" ht="25.2" x14ac:dyDescent="0.25">
      <c r="C1811" s="106"/>
      <c r="D1811" s="103"/>
      <c r="E1811" s="11" t="s">
        <v>45</v>
      </c>
      <c r="F1811" s="8"/>
      <c r="G1811" s="14">
        <v>23</v>
      </c>
      <c r="H1811" s="29">
        <v>17.391304347826001</v>
      </c>
      <c r="I1811" s="6">
        <v>69.565217391304003</v>
      </c>
      <c r="J1811" s="12" t="s">
        <v>68</v>
      </c>
      <c r="K1811" s="6">
        <v>8.6956521739130004</v>
      </c>
      <c r="L1811" s="12" t="s">
        <v>68</v>
      </c>
      <c r="M1811" s="12" t="s">
        <v>68</v>
      </c>
      <c r="N1811" s="12" t="s">
        <v>68</v>
      </c>
      <c r="O1811" s="12" t="s">
        <v>68</v>
      </c>
      <c r="P1811" s="31">
        <v>4.3478260869570002</v>
      </c>
    </row>
    <row r="1812" spans="3:16" x14ac:dyDescent="0.25">
      <c r="C1812" s="106"/>
      <c r="D1812" s="103"/>
      <c r="E1812" s="11" t="s">
        <v>38</v>
      </c>
      <c r="F1812" s="8"/>
      <c r="G1812" s="7">
        <v>61</v>
      </c>
      <c r="H1812" s="17">
        <v>11.475409836066</v>
      </c>
      <c r="I1812" s="2">
        <v>62.295081967213001</v>
      </c>
      <c r="J1812" s="2">
        <v>1.6393442622950001</v>
      </c>
      <c r="K1812" s="2">
        <v>4.918032786885</v>
      </c>
      <c r="L1812" s="2">
        <v>4.918032786885</v>
      </c>
      <c r="M1812" s="2">
        <v>3.2786885245900002</v>
      </c>
      <c r="N1812" s="2">
        <v>3.2786885245900002</v>
      </c>
      <c r="O1812" s="2">
        <v>4.918032786885</v>
      </c>
      <c r="P1812" s="16">
        <v>3.2786885245900002</v>
      </c>
    </row>
    <row r="1813" spans="3:16" x14ac:dyDescent="0.25">
      <c r="C1813" s="102" t="s">
        <v>46</v>
      </c>
      <c r="D1813" s="100" t="s">
        <v>21</v>
      </c>
      <c r="E1813" s="10" t="s">
        <v>47</v>
      </c>
      <c r="F1813" s="9"/>
      <c r="G1813" s="13">
        <v>1103</v>
      </c>
      <c r="H1813" s="23">
        <v>25.929283771531999</v>
      </c>
      <c r="I1813" s="4">
        <v>64.007252946509993</v>
      </c>
      <c r="J1813" s="4">
        <v>1.994560290118</v>
      </c>
      <c r="K1813" s="4">
        <v>3.5358114233909999</v>
      </c>
      <c r="L1813" s="4">
        <v>0.90661831369000001</v>
      </c>
      <c r="M1813" s="4">
        <v>0.45330915684500001</v>
      </c>
      <c r="N1813" s="4">
        <v>9.0661831368999996E-2</v>
      </c>
      <c r="O1813" s="4">
        <v>1.6319129646420001</v>
      </c>
      <c r="P1813" s="25">
        <v>1.4505893019039999</v>
      </c>
    </row>
    <row r="1814" spans="3:16" ht="25.2" x14ac:dyDescent="0.25">
      <c r="C1814" s="106"/>
      <c r="D1814" s="101"/>
      <c r="E1814" s="11" t="s">
        <v>48</v>
      </c>
      <c r="F1814" s="8"/>
      <c r="G1814" s="7">
        <v>173</v>
      </c>
      <c r="H1814" s="17">
        <v>29.479768786127</v>
      </c>
      <c r="I1814" s="2">
        <v>54.913294797688003</v>
      </c>
      <c r="J1814" s="2">
        <v>1.1560693641619999</v>
      </c>
      <c r="K1814" s="2">
        <v>4.0462427745660001</v>
      </c>
      <c r="L1814" s="2">
        <v>4.6242774566470004</v>
      </c>
      <c r="M1814" s="2">
        <v>0.57803468208099995</v>
      </c>
      <c r="N1814" s="19" t="s">
        <v>68</v>
      </c>
      <c r="O1814" s="2">
        <v>0.57803468208099995</v>
      </c>
      <c r="P1814" s="16">
        <v>4.6242774566470004</v>
      </c>
    </row>
    <row r="1815" spans="3:16" x14ac:dyDescent="0.25">
      <c r="C1815" s="106"/>
      <c r="D1815" s="101"/>
      <c r="E1815" s="11" t="s">
        <v>49</v>
      </c>
      <c r="F1815" s="8"/>
      <c r="G1815" s="14">
        <v>29</v>
      </c>
      <c r="H1815" s="29">
        <v>44.827586206897003</v>
      </c>
      <c r="I1815" s="6">
        <v>34.482758620689999</v>
      </c>
      <c r="J1815" s="12" t="s">
        <v>68</v>
      </c>
      <c r="K1815" s="6">
        <v>6.8965517241379999</v>
      </c>
      <c r="L1815" s="12" t="s">
        <v>68</v>
      </c>
      <c r="M1815" s="6">
        <v>6.8965517241379999</v>
      </c>
      <c r="N1815" s="6">
        <v>6.8965517241379999</v>
      </c>
      <c r="O1815" s="12" t="s">
        <v>68</v>
      </c>
      <c r="P1815" s="38" t="s">
        <v>68</v>
      </c>
    </row>
    <row r="1816" spans="3:16" ht="25.2" x14ac:dyDescent="0.25">
      <c r="C1816" s="106"/>
      <c r="D1816" s="101"/>
      <c r="E1816" s="11" t="s">
        <v>50</v>
      </c>
      <c r="F1816" s="8"/>
      <c r="G1816" s="7">
        <v>102</v>
      </c>
      <c r="H1816" s="17">
        <v>36.274509803922001</v>
      </c>
      <c r="I1816" s="2">
        <v>41.176470588234999</v>
      </c>
      <c r="J1816" s="2">
        <v>0.98039215686299996</v>
      </c>
      <c r="K1816" s="2">
        <v>1.9607843137250001</v>
      </c>
      <c r="L1816" s="2">
        <v>0.98039215686299996</v>
      </c>
      <c r="M1816" s="2">
        <v>1.9607843137250001</v>
      </c>
      <c r="N1816" s="2">
        <v>5.8823529411760003</v>
      </c>
      <c r="O1816" s="2">
        <v>6.8627450980390003</v>
      </c>
      <c r="P1816" s="16">
        <v>3.9215686274510002</v>
      </c>
    </row>
    <row r="1817" spans="3:16" ht="25.2" x14ac:dyDescent="0.25">
      <c r="C1817" s="106"/>
      <c r="D1817" s="101"/>
      <c r="E1817" s="11" t="s">
        <v>51</v>
      </c>
      <c r="F1817" s="8"/>
      <c r="G1817" s="14">
        <v>46</v>
      </c>
      <c r="H1817" s="29">
        <v>26.086956521739001</v>
      </c>
      <c r="I1817" s="6">
        <v>56.521739130435002</v>
      </c>
      <c r="J1817" s="12" t="s">
        <v>68</v>
      </c>
      <c r="K1817" s="6">
        <v>2.1739130434780001</v>
      </c>
      <c r="L1817" s="6">
        <v>2.1739130434780001</v>
      </c>
      <c r="M1817" s="6">
        <v>4.3478260869570002</v>
      </c>
      <c r="N1817" s="6">
        <v>4.3478260869570002</v>
      </c>
      <c r="O1817" s="6">
        <v>2.1739130434780001</v>
      </c>
      <c r="P1817" s="31">
        <v>2.1739130434780001</v>
      </c>
    </row>
    <row r="1818" spans="3:16" x14ac:dyDescent="0.25">
      <c r="C1818" s="106"/>
      <c r="D1818" s="101"/>
      <c r="E1818" s="11" t="s">
        <v>52</v>
      </c>
      <c r="F1818" s="8"/>
      <c r="G1818" s="14">
        <v>20</v>
      </c>
      <c r="H1818" s="29">
        <v>5</v>
      </c>
      <c r="I1818" s="6">
        <v>75</v>
      </c>
      <c r="J1818" s="6">
        <v>5</v>
      </c>
      <c r="K1818" s="6">
        <v>10</v>
      </c>
      <c r="L1818" s="12" t="s">
        <v>68</v>
      </c>
      <c r="M1818" s="12" t="s">
        <v>68</v>
      </c>
      <c r="N1818" s="12" t="s">
        <v>68</v>
      </c>
      <c r="O1818" s="12" t="s">
        <v>68</v>
      </c>
      <c r="P1818" s="31">
        <v>5</v>
      </c>
    </row>
    <row r="1819" spans="3:16" x14ac:dyDescent="0.25">
      <c r="C1819" s="106"/>
      <c r="D1819" s="101"/>
      <c r="E1819" s="11" t="s">
        <v>53</v>
      </c>
      <c r="F1819" s="8"/>
      <c r="G1819" s="14">
        <v>19</v>
      </c>
      <c r="H1819" s="29">
        <v>36.842105263157997</v>
      </c>
      <c r="I1819" s="6">
        <v>26.315789473683999</v>
      </c>
      <c r="J1819" s="12" t="s">
        <v>68</v>
      </c>
      <c r="K1819" s="6">
        <v>10.526315789473999</v>
      </c>
      <c r="L1819" s="6">
        <v>5.2631578947369997</v>
      </c>
      <c r="M1819" s="6">
        <v>10.526315789473999</v>
      </c>
      <c r="N1819" s="12" t="s">
        <v>68</v>
      </c>
      <c r="O1819" s="6">
        <v>5.2631578947369997</v>
      </c>
      <c r="P1819" s="31">
        <v>5.2631578947369997</v>
      </c>
    </row>
    <row r="1820" spans="3:16" x14ac:dyDescent="0.25">
      <c r="C1820" s="106"/>
      <c r="D1820" s="101"/>
      <c r="E1820" s="11" t="s">
        <v>38</v>
      </c>
      <c r="F1820" s="8"/>
      <c r="G1820" s="14">
        <v>32</v>
      </c>
      <c r="H1820" s="29">
        <v>28.125</v>
      </c>
      <c r="I1820" s="6">
        <v>56.25</v>
      </c>
      <c r="J1820" s="6">
        <v>6.25</v>
      </c>
      <c r="K1820" s="6">
        <v>6.25</v>
      </c>
      <c r="L1820" s="12" t="s">
        <v>68</v>
      </c>
      <c r="M1820" s="6">
        <v>3.125</v>
      </c>
      <c r="N1820" s="12" t="s">
        <v>68</v>
      </c>
      <c r="O1820" s="12" t="s">
        <v>68</v>
      </c>
      <c r="P1820" s="38" t="s">
        <v>68</v>
      </c>
    </row>
    <row r="1821" spans="3:16" x14ac:dyDescent="0.25">
      <c r="C1821" s="106"/>
      <c r="D1821" s="101"/>
      <c r="E1821" s="11" t="s">
        <v>54</v>
      </c>
      <c r="F1821" s="8"/>
      <c r="G1821" s="7">
        <v>1276</v>
      </c>
      <c r="H1821" s="17">
        <v>26.410658307209999</v>
      </c>
      <c r="I1821" s="2">
        <v>62.774294670845997</v>
      </c>
      <c r="J1821" s="2">
        <v>1.8808777429470001</v>
      </c>
      <c r="K1821" s="2">
        <v>3.6050156739810002</v>
      </c>
      <c r="L1821" s="2">
        <v>1.4106583072100001</v>
      </c>
      <c r="M1821" s="2">
        <v>0.47021943573699998</v>
      </c>
      <c r="N1821" s="2">
        <v>7.8369905956000005E-2</v>
      </c>
      <c r="O1821" s="2">
        <v>1.489028213166</v>
      </c>
      <c r="P1821" s="16">
        <v>1.8808777429470001</v>
      </c>
    </row>
    <row r="1822" spans="3:16" x14ac:dyDescent="0.25">
      <c r="C1822" s="106"/>
      <c r="D1822" s="101"/>
      <c r="E1822" s="11" t="s">
        <v>55</v>
      </c>
      <c r="F1822" s="8"/>
      <c r="G1822" s="7">
        <v>177</v>
      </c>
      <c r="H1822" s="17">
        <v>35.028248587570999</v>
      </c>
      <c r="I1822" s="2">
        <v>44.067796610168998</v>
      </c>
      <c r="J1822" s="2">
        <v>0.56497175141199996</v>
      </c>
      <c r="K1822" s="2">
        <v>2.8248587570620001</v>
      </c>
      <c r="L1822" s="2">
        <v>1.129943502825</v>
      </c>
      <c r="M1822" s="2">
        <v>3.3898305084749998</v>
      </c>
      <c r="N1822" s="2">
        <v>5.6497175141240001</v>
      </c>
      <c r="O1822" s="2">
        <v>4.5197740112989999</v>
      </c>
      <c r="P1822" s="16">
        <v>2.8248587570620001</v>
      </c>
    </row>
    <row r="1823" spans="3:16" ht="25.2" x14ac:dyDescent="0.25">
      <c r="C1823" s="102" t="s">
        <v>56</v>
      </c>
      <c r="D1823" s="100" t="s">
        <v>21</v>
      </c>
      <c r="E1823" s="10" t="s">
        <v>57</v>
      </c>
      <c r="F1823" s="9"/>
      <c r="G1823" s="13">
        <v>393</v>
      </c>
      <c r="H1823" s="23">
        <v>29.262086513995001</v>
      </c>
      <c r="I1823" s="4">
        <v>53.180661577607999</v>
      </c>
      <c r="J1823" s="4">
        <v>1.2722646310429999</v>
      </c>
      <c r="K1823" s="4">
        <v>4.3256997455470003</v>
      </c>
      <c r="L1823" s="4">
        <v>2.7989821882950001</v>
      </c>
      <c r="M1823" s="4">
        <v>1.0178117048349999</v>
      </c>
      <c r="N1823" s="4">
        <v>1.2722646310429999</v>
      </c>
      <c r="O1823" s="4">
        <v>3.3078880407120002</v>
      </c>
      <c r="P1823" s="25">
        <v>3.562340966921</v>
      </c>
    </row>
    <row r="1824" spans="3:16" ht="25.2" x14ac:dyDescent="0.25">
      <c r="C1824" s="106"/>
      <c r="D1824" s="101"/>
      <c r="E1824" s="11" t="s">
        <v>58</v>
      </c>
      <c r="F1824" s="8"/>
      <c r="G1824" s="7">
        <v>615</v>
      </c>
      <c r="H1824" s="17">
        <v>23.252032520324999</v>
      </c>
      <c r="I1824" s="2">
        <v>64.390243902438996</v>
      </c>
      <c r="J1824" s="2">
        <v>1.7886178861790001</v>
      </c>
      <c r="K1824" s="2">
        <v>4.2276422764230004</v>
      </c>
      <c r="L1824" s="2">
        <v>0.97560975609800005</v>
      </c>
      <c r="M1824" s="2">
        <v>1.4634146341459999</v>
      </c>
      <c r="N1824" s="2">
        <v>0.650406504065</v>
      </c>
      <c r="O1824" s="2">
        <v>1.7886178861790001</v>
      </c>
      <c r="P1824" s="16">
        <v>1.4634146341459999</v>
      </c>
    </row>
    <row r="1825" spans="2:21" ht="25.2" x14ac:dyDescent="0.25">
      <c r="C1825" s="106"/>
      <c r="D1825" s="101"/>
      <c r="E1825" s="11" t="s">
        <v>59</v>
      </c>
      <c r="F1825" s="8"/>
      <c r="G1825" s="7">
        <v>364</v>
      </c>
      <c r="H1825" s="17">
        <v>28.296703296703001</v>
      </c>
      <c r="I1825" s="2">
        <v>63.186813186812998</v>
      </c>
      <c r="J1825" s="2">
        <v>2.1978021978019999</v>
      </c>
      <c r="K1825" s="2">
        <v>3.0219780219780001</v>
      </c>
      <c r="L1825" s="2">
        <v>0.82417582417599999</v>
      </c>
      <c r="M1825" s="2">
        <v>0.27472527472500002</v>
      </c>
      <c r="N1825" s="2">
        <v>0.27472527472500002</v>
      </c>
      <c r="O1825" s="2">
        <v>0.82417582417599999</v>
      </c>
      <c r="P1825" s="16">
        <v>1.098901098901</v>
      </c>
    </row>
    <row r="1826" spans="2:21" x14ac:dyDescent="0.25">
      <c r="C1826" s="106"/>
      <c r="D1826" s="101"/>
      <c r="E1826" s="11" t="s">
        <v>60</v>
      </c>
      <c r="F1826" s="8"/>
      <c r="G1826" s="7">
        <v>152</v>
      </c>
      <c r="H1826" s="17">
        <v>36.184210526316001</v>
      </c>
      <c r="I1826" s="2">
        <v>53.947368421053</v>
      </c>
      <c r="J1826" s="2">
        <v>2.6315789473679998</v>
      </c>
      <c r="K1826" s="2">
        <v>1.973684210526</v>
      </c>
      <c r="L1826" s="2">
        <v>0.65789473684199995</v>
      </c>
      <c r="M1826" s="2">
        <v>0.65789473684199995</v>
      </c>
      <c r="N1826" s="2">
        <v>0.65789473684199995</v>
      </c>
      <c r="O1826" s="2">
        <v>0.65789473684199995</v>
      </c>
      <c r="P1826" s="16">
        <v>2.6315789473679998</v>
      </c>
    </row>
    <row r="1827" spans="2:21" x14ac:dyDescent="0.25">
      <c r="C1827" s="102" t="s">
        <v>61</v>
      </c>
      <c r="D1827" s="100" t="s">
        <v>21</v>
      </c>
      <c r="E1827" s="10" t="s">
        <v>62</v>
      </c>
      <c r="F1827" s="9"/>
      <c r="G1827" s="13">
        <v>197</v>
      </c>
      <c r="H1827" s="23">
        <v>29.441624365481999</v>
      </c>
      <c r="I1827" s="4">
        <v>60.913705583755998</v>
      </c>
      <c r="J1827" s="4">
        <v>1.0152284263960001</v>
      </c>
      <c r="K1827" s="4">
        <v>2.0304568527920002</v>
      </c>
      <c r="L1827" s="4">
        <v>0.50761421319800004</v>
      </c>
      <c r="M1827" s="4">
        <v>1.522842639594</v>
      </c>
      <c r="N1827" s="4">
        <v>1.522842639594</v>
      </c>
      <c r="O1827" s="4">
        <v>2.0304568527920002</v>
      </c>
      <c r="P1827" s="25">
        <v>1.0152284263960001</v>
      </c>
    </row>
    <row r="1828" spans="2:21" x14ac:dyDescent="0.25">
      <c r="C1828" s="103"/>
      <c r="D1828" s="101"/>
      <c r="E1828" s="11" t="s">
        <v>63</v>
      </c>
      <c r="F1828" s="8"/>
      <c r="G1828" s="7">
        <v>460</v>
      </c>
      <c r="H1828" s="17">
        <v>33.478260869564998</v>
      </c>
      <c r="I1828" s="2">
        <v>51.521739130435002</v>
      </c>
      <c r="J1828" s="2">
        <v>1.7391304347829999</v>
      </c>
      <c r="K1828" s="2">
        <v>4.7826086956519998</v>
      </c>
      <c r="L1828" s="2">
        <v>1.5217391304350001</v>
      </c>
      <c r="M1828" s="2">
        <v>1.086956521739</v>
      </c>
      <c r="N1828" s="2">
        <v>0.217391304348</v>
      </c>
      <c r="O1828" s="2">
        <v>2.8260869565219999</v>
      </c>
      <c r="P1828" s="16">
        <v>2.8260869565219999</v>
      </c>
    </row>
    <row r="1829" spans="2:21" ht="25.2" x14ac:dyDescent="0.25">
      <c r="C1829" s="103"/>
      <c r="D1829" s="101"/>
      <c r="E1829" s="11" t="s">
        <v>64</v>
      </c>
      <c r="F1829" s="8"/>
      <c r="G1829" s="7">
        <v>286</v>
      </c>
      <c r="H1829" s="17">
        <v>21.328671328671</v>
      </c>
      <c r="I1829" s="2">
        <v>70.979020979021001</v>
      </c>
      <c r="J1829" s="2">
        <v>0.69930069930100003</v>
      </c>
      <c r="K1829" s="2">
        <v>2.797202797203</v>
      </c>
      <c r="L1829" s="2">
        <v>1.398601398601</v>
      </c>
      <c r="M1829" s="19" t="s">
        <v>68</v>
      </c>
      <c r="N1829" s="2">
        <v>0.34965034965000003</v>
      </c>
      <c r="O1829" s="2">
        <v>0.34965034965000003</v>
      </c>
      <c r="P1829" s="16">
        <v>2.0979020979020002</v>
      </c>
    </row>
    <row r="1830" spans="2:21" x14ac:dyDescent="0.25">
      <c r="C1830" s="103"/>
      <c r="D1830" s="101"/>
      <c r="E1830" s="11" t="s">
        <v>65</v>
      </c>
      <c r="F1830" s="8"/>
      <c r="G1830" s="7">
        <v>249</v>
      </c>
      <c r="H1830" s="17">
        <v>23.694779116466002</v>
      </c>
      <c r="I1830" s="2">
        <v>62.248995983935998</v>
      </c>
      <c r="J1830" s="2">
        <v>2.8112449799200001</v>
      </c>
      <c r="K1830" s="2">
        <v>4.0160642570279999</v>
      </c>
      <c r="L1830" s="2">
        <v>1.6064257028110001</v>
      </c>
      <c r="M1830" s="2">
        <v>1.204819277108</v>
      </c>
      <c r="N1830" s="2">
        <v>1.204819277108</v>
      </c>
      <c r="O1830" s="2">
        <v>1.6064257028110001</v>
      </c>
      <c r="P1830" s="16">
        <v>1.6064257028110001</v>
      </c>
    </row>
    <row r="1831" spans="2:21" x14ac:dyDescent="0.25">
      <c r="C1831" s="103"/>
      <c r="D1831" s="101"/>
      <c r="E1831" s="11" t="s">
        <v>66</v>
      </c>
      <c r="F1831" s="8"/>
      <c r="G1831" s="7">
        <v>145</v>
      </c>
      <c r="H1831" s="17">
        <v>28.275862068965999</v>
      </c>
      <c r="I1831" s="2">
        <v>57.931034482759003</v>
      </c>
      <c r="J1831" s="2">
        <v>3.4482758620689999</v>
      </c>
      <c r="K1831" s="2">
        <v>4.1379310344829996</v>
      </c>
      <c r="L1831" s="2">
        <v>3.4482758620689999</v>
      </c>
      <c r="M1831" s="19" t="s">
        <v>68</v>
      </c>
      <c r="N1831" s="19" t="s">
        <v>68</v>
      </c>
      <c r="O1831" s="2">
        <v>1.379310344828</v>
      </c>
      <c r="P1831" s="16">
        <v>1.379310344828</v>
      </c>
    </row>
    <row r="1832" spans="2:21" x14ac:dyDescent="0.25">
      <c r="C1832" s="107"/>
      <c r="D1832" s="104"/>
      <c r="E1832" s="44" t="s">
        <v>67</v>
      </c>
      <c r="F1832" s="45"/>
      <c r="G1832" s="56">
        <v>187</v>
      </c>
      <c r="H1832" s="66">
        <v>22.994652406417</v>
      </c>
      <c r="I1832" s="35">
        <v>63.101604278075001</v>
      </c>
      <c r="J1832" s="35">
        <v>2.1390374331549999</v>
      </c>
      <c r="K1832" s="35">
        <v>3.7433155080209999</v>
      </c>
      <c r="L1832" s="71" t="s">
        <v>68</v>
      </c>
      <c r="M1832" s="35">
        <v>2.1390374331549999</v>
      </c>
      <c r="N1832" s="35">
        <v>1.6042780748659999</v>
      </c>
      <c r="O1832" s="35">
        <v>2.1390374331549999</v>
      </c>
      <c r="P1832" s="67">
        <v>2.1390374331549999</v>
      </c>
    </row>
    <row r="1834" spans="2:21" x14ac:dyDescent="0.25">
      <c r="B1834" s="42" t="str">
        <f xml:space="preserve"> HYPERLINK("#'目次'!B28", "[22]")</f>
        <v>[22]</v>
      </c>
      <c r="C1834" s="37" t="s">
        <v>290</v>
      </c>
    </row>
    <row r="1837" spans="2:21" x14ac:dyDescent="0.25">
      <c r="C1837" s="37" t="s">
        <v>14</v>
      </c>
    </row>
    <row r="1838" spans="2:21" ht="75.599999999999994" x14ac:dyDescent="0.25">
      <c r="C1838" s="96"/>
      <c r="D1838" s="97"/>
      <c r="E1838" s="97"/>
      <c r="F1838" s="97"/>
      <c r="G1838" s="52" t="s">
        <v>15</v>
      </c>
      <c r="H1838" s="48" t="s">
        <v>291</v>
      </c>
      <c r="I1838" s="20" t="s">
        <v>292</v>
      </c>
      <c r="J1838" s="20" t="s">
        <v>293</v>
      </c>
      <c r="K1838" s="20" t="s">
        <v>294</v>
      </c>
      <c r="L1838" s="20" t="s">
        <v>295</v>
      </c>
      <c r="M1838" s="20" t="s">
        <v>296</v>
      </c>
      <c r="N1838" s="20" t="s">
        <v>297</v>
      </c>
      <c r="O1838" s="20" t="s">
        <v>298</v>
      </c>
      <c r="P1838" s="20" t="s">
        <v>299</v>
      </c>
      <c r="Q1838" s="20" t="s">
        <v>300</v>
      </c>
      <c r="R1838" s="20" t="s">
        <v>301</v>
      </c>
      <c r="S1838" s="20" t="s">
        <v>38</v>
      </c>
      <c r="T1838" s="20" t="s">
        <v>302</v>
      </c>
      <c r="U1838" s="51" t="s">
        <v>303</v>
      </c>
    </row>
    <row r="1839" spans="2:21" x14ac:dyDescent="0.25">
      <c r="C1839" s="98"/>
      <c r="D1839" s="99"/>
      <c r="E1839" s="99"/>
      <c r="F1839" s="99"/>
      <c r="G1839" s="47"/>
      <c r="H1839" s="83" t="s">
        <v>304</v>
      </c>
      <c r="I1839" s="72" t="s">
        <v>305</v>
      </c>
      <c r="J1839" s="72" t="s">
        <v>306</v>
      </c>
      <c r="K1839" s="72" t="s">
        <v>307</v>
      </c>
      <c r="L1839" s="72" t="s">
        <v>308</v>
      </c>
      <c r="M1839" s="72" t="s">
        <v>309</v>
      </c>
      <c r="N1839" s="72" t="s">
        <v>310</v>
      </c>
      <c r="O1839" s="72" t="s">
        <v>311</v>
      </c>
      <c r="P1839" s="72" t="s">
        <v>312</v>
      </c>
      <c r="Q1839" s="72" t="s">
        <v>313</v>
      </c>
      <c r="R1839" s="72" t="s">
        <v>314</v>
      </c>
      <c r="S1839" s="21"/>
      <c r="T1839" s="21"/>
      <c r="U1839" s="54"/>
    </row>
    <row r="1840" spans="2:21" x14ac:dyDescent="0.25">
      <c r="C1840" s="43"/>
      <c r="D1840" s="49"/>
      <c r="E1840" s="53" t="s">
        <v>15</v>
      </c>
      <c r="F1840" s="46"/>
      <c r="G1840" s="50">
        <v>1524</v>
      </c>
      <c r="H1840" s="32">
        <v>1.509186351706</v>
      </c>
      <c r="I1840" s="32">
        <v>8.2020997375330005</v>
      </c>
      <c r="J1840" s="32">
        <v>24.409448818897999</v>
      </c>
      <c r="K1840" s="32">
        <v>29.133858267716999</v>
      </c>
      <c r="L1840" s="32">
        <v>14.566929133858</v>
      </c>
      <c r="M1840" s="32">
        <v>8.0708661417319991</v>
      </c>
      <c r="N1840" s="32">
        <v>4.5275590551180001</v>
      </c>
      <c r="O1840" s="32">
        <v>1.115485564304</v>
      </c>
      <c r="P1840" s="32">
        <v>0.91863517060400002</v>
      </c>
      <c r="Q1840" s="32">
        <v>3.7401574803150002</v>
      </c>
      <c r="R1840" s="32">
        <v>1.0498687664040001</v>
      </c>
      <c r="S1840" s="32">
        <v>2.7559055118110001</v>
      </c>
      <c r="T1840" s="32">
        <v>28.476720647773</v>
      </c>
      <c r="U1840" s="65">
        <v>25</v>
      </c>
    </row>
    <row r="1841" spans="3:21" x14ac:dyDescent="0.25">
      <c r="C1841" s="105" t="s">
        <v>20</v>
      </c>
      <c r="D1841" s="100" t="s">
        <v>21</v>
      </c>
      <c r="E1841" s="10" t="s">
        <v>22</v>
      </c>
      <c r="F1841" s="9"/>
      <c r="G1841" s="13">
        <v>780</v>
      </c>
      <c r="H1841" s="23">
        <v>0.89743589743600005</v>
      </c>
      <c r="I1841" s="4">
        <v>5</v>
      </c>
      <c r="J1841" s="4">
        <v>22.820512820512999</v>
      </c>
      <c r="K1841" s="4">
        <v>31.025641025641001</v>
      </c>
      <c r="L1841" s="4">
        <v>16.282051282051</v>
      </c>
      <c r="M1841" s="4">
        <v>8.8461538461539995</v>
      </c>
      <c r="N1841" s="4">
        <v>5.1282051282049999</v>
      </c>
      <c r="O1841" s="4">
        <v>0.89743589743600005</v>
      </c>
      <c r="P1841" s="4">
        <v>1.538461538462</v>
      </c>
      <c r="Q1841" s="4">
        <v>4.1025641025640001</v>
      </c>
      <c r="R1841" s="4">
        <v>1.1538461538460001</v>
      </c>
      <c r="S1841" s="4">
        <v>2.3076923076920002</v>
      </c>
      <c r="T1841" s="4">
        <v>30.308398950131</v>
      </c>
      <c r="U1841" s="25">
        <v>25</v>
      </c>
    </row>
    <row r="1842" spans="3:21" x14ac:dyDescent="0.25">
      <c r="C1842" s="106"/>
      <c r="D1842" s="101"/>
      <c r="E1842" s="11" t="s">
        <v>23</v>
      </c>
      <c r="F1842" s="8"/>
      <c r="G1842" s="7">
        <v>744</v>
      </c>
      <c r="H1842" s="17">
        <v>2.1505376344089999</v>
      </c>
      <c r="I1842" s="2">
        <v>11.559139784946</v>
      </c>
      <c r="J1842" s="2">
        <v>26.075268817204002</v>
      </c>
      <c r="K1842" s="2">
        <v>27.150537634409002</v>
      </c>
      <c r="L1842" s="2">
        <v>12.768817204301</v>
      </c>
      <c r="M1842" s="2">
        <v>7.2580645161290001</v>
      </c>
      <c r="N1842" s="2">
        <v>3.8978494623660001</v>
      </c>
      <c r="O1842" s="2">
        <v>1.3440860215049999</v>
      </c>
      <c r="P1842" s="2">
        <v>0.26881720430099998</v>
      </c>
      <c r="Q1842" s="2">
        <v>3.360215053763</v>
      </c>
      <c r="R1842" s="2">
        <v>0.94086021505399997</v>
      </c>
      <c r="S1842" s="2">
        <v>3.2258064516129998</v>
      </c>
      <c r="T1842" s="2">
        <v>26.538194444443999</v>
      </c>
      <c r="U1842" s="16">
        <v>25</v>
      </c>
    </row>
    <row r="1843" spans="3:21" x14ac:dyDescent="0.25">
      <c r="C1843" s="102" t="s">
        <v>24</v>
      </c>
      <c r="D1843" s="102" t="s">
        <v>25</v>
      </c>
      <c r="E1843" s="10" t="s">
        <v>26</v>
      </c>
      <c r="F1843" s="9"/>
      <c r="G1843" s="13">
        <v>257</v>
      </c>
      <c r="H1843" s="23">
        <v>1.556420233463</v>
      </c>
      <c r="I1843" s="4">
        <v>3.8910505836580001</v>
      </c>
      <c r="J1843" s="4">
        <v>12.84046692607</v>
      </c>
      <c r="K1843" s="4">
        <v>24.513618677042999</v>
      </c>
      <c r="L1843" s="4">
        <v>17.898832684824999</v>
      </c>
      <c r="M1843" s="4">
        <v>12.451361867704</v>
      </c>
      <c r="N1843" s="4">
        <v>7.0038910505840004</v>
      </c>
      <c r="O1843" s="4">
        <v>3.8910505836580001</v>
      </c>
      <c r="P1843" s="4">
        <v>1.945525291829</v>
      </c>
      <c r="Q1843" s="4">
        <v>8.9494163424120003</v>
      </c>
      <c r="R1843" s="4">
        <v>2.7237354085600001</v>
      </c>
      <c r="S1843" s="4">
        <v>2.3346303501949999</v>
      </c>
      <c r="T1843" s="4">
        <v>37.241035856574001</v>
      </c>
      <c r="U1843" s="25">
        <v>35</v>
      </c>
    </row>
    <row r="1844" spans="3:21" x14ac:dyDescent="0.25">
      <c r="C1844" s="106"/>
      <c r="D1844" s="103"/>
      <c r="E1844" s="11" t="s">
        <v>27</v>
      </c>
      <c r="F1844" s="8"/>
      <c r="G1844" s="7">
        <v>297</v>
      </c>
      <c r="H1844" s="17">
        <v>0.33670033669999999</v>
      </c>
      <c r="I1844" s="2">
        <v>5.0505050505050004</v>
      </c>
      <c r="J1844" s="2">
        <v>24.242424242424001</v>
      </c>
      <c r="K1844" s="2">
        <v>24.242424242424001</v>
      </c>
      <c r="L1844" s="2">
        <v>18.855218855219</v>
      </c>
      <c r="M1844" s="2">
        <v>12.121212121212</v>
      </c>
      <c r="N1844" s="2">
        <v>7.0707070707069999</v>
      </c>
      <c r="O1844" s="2">
        <v>1.3468013468010001</v>
      </c>
      <c r="P1844" s="2">
        <v>1.010101010101</v>
      </c>
      <c r="Q1844" s="2">
        <v>4.0404040404039998</v>
      </c>
      <c r="R1844" s="2">
        <v>0.33670033669999999</v>
      </c>
      <c r="S1844" s="2">
        <v>1.3468013468010001</v>
      </c>
      <c r="T1844" s="2">
        <v>31.825938566552999</v>
      </c>
      <c r="U1844" s="16">
        <v>25</v>
      </c>
    </row>
    <row r="1845" spans="3:21" x14ac:dyDescent="0.25">
      <c r="C1845" s="106"/>
      <c r="D1845" s="103"/>
      <c r="E1845" s="11" t="s">
        <v>28</v>
      </c>
      <c r="F1845" s="8"/>
      <c r="G1845" s="7">
        <v>316</v>
      </c>
      <c r="H1845" s="17">
        <v>0.63291139240500005</v>
      </c>
      <c r="I1845" s="2">
        <v>8.5443037974680003</v>
      </c>
      <c r="J1845" s="2">
        <v>24.367088607595001</v>
      </c>
      <c r="K1845" s="2">
        <v>31.962025316456</v>
      </c>
      <c r="L1845" s="2">
        <v>15.189873417722</v>
      </c>
      <c r="M1845" s="2">
        <v>6.6455696202530001</v>
      </c>
      <c r="N1845" s="2">
        <v>5.0632911392409996</v>
      </c>
      <c r="O1845" s="2">
        <v>0.31645569620300001</v>
      </c>
      <c r="P1845" s="2">
        <v>0.94936708860800001</v>
      </c>
      <c r="Q1845" s="2">
        <v>2.8481012658229998</v>
      </c>
      <c r="R1845" s="2">
        <v>0.31645569620300001</v>
      </c>
      <c r="S1845" s="2">
        <v>3.1645569620249998</v>
      </c>
      <c r="T1845" s="2">
        <v>27.826797385620999</v>
      </c>
      <c r="U1845" s="16">
        <v>25</v>
      </c>
    </row>
    <row r="1846" spans="3:21" x14ac:dyDescent="0.25">
      <c r="C1846" s="106"/>
      <c r="D1846" s="103"/>
      <c r="E1846" s="11" t="s">
        <v>29</v>
      </c>
      <c r="F1846" s="8"/>
      <c r="G1846" s="7">
        <v>335</v>
      </c>
      <c r="H1846" s="17">
        <v>1.1940298507460001</v>
      </c>
      <c r="I1846" s="2">
        <v>9.8507462686569998</v>
      </c>
      <c r="J1846" s="2">
        <v>26.567164179104001</v>
      </c>
      <c r="K1846" s="2">
        <v>32.537313432836001</v>
      </c>
      <c r="L1846" s="2">
        <v>14.925373134328</v>
      </c>
      <c r="M1846" s="2">
        <v>6.8656716417909998</v>
      </c>
      <c r="N1846" s="2">
        <v>2.0895522388060002</v>
      </c>
      <c r="O1846" s="2">
        <v>0.59701492537300005</v>
      </c>
      <c r="P1846" s="2">
        <v>0.89552238805999995</v>
      </c>
      <c r="Q1846" s="2">
        <v>1.791044776119</v>
      </c>
      <c r="R1846" s="2">
        <v>0.59701492537300005</v>
      </c>
      <c r="S1846" s="2">
        <v>2.0895522388060002</v>
      </c>
      <c r="T1846" s="2">
        <v>25.602134146341001</v>
      </c>
      <c r="U1846" s="16">
        <v>25</v>
      </c>
    </row>
    <row r="1847" spans="3:21" x14ac:dyDescent="0.25">
      <c r="C1847" s="106"/>
      <c r="D1847" s="103"/>
      <c r="E1847" s="11" t="s">
        <v>30</v>
      </c>
      <c r="F1847" s="8"/>
      <c r="G1847" s="7">
        <v>319</v>
      </c>
      <c r="H1847" s="17">
        <v>3.761755485893</v>
      </c>
      <c r="I1847" s="2">
        <v>12.539184952977999</v>
      </c>
      <c r="J1847" s="2">
        <v>31.661442006270001</v>
      </c>
      <c r="K1847" s="2">
        <v>31.034482758620999</v>
      </c>
      <c r="L1847" s="2">
        <v>6.8965517241379999</v>
      </c>
      <c r="M1847" s="2">
        <v>3.4482758620689999</v>
      </c>
      <c r="N1847" s="2">
        <v>2.1943573667709999</v>
      </c>
      <c r="O1847" s="19" t="s">
        <v>68</v>
      </c>
      <c r="P1847" s="19" t="s">
        <v>68</v>
      </c>
      <c r="Q1847" s="2">
        <v>2.1943573667709999</v>
      </c>
      <c r="R1847" s="2">
        <v>1.5673981191220001</v>
      </c>
      <c r="S1847" s="2">
        <v>4.7021943573670004</v>
      </c>
      <c r="T1847" s="2">
        <v>21.768092105263001</v>
      </c>
      <c r="U1847" s="16">
        <v>15</v>
      </c>
    </row>
    <row r="1848" spans="3:21" x14ac:dyDescent="0.25">
      <c r="C1848" s="106"/>
      <c r="D1848" s="103"/>
      <c r="E1848" s="11" t="s">
        <v>31</v>
      </c>
      <c r="F1848" s="8"/>
      <c r="G1848" s="7">
        <v>1267</v>
      </c>
      <c r="H1848" s="17">
        <v>1.4996053670089999</v>
      </c>
      <c r="I1848" s="2">
        <v>9.0765588003160005</v>
      </c>
      <c r="J1848" s="2">
        <v>26.756116811365001</v>
      </c>
      <c r="K1848" s="2">
        <v>30.071033938437001</v>
      </c>
      <c r="L1848" s="2">
        <v>13.891081294396001</v>
      </c>
      <c r="M1848" s="2">
        <v>7.1823204419889999</v>
      </c>
      <c r="N1848" s="2">
        <v>4.0252565114439998</v>
      </c>
      <c r="O1848" s="2">
        <v>0.55248618784500003</v>
      </c>
      <c r="P1848" s="2">
        <v>0.71033938437300004</v>
      </c>
      <c r="Q1848" s="2">
        <v>2.6835043409630002</v>
      </c>
      <c r="R1848" s="2">
        <v>0.71033938437300004</v>
      </c>
      <c r="S1848" s="2">
        <v>2.84135753749</v>
      </c>
      <c r="T1848" s="2">
        <v>26.689683184402998</v>
      </c>
      <c r="U1848" s="16">
        <v>25</v>
      </c>
    </row>
    <row r="1849" spans="3:21" x14ac:dyDescent="0.25">
      <c r="C1849" s="106"/>
      <c r="D1849" s="103"/>
      <c r="E1849" s="11" t="s">
        <v>32</v>
      </c>
      <c r="F1849" s="8"/>
      <c r="G1849" s="7">
        <v>654</v>
      </c>
      <c r="H1849" s="17">
        <v>2.4464831804279998</v>
      </c>
      <c r="I1849" s="2">
        <v>11.162079510703</v>
      </c>
      <c r="J1849" s="2">
        <v>29.051987767583999</v>
      </c>
      <c r="K1849" s="2">
        <v>31.804281345566</v>
      </c>
      <c r="L1849" s="2">
        <v>11.009174311927</v>
      </c>
      <c r="M1849" s="2">
        <v>5.1987767584100002</v>
      </c>
      <c r="N1849" s="2">
        <v>2.1406727828749998</v>
      </c>
      <c r="O1849" s="2">
        <v>0.30581039755400002</v>
      </c>
      <c r="P1849" s="2">
        <v>0.45871559632999998</v>
      </c>
      <c r="Q1849" s="2">
        <v>1.987767584098</v>
      </c>
      <c r="R1849" s="2">
        <v>1.0703363914370001</v>
      </c>
      <c r="S1849" s="2">
        <v>3.363914373089</v>
      </c>
      <c r="T1849" s="2">
        <v>23.757911392404999</v>
      </c>
      <c r="U1849" s="16">
        <v>25</v>
      </c>
    </row>
    <row r="1850" spans="3:21" x14ac:dyDescent="0.25">
      <c r="C1850" s="106"/>
      <c r="D1850" s="102" t="s">
        <v>22</v>
      </c>
      <c r="E1850" s="10" t="s">
        <v>26</v>
      </c>
      <c r="F1850" s="9"/>
      <c r="G1850" s="13">
        <v>137</v>
      </c>
      <c r="H1850" s="23">
        <v>1.459854014599</v>
      </c>
      <c r="I1850" s="4">
        <v>3.649635036496</v>
      </c>
      <c r="J1850" s="4">
        <v>9.4890510948909998</v>
      </c>
      <c r="K1850" s="4">
        <v>23.357664233577001</v>
      </c>
      <c r="L1850" s="4">
        <v>20.437956204380001</v>
      </c>
      <c r="M1850" s="4">
        <v>13.138686131387001</v>
      </c>
      <c r="N1850" s="4">
        <v>8.7591240875909993</v>
      </c>
      <c r="O1850" s="4">
        <v>2.9197080291969999</v>
      </c>
      <c r="P1850" s="4">
        <v>3.649635036496</v>
      </c>
      <c r="Q1850" s="4">
        <v>8.0291970802920005</v>
      </c>
      <c r="R1850" s="4">
        <v>3.649635036496</v>
      </c>
      <c r="S1850" s="4">
        <v>1.459854014599</v>
      </c>
      <c r="T1850" s="4">
        <v>38.074074074073998</v>
      </c>
      <c r="U1850" s="25">
        <v>35</v>
      </c>
    </row>
    <row r="1851" spans="3:21" x14ac:dyDescent="0.25">
      <c r="C1851" s="106"/>
      <c r="D1851" s="103"/>
      <c r="E1851" s="11" t="s">
        <v>27</v>
      </c>
      <c r="F1851" s="8"/>
      <c r="G1851" s="7">
        <v>157</v>
      </c>
      <c r="H1851" s="17">
        <v>0.63694267515900005</v>
      </c>
      <c r="I1851" s="2">
        <v>2.5477707006369998</v>
      </c>
      <c r="J1851" s="2">
        <v>21.656050955413999</v>
      </c>
      <c r="K1851" s="2">
        <v>22.929936305731999</v>
      </c>
      <c r="L1851" s="2">
        <v>19.745222929935998</v>
      </c>
      <c r="M1851" s="2">
        <v>14.012738853503</v>
      </c>
      <c r="N1851" s="2">
        <v>8.2802547770700006</v>
      </c>
      <c r="O1851" s="2">
        <v>0.63694267515900005</v>
      </c>
      <c r="P1851" s="2">
        <v>1.9108280254779999</v>
      </c>
      <c r="Q1851" s="2">
        <v>5.0955414012739997</v>
      </c>
      <c r="R1851" s="2">
        <v>0.63694267515900005</v>
      </c>
      <c r="S1851" s="2">
        <v>1.9108280254779999</v>
      </c>
      <c r="T1851" s="2">
        <v>34.172077922078003</v>
      </c>
      <c r="U1851" s="16">
        <v>35</v>
      </c>
    </row>
    <row r="1852" spans="3:21" x14ac:dyDescent="0.25">
      <c r="C1852" s="106"/>
      <c r="D1852" s="103"/>
      <c r="E1852" s="11" t="s">
        <v>28</v>
      </c>
      <c r="F1852" s="8"/>
      <c r="G1852" s="7">
        <v>162</v>
      </c>
      <c r="H1852" s="17">
        <v>0.61728395061700003</v>
      </c>
      <c r="I1852" s="2">
        <v>6.79012345679</v>
      </c>
      <c r="J1852" s="2">
        <v>25.925925925925998</v>
      </c>
      <c r="K1852" s="2">
        <v>33.950617283950997</v>
      </c>
      <c r="L1852" s="2">
        <v>14.814814814815</v>
      </c>
      <c r="M1852" s="2">
        <v>6.1728395061730001</v>
      </c>
      <c r="N1852" s="2">
        <v>4.9382716049380004</v>
      </c>
      <c r="O1852" s="2">
        <v>0.61728395061700003</v>
      </c>
      <c r="P1852" s="2">
        <v>1.2345679012349999</v>
      </c>
      <c r="Q1852" s="2">
        <v>2.4691358024690002</v>
      </c>
      <c r="R1852" s="2">
        <v>0.61728395061700003</v>
      </c>
      <c r="S1852" s="2">
        <v>1.851851851852</v>
      </c>
      <c r="T1852" s="2">
        <v>27.704402515723</v>
      </c>
      <c r="U1852" s="16">
        <v>25</v>
      </c>
    </row>
    <row r="1853" spans="3:21" x14ac:dyDescent="0.25">
      <c r="C1853" s="106"/>
      <c r="D1853" s="103"/>
      <c r="E1853" s="11" t="s">
        <v>29</v>
      </c>
      <c r="F1853" s="8"/>
      <c r="G1853" s="7">
        <v>175</v>
      </c>
      <c r="H1853" s="17">
        <v>0.57142857142900005</v>
      </c>
      <c r="I1853" s="2">
        <v>5.7142857142860004</v>
      </c>
      <c r="J1853" s="2">
        <v>24.571428571428999</v>
      </c>
      <c r="K1853" s="2">
        <v>34.857142857143003</v>
      </c>
      <c r="L1853" s="2">
        <v>16.571428571428999</v>
      </c>
      <c r="M1853" s="2">
        <v>7.4285714285709998</v>
      </c>
      <c r="N1853" s="2">
        <v>2.285714285714</v>
      </c>
      <c r="O1853" s="2">
        <v>0.57142857142900005</v>
      </c>
      <c r="P1853" s="2">
        <v>1.142857142857</v>
      </c>
      <c r="Q1853" s="2">
        <v>2.8571428571430002</v>
      </c>
      <c r="R1853" s="2">
        <v>0.57142857142900005</v>
      </c>
      <c r="S1853" s="2">
        <v>2.8571428571430002</v>
      </c>
      <c r="T1853" s="2">
        <v>27.911764705882</v>
      </c>
      <c r="U1853" s="16">
        <v>25</v>
      </c>
    </row>
    <row r="1854" spans="3:21" x14ac:dyDescent="0.25">
      <c r="C1854" s="106"/>
      <c r="D1854" s="103"/>
      <c r="E1854" s="11" t="s">
        <v>30</v>
      </c>
      <c r="F1854" s="8"/>
      <c r="G1854" s="7">
        <v>149</v>
      </c>
      <c r="H1854" s="17">
        <v>1.342281879195</v>
      </c>
      <c r="I1854" s="2">
        <v>6.0402684563760003</v>
      </c>
      <c r="J1854" s="2">
        <v>30.872483221477001</v>
      </c>
      <c r="K1854" s="2">
        <v>38.926174496644002</v>
      </c>
      <c r="L1854" s="2">
        <v>10.067114093960001</v>
      </c>
      <c r="M1854" s="2">
        <v>4.0268456375839996</v>
      </c>
      <c r="N1854" s="2">
        <v>2.0134228187919998</v>
      </c>
      <c r="O1854" s="19" t="s">
        <v>68</v>
      </c>
      <c r="P1854" s="19" t="s">
        <v>68</v>
      </c>
      <c r="Q1854" s="2">
        <v>2.6845637583889999</v>
      </c>
      <c r="R1854" s="2">
        <v>0.67114093959700005</v>
      </c>
      <c r="S1854" s="2">
        <v>3.355704697987</v>
      </c>
      <c r="T1854" s="2">
        <v>24.600694444443999</v>
      </c>
      <c r="U1854" s="16">
        <v>25</v>
      </c>
    </row>
    <row r="1855" spans="3:21" x14ac:dyDescent="0.25">
      <c r="C1855" s="106"/>
      <c r="D1855" s="103"/>
      <c r="E1855" s="11" t="s">
        <v>31</v>
      </c>
      <c r="F1855" s="8"/>
      <c r="G1855" s="7">
        <v>643</v>
      </c>
      <c r="H1855" s="17">
        <v>0.77760497667200001</v>
      </c>
      <c r="I1855" s="2">
        <v>5.2877138413690004</v>
      </c>
      <c r="J1855" s="2">
        <v>25.660964230171</v>
      </c>
      <c r="K1855" s="2">
        <v>32.659409020218</v>
      </c>
      <c r="L1855" s="2">
        <v>15.396578538103</v>
      </c>
      <c r="M1855" s="2">
        <v>7.931570762053</v>
      </c>
      <c r="N1855" s="2">
        <v>4.3545878693619997</v>
      </c>
      <c r="O1855" s="2">
        <v>0.466562986003</v>
      </c>
      <c r="P1855" s="2">
        <v>1.088646967341</v>
      </c>
      <c r="Q1855" s="2">
        <v>3.2659409020219998</v>
      </c>
      <c r="R1855" s="2">
        <v>0.62208398133700005</v>
      </c>
      <c r="S1855" s="2">
        <v>2.4883359253499999</v>
      </c>
      <c r="T1855" s="2">
        <v>28.636363636363999</v>
      </c>
      <c r="U1855" s="16">
        <v>25</v>
      </c>
    </row>
    <row r="1856" spans="3:21" x14ac:dyDescent="0.25">
      <c r="C1856" s="106"/>
      <c r="D1856" s="103"/>
      <c r="E1856" s="11" t="s">
        <v>32</v>
      </c>
      <c r="F1856" s="8"/>
      <c r="G1856" s="7">
        <v>324</v>
      </c>
      <c r="H1856" s="17">
        <v>0.92592592592599998</v>
      </c>
      <c r="I1856" s="2">
        <v>5.8641975308639998</v>
      </c>
      <c r="J1856" s="2">
        <v>27.469135802469001</v>
      </c>
      <c r="K1856" s="2">
        <v>36.728395061728001</v>
      </c>
      <c r="L1856" s="2">
        <v>13.58024691358</v>
      </c>
      <c r="M1856" s="2">
        <v>5.8641975308639998</v>
      </c>
      <c r="N1856" s="2">
        <v>2.1604938271599998</v>
      </c>
      <c r="O1856" s="2">
        <v>0.30864197530900001</v>
      </c>
      <c r="P1856" s="2">
        <v>0.61728395061700003</v>
      </c>
      <c r="Q1856" s="2">
        <v>2.7777777777780002</v>
      </c>
      <c r="R1856" s="2">
        <v>0.61728395061700003</v>
      </c>
      <c r="S1856" s="2">
        <v>3.086419753086</v>
      </c>
      <c r="T1856" s="2">
        <v>26.393312101911</v>
      </c>
      <c r="U1856" s="16">
        <v>25</v>
      </c>
    </row>
    <row r="1857" spans="3:21" x14ac:dyDescent="0.25">
      <c r="C1857" s="106"/>
      <c r="D1857" s="102" t="s">
        <v>23</v>
      </c>
      <c r="E1857" s="10" t="s">
        <v>26</v>
      </c>
      <c r="F1857" s="9"/>
      <c r="G1857" s="13">
        <v>120</v>
      </c>
      <c r="H1857" s="23">
        <v>1.666666666667</v>
      </c>
      <c r="I1857" s="4">
        <v>4.166666666667</v>
      </c>
      <c r="J1857" s="4">
        <v>16.666666666666998</v>
      </c>
      <c r="K1857" s="4">
        <v>25.833333333333002</v>
      </c>
      <c r="L1857" s="4">
        <v>15</v>
      </c>
      <c r="M1857" s="4">
        <v>11.666666666667</v>
      </c>
      <c r="N1857" s="4">
        <v>5</v>
      </c>
      <c r="O1857" s="4">
        <v>5</v>
      </c>
      <c r="P1857" s="36" t="s">
        <v>68</v>
      </c>
      <c r="Q1857" s="4">
        <v>10</v>
      </c>
      <c r="R1857" s="4">
        <v>1.666666666667</v>
      </c>
      <c r="S1857" s="4">
        <v>3.333333333333</v>
      </c>
      <c r="T1857" s="4">
        <v>36.271551724138</v>
      </c>
      <c r="U1857" s="25">
        <v>25</v>
      </c>
    </row>
    <row r="1858" spans="3:21" x14ac:dyDescent="0.25">
      <c r="C1858" s="106"/>
      <c r="D1858" s="103"/>
      <c r="E1858" s="11" t="s">
        <v>27</v>
      </c>
      <c r="F1858" s="8"/>
      <c r="G1858" s="7">
        <v>140</v>
      </c>
      <c r="H1858" s="62" t="s">
        <v>68</v>
      </c>
      <c r="I1858" s="2">
        <v>7.8571428571429998</v>
      </c>
      <c r="J1858" s="2">
        <v>27.142857142857</v>
      </c>
      <c r="K1858" s="2">
        <v>25.714285714286</v>
      </c>
      <c r="L1858" s="2">
        <v>17.857142857143</v>
      </c>
      <c r="M1858" s="2">
        <v>10</v>
      </c>
      <c r="N1858" s="2">
        <v>5.7142857142860004</v>
      </c>
      <c r="O1858" s="2">
        <v>2.1428571428569998</v>
      </c>
      <c r="P1858" s="19" t="s">
        <v>68</v>
      </c>
      <c r="Q1858" s="2">
        <v>2.8571428571430002</v>
      </c>
      <c r="R1858" s="19" t="s">
        <v>68</v>
      </c>
      <c r="S1858" s="2">
        <v>0.71428571428599996</v>
      </c>
      <c r="T1858" s="2">
        <v>29.226618705036</v>
      </c>
      <c r="U1858" s="16">
        <v>25</v>
      </c>
    </row>
    <row r="1859" spans="3:21" x14ac:dyDescent="0.25">
      <c r="C1859" s="106"/>
      <c r="D1859" s="103"/>
      <c r="E1859" s="11" t="s">
        <v>28</v>
      </c>
      <c r="F1859" s="8"/>
      <c r="G1859" s="7">
        <v>154</v>
      </c>
      <c r="H1859" s="17">
        <v>0.64935064935099995</v>
      </c>
      <c r="I1859" s="2">
        <v>10.38961038961</v>
      </c>
      <c r="J1859" s="2">
        <v>22.727272727273</v>
      </c>
      <c r="K1859" s="2">
        <v>29.87012987013</v>
      </c>
      <c r="L1859" s="2">
        <v>15.584415584416</v>
      </c>
      <c r="M1859" s="2">
        <v>7.1428571428570002</v>
      </c>
      <c r="N1859" s="2">
        <v>5.1948051948050002</v>
      </c>
      <c r="O1859" s="19" t="s">
        <v>68</v>
      </c>
      <c r="P1859" s="2">
        <v>0.64935064935099995</v>
      </c>
      <c r="Q1859" s="2">
        <v>3.2467532467529998</v>
      </c>
      <c r="R1859" s="19" t="s">
        <v>68</v>
      </c>
      <c r="S1859" s="2">
        <v>4.5454545454549997</v>
      </c>
      <c r="T1859" s="2">
        <v>27.959183673468999</v>
      </c>
      <c r="U1859" s="16">
        <v>25</v>
      </c>
    </row>
    <row r="1860" spans="3:21" x14ac:dyDescent="0.25">
      <c r="C1860" s="106"/>
      <c r="D1860" s="103"/>
      <c r="E1860" s="11" t="s">
        <v>29</v>
      </c>
      <c r="F1860" s="8"/>
      <c r="G1860" s="7">
        <v>160</v>
      </c>
      <c r="H1860" s="17">
        <v>1.875</v>
      </c>
      <c r="I1860" s="2">
        <v>14.375</v>
      </c>
      <c r="J1860" s="2">
        <v>28.75</v>
      </c>
      <c r="K1860" s="2">
        <v>30</v>
      </c>
      <c r="L1860" s="2">
        <v>13.125</v>
      </c>
      <c r="M1860" s="2">
        <v>6.25</v>
      </c>
      <c r="N1860" s="2">
        <v>1.875</v>
      </c>
      <c r="O1860" s="2">
        <v>0.625</v>
      </c>
      <c r="P1860" s="2">
        <v>0.625</v>
      </c>
      <c r="Q1860" s="2">
        <v>0.625</v>
      </c>
      <c r="R1860" s="2">
        <v>0.625</v>
      </c>
      <c r="S1860" s="2">
        <v>1.25</v>
      </c>
      <c r="T1860" s="2">
        <v>23.117088607595001</v>
      </c>
      <c r="U1860" s="16">
        <v>25</v>
      </c>
    </row>
    <row r="1861" spans="3:21" x14ac:dyDescent="0.25">
      <c r="C1861" s="106"/>
      <c r="D1861" s="103"/>
      <c r="E1861" s="11" t="s">
        <v>30</v>
      </c>
      <c r="F1861" s="8"/>
      <c r="G1861" s="7">
        <v>170</v>
      </c>
      <c r="H1861" s="17">
        <v>5.8823529411760003</v>
      </c>
      <c r="I1861" s="2">
        <v>18.235294117647001</v>
      </c>
      <c r="J1861" s="2">
        <v>32.352941176470999</v>
      </c>
      <c r="K1861" s="2">
        <v>24.117647058824002</v>
      </c>
      <c r="L1861" s="2">
        <v>4.1176470588239997</v>
      </c>
      <c r="M1861" s="2">
        <v>2.9411764705880001</v>
      </c>
      <c r="N1861" s="2">
        <v>2.352941176471</v>
      </c>
      <c r="O1861" s="19" t="s">
        <v>68</v>
      </c>
      <c r="P1861" s="19" t="s">
        <v>68</v>
      </c>
      <c r="Q1861" s="2">
        <v>1.764705882353</v>
      </c>
      <c r="R1861" s="2">
        <v>2.352941176471</v>
      </c>
      <c r="S1861" s="2">
        <v>5.8823529411760003</v>
      </c>
      <c r="T1861" s="2">
        <v>19.21875</v>
      </c>
      <c r="U1861" s="16">
        <v>15</v>
      </c>
    </row>
    <row r="1862" spans="3:21" x14ac:dyDescent="0.25">
      <c r="C1862" s="106"/>
      <c r="D1862" s="103"/>
      <c r="E1862" s="11" t="s">
        <v>31</v>
      </c>
      <c r="F1862" s="8"/>
      <c r="G1862" s="7">
        <v>624</v>
      </c>
      <c r="H1862" s="17">
        <v>2.2435897435899999</v>
      </c>
      <c r="I1862" s="2">
        <v>12.980769230769001</v>
      </c>
      <c r="J1862" s="2">
        <v>27.884615384615</v>
      </c>
      <c r="K1862" s="2">
        <v>27.403846153846001</v>
      </c>
      <c r="L1862" s="2">
        <v>12.339743589744</v>
      </c>
      <c r="M1862" s="2">
        <v>6.4102564102560002</v>
      </c>
      <c r="N1862" s="2">
        <v>3.685897435897</v>
      </c>
      <c r="O1862" s="2">
        <v>0.64102564102600001</v>
      </c>
      <c r="P1862" s="2">
        <v>0.32051282051300001</v>
      </c>
      <c r="Q1862" s="2">
        <v>2.083333333333</v>
      </c>
      <c r="R1862" s="2">
        <v>0.80128205128200003</v>
      </c>
      <c r="S1862" s="2">
        <v>3.2051282051280001</v>
      </c>
      <c r="T1862" s="2">
        <v>24.668874172184999</v>
      </c>
      <c r="U1862" s="16">
        <v>25</v>
      </c>
    </row>
    <row r="1863" spans="3:21" x14ac:dyDescent="0.25">
      <c r="C1863" s="106"/>
      <c r="D1863" s="103"/>
      <c r="E1863" s="11" t="s">
        <v>32</v>
      </c>
      <c r="F1863" s="8"/>
      <c r="G1863" s="7">
        <v>330</v>
      </c>
      <c r="H1863" s="17">
        <v>3.9393939393939998</v>
      </c>
      <c r="I1863" s="2">
        <v>16.363636363636001</v>
      </c>
      <c r="J1863" s="2">
        <v>30.606060606061</v>
      </c>
      <c r="K1863" s="2">
        <v>26.969696969697001</v>
      </c>
      <c r="L1863" s="2">
        <v>8.4848484848479995</v>
      </c>
      <c r="M1863" s="2">
        <v>4.5454545454549997</v>
      </c>
      <c r="N1863" s="2">
        <v>2.1212121212119999</v>
      </c>
      <c r="O1863" s="2">
        <v>0.30303030303</v>
      </c>
      <c r="P1863" s="2">
        <v>0.30303030303</v>
      </c>
      <c r="Q1863" s="2">
        <v>1.2121212121210001</v>
      </c>
      <c r="R1863" s="2">
        <v>1.5151515151520001</v>
      </c>
      <c r="S1863" s="2">
        <v>3.636363636364</v>
      </c>
      <c r="T1863" s="2">
        <v>21.155660377358</v>
      </c>
      <c r="U1863" s="16">
        <v>15</v>
      </c>
    </row>
    <row r="1864" spans="3:21" ht="25.2" x14ac:dyDescent="0.25">
      <c r="C1864" s="102" t="s">
        <v>33</v>
      </c>
      <c r="D1864" s="102" t="s">
        <v>25</v>
      </c>
      <c r="E1864" s="10" t="s">
        <v>34</v>
      </c>
      <c r="F1864" s="9"/>
      <c r="G1864" s="13">
        <v>75</v>
      </c>
      <c r="H1864" s="23">
        <v>1.333333333333</v>
      </c>
      <c r="I1864" s="4">
        <v>17.333333333333002</v>
      </c>
      <c r="J1864" s="4">
        <v>45.333333333333002</v>
      </c>
      <c r="K1864" s="4">
        <v>16</v>
      </c>
      <c r="L1864" s="4">
        <v>5.333333333333</v>
      </c>
      <c r="M1864" s="4">
        <v>4</v>
      </c>
      <c r="N1864" s="36" t="s">
        <v>68</v>
      </c>
      <c r="O1864" s="36" t="s">
        <v>68</v>
      </c>
      <c r="P1864" s="36" t="s">
        <v>68</v>
      </c>
      <c r="Q1864" s="36" t="s">
        <v>68</v>
      </c>
      <c r="R1864" s="4">
        <v>5.333333333333</v>
      </c>
      <c r="S1864" s="4">
        <v>5.333333333333</v>
      </c>
      <c r="T1864" s="4">
        <v>16.690140845070001</v>
      </c>
      <c r="U1864" s="25">
        <v>15</v>
      </c>
    </row>
    <row r="1865" spans="3:21" ht="25.2" x14ac:dyDescent="0.25">
      <c r="C1865" s="106"/>
      <c r="D1865" s="103"/>
      <c r="E1865" s="11" t="s">
        <v>35</v>
      </c>
      <c r="F1865" s="8"/>
      <c r="G1865" s="7">
        <v>1042</v>
      </c>
      <c r="H1865" s="17">
        <v>0.38387715930900002</v>
      </c>
      <c r="I1865" s="2">
        <v>4.0307101727449997</v>
      </c>
      <c r="J1865" s="2">
        <v>16.410748560460998</v>
      </c>
      <c r="K1865" s="2">
        <v>34.357005758157001</v>
      </c>
      <c r="L1865" s="2">
        <v>18.809980806142001</v>
      </c>
      <c r="M1865" s="2">
        <v>10.076775431862</v>
      </c>
      <c r="N1865" s="2">
        <v>6.0460652591170003</v>
      </c>
      <c r="O1865" s="2">
        <v>1.5355086372360001</v>
      </c>
      <c r="P1865" s="2">
        <v>1.247600767754</v>
      </c>
      <c r="Q1865" s="2">
        <v>4.6065259117080002</v>
      </c>
      <c r="R1865" s="2">
        <v>0.57581573896399996</v>
      </c>
      <c r="S1865" s="2">
        <v>1.9193857965450001</v>
      </c>
      <c r="T1865" s="2">
        <v>32.627201565558003</v>
      </c>
      <c r="U1865" s="16">
        <v>25</v>
      </c>
    </row>
    <row r="1866" spans="3:21" ht="25.2" x14ac:dyDescent="0.25">
      <c r="C1866" s="106"/>
      <c r="D1866" s="103"/>
      <c r="E1866" s="11" t="s">
        <v>36</v>
      </c>
      <c r="F1866" s="8"/>
      <c r="G1866" s="7">
        <v>122</v>
      </c>
      <c r="H1866" s="17">
        <v>3.2786885245900002</v>
      </c>
      <c r="I1866" s="2">
        <v>26.229508196721</v>
      </c>
      <c r="J1866" s="2">
        <v>36.065573770492001</v>
      </c>
      <c r="K1866" s="2">
        <v>14.754098360656</v>
      </c>
      <c r="L1866" s="2">
        <v>5.7377049180329998</v>
      </c>
      <c r="M1866" s="2">
        <v>2.459016393443</v>
      </c>
      <c r="N1866" s="2">
        <v>2.459016393443</v>
      </c>
      <c r="O1866" s="2">
        <v>0.81967213114799997</v>
      </c>
      <c r="P1866" s="2">
        <v>0.81967213114799997</v>
      </c>
      <c r="Q1866" s="2">
        <v>1.6393442622950001</v>
      </c>
      <c r="R1866" s="2">
        <v>2.459016393443</v>
      </c>
      <c r="S1866" s="2">
        <v>3.2786885245900002</v>
      </c>
      <c r="T1866" s="2">
        <v>18.898305084745999</v>
      </c>
      <c r="U1866" s="16">
        <v>15</v>
      </c>
    </row>
    <row r="1867" spans="3:21" ht="25.2" x14ac:dyDescent="0.25">
      <c r="C1867" s="106"/>
      <c r="D1867" s="103"/>
      <c r="E1867" s="11" t="s">
        <v>37</v>
      </c>
      <c r="F1867" s="8"/>
      <c r="G1867" s="7">
        <v>251</v>
      </c>
      <c r="H1867" s="17">
        <v>5.5776892430279998</v>
      </c>
      <c r="I1867" s="2">
        <v>14.741035856573999</v>
      </c>
      <c r="J1867" s="2">
        <v>45.418326693227002</v>
      </c>
      <c r="K1867" s="2">
        <v>17.928286852589999</v>
      </c>
      <c r="L1867" s="2">
        <v>3.5856573705180002</v>
      </c>
      <c r="M1867" s="2">
        <v>3.187250996016</v>
      </c>
      <c r="N1867" s="2">
        <v>1.1952191235059999</v>
      </c>
      <c r="O1867" s="19" t="s">
        <v>68</v>
      </c>
      <c r="P1867" s="19" t="s">
        <v>68</v>
      </c>
      <c r="Q1867" s="2">
        <v>1.9920318725099999</v>
      </c>
      <c r="R1867" s="2">
        <v>1.1952191235059999</v>
      </c>
      <c r="S1867" s="2">
        <v>5.1792828685260002</v>
      </c>
      <c r="T1867" s="2">
        <v>18.697478991596999</v>
      </c>
      <c r="U1867" s="16">
        <v>15</v>
      </c>
    </row>
    <row r="1868" spans="3:21" x14ac:dyDescent="0.25">
      <c r="C1868" s="106"/>
      <c r="D1868" s="103"/>
      <c r="E1868" s="11" t="s">
        <v>38</v>
      </c>
      <c r="F1868" s="8"/>
      <c r="G1868" s="14">
        <v>34</v>
      </c>
      <c r="H1868" s="57" t="s">
        <v>68</v>
      </c>
      <c r="I1868" s="6">
        <v>2.9411764705880001</v>
      </c>
      <c r="J1868" s="6">
        <v>26.470588235293999</v>
      </c>
      <c r="K1868" s="6">
        <v>32.352941176470999</v>
      </c>
      <c r="L1868" s="6">
        <v>17.647058823529001</v>
      </c>
      <c r="M1868" s="6">
        <v>11.764705882353001</v>
      </c>
      <c r="N1868" s="12" t="s">
        <v>68</v>
      </c>
      <c r="O1868" s="12" t="s">
        <v>68</v>
      </c>
      <c r="P1868" s="12" t="s">
        <v>68</v>
      </c>
      <c r="Q1868" s="6">
        <v>5.8823529411760003</v>
      </c>
      <c r="R1868" s="12" t="s">
        <v>68</v>
      </c>
      <c r="S1868" s="6">
        <v>2.9411764705880001</v>
      </c>
      <c r="T1868" s="6">
        <v>30.075757575758001</v>
      </c>
      <c r="U1868" s="31">
        <v>25</v>
      </c>
    </row>
    <row r="1869" spans="3:21" ht="25.2" x14ac:dyDescent="0.25">
      <c r="C1869" s="106"/>
      <c r="D1869" s="102" t="s">
        <v>22</v>
      </c>
      <c r="E1869" s="10" t="s">
        <v>34</v>
      </c>
      <c r="F1869" s="9"/>
      <c r="G1869" s="13">
        <v>53</v>
      </c>
      <c r="H1869" s="23">
        <v>1.88679245283</v>
      </c>
      <c r="I1869" s="4">
        <v>15.094339622642</v>
      </c>
      <c r="J1869" s="4">
        <v>47.169811320755002</v>
      </c>
      <c r="K1869" s="4">
        <v>15.094339622642</v>
      </c>
      <c r="L1869" s="4">
        <v>3.7735849056599999</v>
      </c>
      <c r="M1869" s="4">
        <v>3.7735849056599999</v>
      </c>
      <c r="N1869" s="36" t="s">
        <v>68</v>
      </c>
      <c r="O1869" s="36" t="s">
        <v>68</v>
      </c>
      <c r="P1869" s="36" t="s">
        <v>68</v>
      </c>
      <c r="Q1869" s="36" t="s">
        <v>68</v>
      </c>
      <c r="R1869" s="4">
        <v>5.660377358491</v>
      </c>
      <c r="S1869" s="4">
        <v>7.547169811321</v>
      </c>
      <c r="T1869" s="4">
        <v>16.275510204082</v>
      </c>
      <c r="U1869" s="25">
        <v>15</v>
      </c>
    </row>
    <row r="1870" spans="3:21" ht="25.2" x14ac:dyDescent="0.25">
      <c r="C1870" s="106"/>
      <c r="D1870" s="103"/>
      <c r="E1870" s="11" t="s">
        <v>35</v>
      </c>
      <c r="F1870" s="8"/>
      <c r="G1870" s="7">
        <v>595</v>
      </c>
      <c r="H1870" s="17">
        <v>0.33613445378200002</v>
      </c>
      <c r="I1870" s="2">
        <v>3.5294117647059999</v>
      </c>
      <c r="J1870" s="2">
        <v>17.310924369748001</v>
      </c>
      <c r="K1870" s="2">
        <v>33.613445378150999</v>
      </c>
      <c r="L1870" s="2">
        <v>18.991596638655</v>
      </c>
      <c r="M1870" s="2">
        <v>9.9159663865550005</v>
      </c>
      <c r="N1870" s="2">
        <v>6.0504201680670002</v>
      </c>
      <c r="O1870" s="2">
        <v>1.1764705882349999</v>
      </c>
      <c r="P1870" s="2">
        <v>1.8487394957979999</v>
      </c>
      <c r="Q1870" s="2">
        <v>5.0420168067229998</v>
      </c>
      <c r="R1870" s="2">
        <v>0.504201680672</v>
      </c>
      <c r="S1870" s="2">
        <v>1.680672268908</v>
      </c>
      <c r="T1870" s="2">
        <v>33.081196581196998</v>
      </c>
      <c r="U1870" s="16">
        <v>25</v>
      </c>
    </row>
    <row r="1871" spans="3:21" ht="25.2" x14ac:dyDescent="0.25">
      <c r="C1871" s="106"/>
      <c r="D1871" s="103"/>
      <c r="E1871" s="11" t="s">
        <v>36</v>
      </c>
      <c r="F1871" s="8"/>
      <c r="G1871" s="7">
        <v>56</v>
      </c>
      <c r="H1871" s="17">
        <v>1.785714285714</v>
      </c>
      <c r="I1871" s="2">
        <v>16.071428571428999</v>
      </c>
      <c r="J1871" s="2">
        <v>39.285714285714</v>
      </c>
      <c r="K1871" s="2">
        <v>19.642857142857</v>
      </c>
      <c r="L1871" s="2">
        <v>7.1428571428570002</v>
      </c>
      <c r="M1871" s="2">
        <v>1.785714285714</v>
      </c>
      <c r="N1871" s="2">
        <v>3.5714285714290002</v>
      </c>
      <c r="O1871" s="19" t="s">
        <v>68</v>
      </c>
      <c r="P1871" s="2">
        <v>1.785714285714</v>
      </c>
      <c r="Q1871" s="19" t="s">
        <v>68</v>
      </c>
      <c r="R1871" s="2">
        <v>5.3571428571429998</v>
      </c>
      <c r="S1871" s="2">
        <v>3.5714285714290002</v>
      </c>
      <c r="T1871" s="2">
        <v>19.351851851852</v>
      </c>
      <c r="U1871" s="16">
        <v>15</v>
      </c>
    </row>
    <row r="1872" spans="3:21" ht="25.2" x14ac:dyDescent="0.25">
      <c r="C1872" s="106"/>
      <c r="D1872" s="103"/>
      <c r="E1872" s="11" t="s">
        <v>37</v>
      </c>
      <c r="F1872" s="8"/>
      <c r="G1872" s="7">
        <v>54</v>
      </c>
      <c r="H1872" s="17">
        <v>5.5555555555560003</v>
      </c>
      <c r="I1872" s="2">
        <v>1.851851851852</v>
      </c>
      <c r="J1872" s="2">
        <v>42.592592592593</v>
      </c>
      <c r="K1872" s="2">
        <v>29.629629629629999</v>
      </c>
      <c r="L1872" s="2">
        <v>5.5555555555560003</v>
      </c>
      <c r="M1872" s="2">
        <v>5.5555555555560003</v>
      </c>
      <c r="N1872" s="2">
        <v>3.7037037037039999</v>
      </c>
      <c r="O1872" s="19" t="s">
        <v>68</v>
      </c>
      <c r="P1872" s="19" t="s">
        <v>68</v>
      </c>
      <c r="Q1872" s="2">
        <v>1.851851851852</v>
      </c>
      <c r="R1872" s="19" t="s">
        <v>68</v>
      </c>
      <c r="S1872" s="2">
        <v>3.7037037037039999</v>
      </c>
      <c r="T1872" s="2">
        <v>23.125</v>
      </c>
      <c r="U1872" s="16">
        <v>15</v>
      </c>
    </row>
    <row r="1873" spans="3:21" x14ac:dyDescent="0.25">
      <c r="C1873" s="106"/>
      <c r="D1873" s="103"/>
      <c r="E1873" s="11" t="s">
        <v>38</v>
      </c>
      <c r="F1873" s="8"/>
      <c r="G1873" s="14">
        <v>22</v>
      </c>
      <c r="H1873" s="57" t="s">
        <v>68</v>
      </c>
      <c r="I1873" s="12" t="s">
        <v>68</v>
      </c>
      <c r="J1873" s="6">
        <v>22.727272727273</v>
      </c>
      <c r="K1873" s="6">
        <v>31.818181818182001</v>
      </c>
      <c r="L1873" s="6">
        <v>22.727272727273</v>
      </c>
      <c r="M1873" s="6">
        <v>18.181818181817999</v>
      </c>
      <c r="N1873" s="12" t="s">
        <v>68</v>
      </c>
      <c r="O1873" s="12" t="s">
        <v>68</v>
      </c>
      <c r="P1873" s="12" t="s">
        <v>68</v>
      </c>
      <c r="Q1873" s="6">
        <v>4.5454545454549997</v>
      </c>
      <c r="R1873" s="12" t="s">
        <v>68</v>
      </c>
      <c r="S1873" s="12" t="s">
        <v>68</v>
      </c>
      <c r="T1873" s="6">
        <v>31.704545454544999</v>
      </c>
      <c r="U1873" s="31">
        <v>25</v>
      </c>
    </row>
    <row r="1874" spans="3:21" ht="25.2" x14ac:dyDescent="0.25">
      <c r="C1874" s="106"/>
      <c r="D1874" s="102" t="s">
        <v>23</v>
      </c>
      <c r="E1874" s="10" t="s">
        <v>34</v>
      </c>
      <c r="F1874" s="9"/>
      <c r="G1874" s="41">
        <v>22</v>
      </c>
      <c r="H1874" s="74" t="s">
        <v>68</v>
      </c>
      <c r="I1874" s="33">
        <v>22.727272727273</v>
      </c>
      <c r="J1874" s="33">
        <v>40.909090909090999</v>
      </c>
      <c r="K1874" s="33">
        <v>18.181818181817999</v>
      </c>
      <c r="L1874" s="33">
        <v>9.0909090909089993</v>
      </c>
      <c r="M1874" s="33">
        <v>4.5454545454549997</v>
      </c>
      <c r="N1874" s="39" t="s">
        <v>68</v>
      </c>
      <c r="O1874" s="39" t="s">
        <v>68</v>
      </c>
      <c r="P1874" s="39" t="s">
        <v>68</v>
      </c>
      <c r="Q1874" s="39" t="s">
        <v>68</v>
      </c>
      <c r="R1874" s="33">
        <v>4.5454545454549997</v>
      </c>
      <c r="S1874" s="39" t="s">
        <v>68</v>
      </c>
      <c r="T1874" s="33">
        <v>17.613636363636001</v>
      </c>
      <c r="U1874" s="63">
        <v>15</v>
      </c>
    </row>
    <row r="1875" spans="3:21" ht="25.2" x14ac:dyDescent="0.25">
      <c r="C1875" s="106"/>
      <c r="D1875" s="103"/>
      <c r="E1875" s="11" t="s">
        <v>35</v>
      </c>
      <c r="F1875" s="8"/>
      <c r="G1875" s="7">
        <v>447</v>
      </c>
      <c r="H1875" s="17">
        <v>0.44742729306500001</v>
      </c>
      <c r="I1875" s="2">
        <v>4.6979865771810001</v>
      </c>
      <c r="J1875" s="2">
        <v>15.212527964206</v>
      </c>
      <c r="K1875" s="2">
        <v>35.346756152125003</v>
      </c>
      <c r="L1875" s="2">
        <v>18.568232662191999</v>
      </c>
      <c r="M1875" s="2">
        <v>10.290827740492</v>
      </c>
      <c r="N1875" s="2">
        <v>6.0402684563760003</v>
      </c>
      <c r="O1875" s="2">
        <v>2.0134228187919998</v>
      </c>
      <c r="P1875" s="2">
        <v>0.44742729306500001</v>
      </c>
      <c r="Q1875" s="2">
        <v>4.0268456375839996</v>
      </c>
      <c r="R1875" s="2">
        <v>0.67114093959700005</v>
      </c>
      <c r="S1875" s="2">
        <v>2.2371364653239998</v>
      </c>
      <c r="T1875" s="2">
        <v>32.019450800915003</v>
      </c>
      <c r="U1875" s="16">
        <v>25</v>
      </c>
    </row>
    <row r="1876" spans="3:21" ht="25.2" x14ac:dyDescent="0.25">
      <c r="C1876" s="106"/>
      <c r="D1876" s="103"/>
      <c r="E1876" s="11" t="s">
        <v>36</v>
      </c>
      <c r="F1876" s="8"/>
      <c r="G1876" s="7">
        <v>66</v>
      </c>
      <c r="H1876" s="17">
        <v>4.5454545454549997</v>
      </c>
      <c r="I1876" s="2">
        <v>34.848484848485</v>
      </c>
      <c r="J1876" s="2">
        <v>33.333333333333002</v>
      </c>
      <c r="K1876" s="2">
        <v>10.606060606061</v>
      </c>
      <c r="L1876" s="2">
        <v>4.5454545454549997</v>
      </c>
      <c r="M1876" s="2">
        <v>3.0303030303030001</v>
      </c>
      <c r="N1876" s="2">
        <v>1.5151515151520001</v>
      </c>
      <c r="O1876" s="2">
        <v>1.5151515151520001</v>
      </c>
      <c r="P1876" s="19" t="s">
        <v>68</v>
      </c>
      <c r="Q1876" s="2">
        <v>3.0303030303030001</v>
      </c>
      <c r="R1876" s="19" t="s">
        <v>68</v>
      </c>
      <c r="S1876" s="2">
        <v>3.0303030303030001</v>
      </c>
      <c r="T1876" s="2">
        <v>18.515625</v>
      </c>
      <c r="U1876" s="16">
        <v>15</v>
      </c>
    </row>
    <row r="1877" spans="3:21" ht="25.2" x14ac:dyDescent="0.25">
      <c r="C1877" s="106"/>
      <c r="D1877" s="103"/>
      <c r="E1877" s="11" t="s">
        <v>37</v>
      </c>
      <c r="F1877" s="8"/>
      <c r="G1877" s="7">
        <v>197</v>
      </c>
      <c r="H1877" s="17">
        <v>5.5837563451780001</v>
      </c>
      <c r="I1877" s="2">
        <v>18.274111675126999</v>
      </c>
      <c r="J1877" s="2">
        <v>46.192893401014999</v>
      </c>
      <c r="K1877" s="2">
        <v>14.720812182741</v>
      </c>
      <c r="L1877" s="2">
        <v>3.045685279188</v>
      </c>
      <c r="M1877" s="2">
        <v>2.5380710659900001</v>
      </c>
      <c r="N1877" s="2">
        <v>0.50761421319800004</v>
      </c>
      <c r="O1877" s="19" t="s">
        <v>68</v>
      </c>
      <c r="P1877" s="19" t="s">
        <v>68</v>
      </c>
      <c r="Q1877" s="2">
        <v>2.0304568527920002</v>
      </c>
      <c r="R1877" s="2">
        <v>1.522842639594</v>
      </c>
      <c r="S1877" s="2">
        <v>5.5837563451780001</v>
      </c>
      <c r="T1877" s="2">
        <v>17.459677419355</v>
      </c>
      <c r="U1877" s="16">
        <v>15</v>
      </c>
    </row>
    <row r="1878" spans="3:21" x14ac:dyDescent="0.25">
      <c r="C1878" s="106"/>
      <c r="D1878" s="103"/>
      <c r="E1878" s="11" t="s">
        <v>38</v>
      </c>
      <c r="F1878" s="8"/>
      <c r="G1878" s="14">
        <v>12</v>
      </c>
      <c r="H1878" s="57" t="s">
        <v>68</v>
      </c>
      <c r="I1878" s="6">
        <v>8.333333333333</v>
      </c>
      <c r="J1878" s="6">
        <v>33.333333333333002</v>
      </c>
      <c r="K1878" s="6">
        <v>33.333333333333002</v>
      </c>
      <c r="L1878" s="6">
        <v>8.333333333333</v>
      </c>
      <c r="M1878" s="12" t="s">
        <v>68</v>
      </c>
      <c r="N1878" s="12" t="s">
        <v>68</v>
      </c>
      <c r="O1878" s="12" t="s">
        <v>68</v>
      </c>
      <c r="P1878" s="12" t="s">
        <v>68</v>
      </c>
      <c r="Q1878" s="6">
        <v>8.333333333333</v>
      </c>
      <c r="R1878" s="12" t="s">
        <v>68</v>
      </c>
      <c r="S1878" s="6">
        <v>8.333333333333</v>
      </c>
      <c r="T1878" s="6">
        <v>26.818181818182001</v>
      </c>
      <c r="U1878" s="31">
        <v>25</v>
      </c>
    </row>
    <row r="1879" spans="3:21" ht="25.2" x14ac:dyDescent="0.25">
      <c r="C1879" s="102" t="s">
        <v>39</v>
      </c>
      <c r="D1879" s="102" t="s">
        <v>25</v>
      </c>
      <c r="E1879" s="10" t="s">
        <v>40</v>
      </c>
      <c r="F1879" s="9"/>
      <c r="G1879" s="13">
        <v>263</v>
      </c>
      <c r="H1879" s="23">
        <v>2.2813688212929999</v>
      </c>
      <c r="I1879" s="4">
        <v>15.969581749049</v>
      </c>
      <c r="J1879" s="4">
        <v>40.684410646388002</v>
      </c>
      <c r="K1879" s="4">
        <v>19.391634980989</v>
      </c>
      <c r="L1879" s="4">
        <v>5.3231939163500002</v>
      </c>
      <c r="M1879" s="4">
        <v>5.3231939163500002</v>
      </c>
      <c r="N1879" s="4">
        <v>1.9011406844109999</v>
      </c>
      <c r="O1879" s="4">
        <v>0.38022813688200002</v>
      </c>
      <c r="P1879" s="4">
        <v>0.38022813688200002</v>
      </c>
      <c r="Q1879" s="4">
        <v>1.9011406844109999</v>
      </c>
      <c r="R1879" s="4">
        <v>1.1406844106459999</v>
      </c>
      <c r="S1879" s="4">
        <v>5.3231939163500002</v>
      </c>
      <c r="T1879" s="4">
        <v>20.913654618473998</v>
      </c>
      <c r="U1879" s="25">
        <v>15</v>
      </c>
    </row>
    <row r="1880" spans="3:21" ht="25.2" x14ac:dyDescent="0.25">
      <c r="C1880" s="106"/>
      <c r="D1880" s="103"/>
      <c r="E1880" s="11" t="s">
        <v>41</v>
      </c>
      <c r="F1880" s="8"/>
      <c r="G1880" s="7">
        <v>906</v>
      </c>
      <c r="H1880" s="17">
        <v>0.331125827815</v>
      </c>
      <c r="I1880" s="2">
        <v>3.311258278146</v>
      </c>
      <c r="J1880" s="2">
        <v>15.23178807947</v>
      </c>
      <c r="K1880" s="2">
        <v>34.657836644592003</v>
      </c>
      <c r="L1880" s="2">
        <v>19.757174392936001</v>
      </c>
      <c r="M1880" s="2">
        <v>10.596026490066</v>
      </c>
      <c r="N1880" s="2">
        <v>6.5121412803530001</v>
      </c>
      <c r="O1880" s="2">
        <v>1.655629139073</v>
      </c>
      <c r="P1880" s="2">
        <v>1.4348785871959999</v>
      </c>
      <c r="Q1880" s="2">
        <v>4.3046357615890001</v>
      </c>
      <c r="R1880" s="2">
        <v>0.441501103753</v>
      </c>
      <c r="S1880" s="2">
        <v>1.7660044150109999</v>
      </c>
      <c r="T1880" s="2">
        <v>33.191011235955003</v>
      </c>
      <c r="U1880" s="16">
        <v>25</v>
      </c>
    </row>
    <row r="1881" spans="3:21" x14ac:dyDescent="0.25">
      <c r="C1881" s="106"/>
      <c r="D1881" s="103"/>
      <c r="E1881" s="11" t="s">
        <v>42</v>
      </c>
      <c r="F1881" s="8"/>
      <c r="G1881" s="7">
        <v>61</v>
      </c>
      <c r="H1881" s="62" t="s">
        <v>68</v>
      </c>
      <c r="I1881" s="2">
        <v>3.2786885245900002</v>
      </c>
      <c r="J1881" s="2">
        <v>18.032786885246001</v>
      </c>
      <c r="K1881" s="2">
        <v>21.311475409836</v>
      </c>
      <c r="L1881" s="2">
        <v>26.229508196721</v>
      </c>
      <c r="M1881" s="2">
        <v>11.475409836066</v>
      </c>
      <c r="N1881" s="2">
        <v>9.83606557377</v>
      </c>
      <c r="O1881" s="2">
        <v>1.6393442622950001</v>
      </c>
      <c r="P1881" s="2">
        <v>1.6393442622950001</v>
      </c>
      <c r="Q1881" s="19" t="s">
        <v>68</v>
      </c>
      <c r="R1881" s="2">
        <v>6.5573770491800003</v>
      </c>
      <c r="S1881" s="19" t="s">
        <v>68</v>
      </c>
      <c r="T1881" s="2">
        <v>30.327868852459002</v>
      </c>
      <c r="U1881" s="16">
        <v>35</v>
      </c>
    </row>
    <row r="1882" spans="3:21" x14ac:dyDescent="0.25">
      <c r="C1882" s="106"/>
      <c r="D1882" s="103"/>
      <c r="E1882" s="11" t="s">
        <v>43</v>
      </c>
      <c r="F1882" s="8"/>
      <c r="G1882" s="7">
        <v>450</v>
      </c>
      <c r="H1882" s="17">
        <v>2.4444444444440001</v>
      </c>
      <c r="I1882" s="2">
        <v>8.8888888888889994</v>
      </c>
      <c r="J1882" s="2">
        <v>23.555555555556001</v>
      </c>
      <c r="K1882" s="2">
        <v>28.888888888888999</v>
      </c>
      <c r="L1882" s="2">
        <v>14.222222222221999</v>
      </c>
      <c r="M1882" s="2">
        <v>7.333333333333</v>
      </c>
      <c r="N1882" s="2">
        <v>4.8888888888890003</v>
      </c>
      <c r="O1882" s="2">
        <v>1.333333333333</v>
      </c>
      <c r="P1882" s="2">
        <v>0.88888888888899997</v>
      </c>
      <c r="Q1882" s="2">
        <v>4.2222222222220003</v>
      </c>
      <c r="R1882" s="2">
        <v>0.88888888888899997</v>
      </c>
      <c r="S1882" s="2">
        <v>2.4444444444440001</v>
      </c>
      <c r="T1882" s="2">
        <v>28.587699316628999</v>
      </c>
      <c r="U1882" s="16">
        <v>25</v>
      </c>
    </row>
    <row r="1883" spans="3:21" x14ac:dyDescent="0.25">
      <c r="C1883" s="106"/>
      <c r="D1883" s="103"/>
      <c r="E1883" s="11" t="s">
        <v>44</v>
      </c>
      <c r="F1883" s="8"/>
      <c r="G1883" s="7">
        <v>93</v>
      </c>
      <c r="H1883" s="17">
        <v>3.2258064516129998</v>
      </c>
      <c r="I1883" s="2">
        <v>8.6021505376339995</v>
      </c>
      <c r="J1883" s="2">
        <v>22.580645161290001</v>
      </c>
      <c r="K1883" s="2">
        <v>32.258064516128997</v>
      </c>
      <c r="L1883" s="2">
        <v>10.752688172042999</v>
      </c>
      <c r="M1883" s="2">
        <v>9.6774193548389995</v>
      </c>
      <c r="N1883" s="2">
        <v>5.3763440860219998</v>
      </c>
      <c r="O1883" s="19" t="s">
        <v>68</v>
      </c>
      <c r="P1883" s="2">
        <v>1.0752688172039999</v>
      </c>
      <c r="Q1883" s="2">
        <v>3.2258064516129998</v>
      </c>
      <c r="R1883" s="2">
        <v>1.0752688172039999</v>
      </c>
      <c r="S1883" s="2">
        <v>2.1505376344089999</v>
      </c>
      <c r="T1883" s="2">
        <v>27.637362637363001</v>
      </c>
      <c r="U1883" s="16">
        <v>25</v>
      </c>
    </row>
    <row r="1884" spans="3:21" ht="25.2" x14ac:dyDescent="0.25">
      <c r="C1884" s="106"/>
      <c r="D1884" s="103"/>
      <c r="E1884" s="11" t="s">
        <v>45</v>
      </c>
      <c r="F1884" s="8"/>
      <c r="G1884" s="14">
        <v>41</v>
      </c>
      <c r="H1884" s="29">
        <v>4.8780487804880002</v>
      </c>
      <c r="I1884" s="6">
        <v>19.512195121950999</v>
      </c>
      <c r="J1884" s="6">
        <v>29.268292682927001</v>
      </c>
      <c r="K1884" s="6">
        <v>21.951219512194999</v>
      </c>
      <c r="L1884" s="6">
        <v>7.3170731707319998</v>
      </c>
      <c r="M1884" s="6">
        <v>9.7560975609760003</v>
      </c>
      <c r="N1884" s="12" t="s">
        <v>68</v>
      </c>
      <c r="O1884" s="12" t="s">
        <v>68</v>
      </c>
      <c r="P1884" s="12" t="s">
        <v>68</v>
      </c>
      <c r="Q1884" s="12" t="s">
        <v>68</v>
      </c>
      <c r="R1884" s="6">
        <v>4.8780487804880002</v>
      </c>
      <c r="S1884" s="6">
        <v>2.4390243902440001</v>
      </c>
      <c r="T1884" s="6">
        <v>18.875</v>
      </c>
      <c r="U1884" s="31">
        <v>15</v>
      </c>
    </row>
    <row r="1885" spans="3:21" x14ac:dyDescent="0.25">
      <c r="C1885" s="106"/>
      <c r="D1885" s="103"/>
      <c r="E1885" s="11" t="s">
        <v>38</v>
      </c>
      <c r="F1885" s="8"/>
      <c r="G1885" s="7">
        <v>141</v>
      </c>
      <c r="H1885" s="17">
        <v>2.1276595744679998</v>
      </c>
      <c r="I1885" s="2">
        <v>7.0921985815599999</v>
      </c>
      <c r="J1885" s="2">
        <v>29.787234042552999</v>
      </c>
      <c r="K1885" s="2">
        <v>30.496453900709</v>
      </c>
      <c r="L1885" s="2">
        <v>12.765957446809001</v>
      </c>
      <c r="M1885" s="2">
        <v>4.9645390070920001</v>
      </c>
      <c r="N1885" s="2">
        <v>1.4184397163119999</v>
      </c>
      <c r="O1885" s="19" t="s">
        <v>68</v>
      </c>
      <c r="P1885" s="19" t="s">
        <v>68</v>
      </c>
      <c r="Q1885" s="2">
        <v>5.6737588652479998</v>
      </c>
      <c r="R1885" s="2">
        <v>1.4184397163119999</v>
      </c>
      <c r="S1885" s="2">
        <v>4.2553191489359996</v>
      </c>
      <c r="T1885" s="2">
        <v>26.537037037036999</v>
      </c>
      <c r="U1885" s="16">
        <v>25</v>
      </c>
    </row>
    <row r="1886" spans="3:21" ht="25.2" x14ac:dyDescent="0.25">
      <c r="C1886" s="106"/>
      <c r="D1886" s="102" t="s">
        <v>22</v>
      </c>
      <c r="E1886" s="10" t="s">
        <v>40</v>
      </c>
      <c r="F1886" s="9"/>
      <c r="G1886" s="13">
        <v>123</v>
      </c>
      <c r="H1886" s="23">
        <v>1.6260162601629999</v>
      </c>
      <c r="I1886" s="4">
        <v>11.382113821138001</v>
      </c>
      <c r="J1886" s="4">
        <v>36.585365853658999</v>
      </c>
      <c r="K1886" s="4">
        <v>21.951219512194999</v>
      </c>
      <c r="L1886" s="4">
        <v>8.9430894308940001</v>
      </c>
      <c r="M1886" s="4">
        <v>7.3170731707319998</v>
      </c>
      <c r="N1886" s="4">
        <v>3.2520325203249998</v>
      </c>
      <c r="O1886" s="36" t="s">
        <v>68</v>
      </c>
      <c r="P1886" s="4">
        <v>0.81300813008100004</v>
      </c>
      <c r="Q1886" s="4">
        <v>0.81300813008100004</v>
      </c>
      <c r="R1886" s="4">
        <v>1.6260162601629999</v>
      </c>
      <c r="S1886" s="4">
        <v>5.6910569105690003</v>
      </c>
      <c r="T1886" s="4">
        <v>22.737068965517</v>
      </c>
      <c r="U1886" s="25">
        <v>15</v>
      </c>
    </row>
    <row r="1887" spans="3:21" ht="25.2" x14ac:dyDescent="0.25">
      <c r="C1887" s="106"/>
      <c r="D1887" s="103"/>
      <c r="E1887" s="11" t="s">
        <v>41</v>
      </c>
      <c r="F1887" s="8"/>
      <c r="G1887" s="7">
        <v>511</v>
      </c>
      <c r="H1887" s="17">
        <v>0.195694716243</v>
      </c>
      <c r="I1887" s="2">
        <v>2.9354207436399999</v>
      </c>
      <c r="J1887" s="2">
        <v>16.634050880625999</v>
      </c>
      <c r="K1887" s="2">
        <v>33.072407045010003</v>
      </c>
      <c r="L1887" s="2">
        <v>19.765166340509001</v>
      </c>
      <c r="M1887" s="2">
        <v>10.371819960861</v>
      </c>
      <c r="N1887" s="2">
        <v>6.6536203522499999</v>
      </c>
      <c r="O1887" s="2">
        <v>1.369863013699</v>
      </c>
      <c r="P1887" s="2">
        <v>2.1526418786689998</v>
      </c>
      <c r="Q1887" s="2">
        <v>4.5009784735810001</v>
      </c>
      <c r="R1887" s="2">
        <v>0.58708414872799997</v>
      </c>
      <c r="S1887" s="2">
        <v>1.761252446184</v>
      </c>
      <c r="T1887" s="2">
        <v>33.491035856574001</v>
      </c>
      <c r="U1887" s="16">
        <v>25</v>
      </c>
    </row>
    <row r="1888" spans="3:21" x14ac:dyDescent="0.25">
      <c r="C1888" s="106"/>
      <c r="D1888" s="103"/>
      <c r="E1888" s="11" t="s">
        <v>42</v>
      </c>
      <c r="F1888" s="8"/>
      <c r="G1888" s="14">
        <v>36</v>
      </c>
      <c r="H1888" s="57" t="s">
        <v>68</v>
      </c>
      <c r="I1888" s="6">
        <v>2.7777777777780002</v>
      </c>
      <c r="J1888" s="6">
        <v>13.888888888888999</v>
      </c>
      <c r="K1888" s="6">
        <v>27.777777777777999</v>
      </c>
      <c r="L1888" s="6">
        <v>25</v>
      </c>
      <c r="M1888" s="6">
        <v>8.333333333333</v>
      </c>
      <c r="N1888" s="6">
        <v>8.333333333333</v>
      </c>
      <c r="O1888" s="6">
        <v>2.7777777777780002</v>
      </c>
      <c r="P1888" s="6">
        <v>2.7777777777780002</v>
      </c>
      <c r="Q1888" s="12" t="s">
        <v>68</v>
      </c>
      <c r="R1888" s="6">
        <v>8.333333333333</v>
      </c>
      <c r="S1888" s="12" t="s">
        <v>68</v>
      </c>
      <c r="T1888" s="6">
        <v>30.208333333333002</v>
      </c>
      <c r="U1888" s="31">
        <v>25</v>
      </c>
    </row>
    <row r="1889" spans="3:21" x14ac:dyDescent="0.25">
      <c r="C1889" s="106"/>
      <c r="D1889" s="103"/>
      <c r="E1889" s="11" t="s">
        <v>43</v>
      </c>
      <c r="F1889" s="8"/>
      <c r="G1889" s="7">
        <v>224</v>
      </c>
      <c r="H1889" s="17">
        <v>1.339285714286</v>
      </c>
      <c r="I1889" s="2">
        <v>2.6785714285709998</v>
      </c>
      <c r="J1889" s="2">
        <v>19.196428571428999</v>
      </c>
      <c r="K1889" s="2">
        <v>32.142857142856997</v>
      </c>
      <c r="L1889" s="2">
        <v>17.857142857143</v>
      </c>
      <c r="M1889" s="2">
        <v>7.5892857142860004</v>
      </c>
      <c r="N1889" s="2">
        <v>7.1428571428570002</v>
      </c>
      <c r="O1889" s="2">
        <v>1.785714285714</v>
      </c>
      <c r="P1889" s="2">
        <v>1.785714285714</v>
      </c>
      <c r="Q1889" s="2">
        <v>5.3571428571429998</v>
      </c>
      <c r="R1889" s="2">
        <v>0.89285714285700002</v>
      </c>
      <c r="S1889" s="2">
        <v>2.2321428571430002</v>
      </c>
      <c r="T1889" s="2">
        <v>32.933789954338003</v>
      </c>
      <c r="U1889" s="16">
        <v>25</v>
      </c>
    </row>
    <row r="1890" spans="3:21" x14ac:dyDescent="0.25">
      <c r="C1890" s="106"/>
      <c r="D1890" s="103"/>
      <c r="E1890" s="11" t="s">
        <v>44</v>
      </c>
      <c r="F1890" s="8"/>
      <c r="G1890" s="14">
        <v>46</v>
      </c>
      <c r="H1890" s="29">
        <v>2.1739130434780001</v>
      </c>
      <c r="I1890" s="6">
        <v>4.3478260869570002</v>
      </c>
      <c r="J1890" s="6">
        <v>21.739130434783</v>
      </c>
      <c r="K1890" s="6">
        <v>28.260869565217</v>
      </c>
      <c r="L1890" s="6">
        <v>17.391304347826001</v>
      </c>
      <c r="M1890" s="6">
        <v>10.869565217390999</v>
      </c>
      <c r="N1890" s="6">
        <v>8.6956521739130004</v>
      </c>
      <c r="O1890" s="12" t="s">
        <v>68</v>
      </c>
      <c r="P1890" s="6">
        <v>2.1739130434780001</v>
      </c>
      <c r="Q1890" s="6">
        <v>4.3478260869570002</v>
      </c>
      <c r="R1890" s="12" t="s">
        <v>68</v>
      </c>
      <c r="S1890" s="12" t="s">
        <v>68</v>
      </c>
      <c r="T1890" s="6">
        <v>32.119565217390999</v>
      </c>
      <c r="U1890" s="31">
        <v>25</v>
      </c>
    </row>
    <row r="1891" spans="3:21" ht="25.2" x14ac:dyDescent="0.25">
      <c r="C1891" s="106"/>
      <c r="D1891" s="103"/>
      <c r="E1891" s="11" t="s">
        <v>45</v>
      </c>
      <c r="F1891" s="8"/>
      <c r="G1891" s="14">
        <v>18</v>
      </c>
      <c r="H1891" s="29">
        <v>5.5555555555560003</v>
      </c>
      <c r="I1891" s="6">
        <v>11.111111111111001</v>
      </c>
      <c r="J1891" s="6">
        <v>33.333333333333002</v>
      </c>
      <c r="K1891" s="6">
        <v>27.777777777777999</v>
      </c>
      <c r="L1891" s="6">
        <v>5.5555555555560003</v>
      </c>
      <c r="M1891" s="6">
        <v>11.111111111111001</v>
      </c>
      <c r="N1891" s="12" t="s">
        <v>68</v>
      </c>
      <c r="O1891" s="12" t="s">
        <v>68</v>
      </c>
      <c r="P1891" s="12" t="s">
        <v>68</v>
      </c>
      <c r="Q1891" s="12" t="s">
        <v>68</v>
      </c>
      <c r="R1891" s="6">
        <v>5.5555555555560003</v>
      </c>
      <c r="S1891" s="12" t="s">
        <v>68</v>
      </c>
      <c r="T1891" s="6">
        <v>19.861111111111001</v>
      </c>
      <c r="U1891" s="31">
        <v>15</v>
      </c>
    </row>
    <row r="1892" spans="3:21" x14ac:dyDescent="0.25">
      <c r="C1892" s="106"/>
      <c r="D1892" s="103"/>
      <c r="E1892" s="11" t="s">
        <v>38</v>
      </c>
      <c r="F1892" s="8"/>
      <c r="G1892" s="7">
        <v>80</v>
      </c>
      <c r="H1892" s="17">
        <v>1.25</v>
      </c>
      <c r="I1892" s="2">
        <v>5</v>
      </c>
      <c r="J1892" s="2">
        <v>30</v>
      </c>
      <c r="K1892" s="2">
        <v>35</v>
      </c>
      <c r="L1892" s="2">
        <v>13.75</v>
      </c>
      <c r="M1892" s="2">
        <v>6.25</v>
      </c>
      <c r="N1892" s="19" t="s">
        <v>68</v>
      </c>
      <c r="O1892" s="19" t="s">
        <v>68</v>
      </c>
      <c r="P1892" s="19" t="s">
        <v>68</v>
      </c>
      <c r="Q1892" s="2">
        <v>7.5</v>
      </c>
      <c r="R1892" s="19" t="s">
        <v>68</v>
      </c>
      <c r="S1892" s="2">
        <v>1.25</v>
      </c>
      <c r="T1892" s="2">
        <v>28.575949367088999</v>
      </c>
      <c r="U1892" s="16">
        <v>25</v>
      </c>
    </row>
    <row r="1893" spans="3:21" ht="25.2" x14ac:dyDescent="0.25">
      <c r="C1893" s="106"/>
      <c r="D1893" s="102" t="s">
        <v>23</v>
      </c>
      <c r="E1893" s="10" t="s">
        <v>40</v>
      </c>
      <c r="F1893" s="9"/>
      <c r="G1893" s="13">
        <v>140</v>
      </c>
      <c r="H1893" s="23">
        <v>2.8571428571430002</v>
      </c>
      <c r="I1893" s="4">
        <v>20</v>
      </c>
      <c r="J1893" s="4">
        <v>44.285714285714</v>
      </c>
      <c r="K1893" s="4">
        <v>17.142857142857</v>
      </c>
      <c r="L1893" s="4">
        <v>2.1428571428569998</v>
      </c>
      <c r="M1893" s="4">
        <v>3.5714285714290002</v>
      </c>
      <c r="N1893" s="4">
        <v>0.71428571428599996</v>
      </c>
      <c r="O1893" s="4">
        <v>0.71428571428599996</v>
      </c>
      <c r="P1893" s="36" t="s">
        <v>68</v>
      </c>
      <c r="Q1893" s="4">
        <v>2.8571428571430002</v>
      </c>
      <c r="R1893" s="4">
        <v>0.71428571428599996</v>
      </c>
      <c r="S1893" s="4">
        <v>5</v>
      </c>
      <c r="T1893" s="4">
        <v>19.323308270677</v>
      </c>
      <c r="U1893" s="25">
        <v>15</v>
      </c>
    </row>
    <row r="1894" spans="3:21" ht="25.2" x14ac:dyDescent="0.25">
      <c r="C1894" s="106"/>
      <c r="D1894" s="103"/>
      <c r="E1894" s="11" t="s">
        <v>41</v>
      </c>
      <c r="F1894" s="8"/>
      <c r="G1894" s="7">
        <v>395</v>
      </c>
      <c r="H1894" s="17">
        <v>0.50632911392400004</v>
      </c>
      <c r="I1894" s="2">
        <v>3.7974683544299999</v>
      </c>
      <c r="J1894" s="2">
        <v>13.417721518986999</v>
      </c>
      <c r="K1894" s="2">
        <v>36.708860759494002</v>
      </c>
      <c r="L1894" s="2">
        <v>19.746835443038002</v>
      </c>
      <c r="M1894" s="2">
        <v>10.886075949366999</v>
      </c>
      <c r="N1894" s="2">
        <v>6.3291139240509997</v>
      </c>
      <c r="O1894" s="2">
        <v>2.0253164556960002</v>
      </c>
      <c r="P1894" s="2">
        <v>0.50632911392400004</v>
      </c>
      <c r="Q1894" s="2">
        <v>4.0506329113920003</v>
      </c>
      <c r="R1894" s="2">
        <v>0.25316455696200002</v>
      </c>
      <c r="S1894" s="2">
        <v>1.7721518987339999</v>
      </c>
      <c r="T1894" s="2">
        <v>32.802835051545998</v>
      </c>
      <c r="U1894" s="16">
        <v>25</v>
      </c>
    </row>
    <row r="1895" spans="3:21" x14ac:dyDescent="0.25">
      <c r="C1895" s="106"/>
      <c r="D1895" s="103"/>
      <c r="E1895" s="11" t="s">
        <v>42</v>
      </c>
      <c r="F1895" s="8"/>
      <c r="G1895" s="14">
        <v>25</v>
      </c>
      <c r="H1895" s="57" t="s">
        <v>68</v>
      </c>
      <c r="I1895" s="6">
        <v>4</v>
      </c>
      <c r="J1895" s="6">
        <v>24</v>
      </c>
      <c r="K1895" s="6">
        <v>12</v>
      </c>
      <c r="L1895" s="6">
        <v>28</v>
      </c>
      <c r="M1895" s="6">
        <v>16</v>
      </c>
      <c r="N1895" s="6">
        <v>12</v>
      </c>
      <c r="O1895" s="12" t="s">
        <v>68</v>
      </c>
      <c r="P1895" s="12" t="s">
        <v>68</v>
      </c>
      <c r="Q1895" s="12" t="s">
        <v>68</v>
      </c>
      <c r="R1895" s="6">
        <v>4</v>
      </c>
      <c r="S1895" s="12" t="s">
        <v>68</v>
      </c>
      <c r="T1895" s="6">
        <v>30.5</v>
      </c>
      <c r="U1895" s="31">
        <v>35</v>
      </c>
    </row>
    <row r="1896" spans="3:21" x14ac:dyDescent="0.25">
      <c r="C1896" s="106"/>
      <c r="D1896" s="103"/>
      <c r="E1896" s="11" t="s">
        <v>43</v>
      </c>
      <c r="F1896" s="8"/>
      <c r="G1896" s="7">
        <v>226</v>
      </c>
      <c r="H1896" s="17">
        <v>3.53982300885</v>
      </c>
      <c r="I1896" s="2">
        <v>15.044247787611001</v>
      </c>
      <c r="J1896" s="2">
        <v>27.876106194689999</v>
      </c>
      <c r="K1896" s="2">
        <v>25.663716814158999</v>
      </c>
      <c r="L1896" s="2">
        <v>10.619469026549</v>
      </c>
      <c r="M1896" s="2">
        <v>7.0796460176989999</v>
      </c>
      <c r="N1896" s="2">
        <v>2.654867256637</v>
      </c>
      <c r="O1896" s="2">
        <v>0.88495575221199996</v>
      </c>
      <c r="P1896" s="19" t="s">
        <v>68</v>
      </c>
      <c r="Q1896" s="2">
        <v>3.0973451327429999</v>
      </c>
      <c r="R1896" s="2">
        <v>0.88495575221199996</v>
      </c>
      <c r="S1896" s="2">
        <v>2.654867256637</v>
      </c>
      <c r="T1896" s="2">
        <v>24.261363636363999</v>
      </c>
      <c r="U1896" s="16">
        <v>25</v>
      </c>
    </row>
    <row r="1897" spans="3:21" x14ac:dyDescent="0.25">
      <c r="C1897" s="106"/>
      <c r="D1897" s="103"/>
      <c r="E1897" s="11" t="s">
        <v>44</v>
      </c>
      <c r="F1897" s="8"/>
      <c r="G1897" s="14">
        <v>47</v>
      </c>
      <c r="H1897" s="29">
        <v>4.2553191489359996</v>
      </c>
      <c r="I1897" s="6">
        <v>12.765957446809001</v>
      </c>
      <c r="J1897" s="6">
        <v>23.404255319149001</v>
      </c>
      <c r="K1897" s="6">
        <v>36.170212765956997</v>
      </c>
      <c r="L1897" s="6">
        <v>4.2553191489359996</v>
      </c>
      <c r="M1897" s="6">
        <v>8.5106382978719992</v>
      </c>
      <c r="N1897" s="6">
        <v>2.1276595744679998</v>
      </c>
      <c r="O1897" s="12" t="s">
        <v>68</v>
      </c>
      <c r="P1897" s="12" t="s">
        <v>68</v>
      </c>
      <c r="Q1897" s="6">
        <v>2.1276595744679998</v>
      </c>
      <c r="R1897" s="6">
        <v>2.1276595744679998</v>
      </c>
      <c r="S1897" s="6">
        <v>4.2553191489359996</v>
      </c>
      <c r="T1897" s="6">
        <v>23.055555555556001</v>
      </c>
      <c r="U1897" s="31">
        <v>25</v>
      </c>
    </row>
    <row r="1898" spans="3:21" ht="25.2" x14ac:dyDescent="0.25">
      <c r="C1898" s="106"/>
      <c r="D1898" s="103"/>
      <c r="E1898" s="11" t="s">
        <v>45</v>
      </c>
      <c r="F1898" s="8"/>
      <c r="G1898" s="14">
        <v>23</v>
      </c>
      <c r="H1898" s="29">
        <v>4.3478260869570002</v>
      </c>
      <c r="I1898" s="6">
        <v>26.086956521739001</v>
      </c>
      <c r="J1898" s="6">
        <v>26.086956521739001</v>
      </c>
      <c r="K1898" s="6">
        <v>17.391304347826001</v>
      </c>
      <c r="L1898" s="6">
        <v>8.6956521739130004</v>
      </c>
      <c r="M1898" s="6">
        <v>8.6956521739130004</v>
      </c>
      <c r="N1898" s="12" t="s">
        <v>68</v>
      </c>
      <c r="O1898" s="12" t="s">
        <v>68</v>
      </c>
      <c r="P1898" s="12" t="s">
        <v>68</v>
      </c>
      <c r="Q1898" s="12" t="s">
        <v>68</v>
      </c>
      <c r="R1898" s="6">
        <v>4.3478260869570002</v>
      </c>
      <c r="S1898" s="6">
        <v>4.3478260869570002</v>
      </c>
      <c r="T1898" s="6">
        <v>18.068181818182001</v>
      </c>
      <c r="U1898" s="31">
        <v>15</v>
      </c>
    </row>
    <row r="1899" spans="3:21" x14ac:dyDescent="0.25">
      <c r="C1899" s="106"/>
      <c r="D1899" s="103"/>
      <c r="E1899" s="11" t="s">
        <v>38</v>
      </c>
      <c r="F1899" s="8"/>
      <c r="G1899" s="7">
        <v>61</v>
      </c>
      <c r="H1899" s="17">
        <v>3.2786885245900002</v>
      </c>
      <c r="I1899" s="2">
        <v>9.83606557377</v>
      </c>
      <c r="J1899" s="2">
        <v>29.508196721310998</v>
      </c>
      <c r="K1899" s="2">
        <v>24.590163934425998</v>
      </c>
      <c r="L1899" s="2">
        <v>11.475409836066</v>
      </c>
      <c r="M1899" s="2">
        <v>3.2786885245900002</v>
      </c>
      <c r="N1899" s="2">
        <v>3.2786885245900002</v>
      </c>
      <c r="O1899" s="19" t="s">
        <v>68</v>
      </c>
      <c r="P1899" s="19" t="s">
        <v>68</v>
      </c>
      <c r="Q1899" s="2">
        <v>3.2786885245900002</v>
      </c>
      <c r="R1899" s="2">
        <v>3.2786885245900002</v>
      </c>
      <c r="S1899" s="2">
        <v>8.1967213114750006</v>
      </c>
      <c r="T1899" s="2">
        <v>23.660714285714</v>
      </c>
      <c r="U1899" s="16">
        <v>20</v>
      </c>
    </row>
    <row r="1900" spans="3:21" x14ac:dyDescent="0.25">
      <c r="C1900" s="102" t="s">
        <v>46</v>
      </c>
      <c r="D1900" s="100" t="s">
        <v>21</v>
      </c>
      <c r="E1900" s="10" t="s">
        <v>47</v>
      </c>
      <c r="F1900" s="9"/>
      <c r="G1900" s="13">
        <v>1103</v>
      </c>
      <c r="H1900" s="23">
        <v>1.178603807797</v>
      </c>
      <c r="I1900" s="4">
        <v>7.8875793291020004</v>
      </c>
      <c r="J1900" s="4">
        <v>24.206708975521</v>
      </c>
      <c r="K1900" s="4">
        <v>30.190389845875</v>
      </c>
      <c r="L1900" s="4">
        <v>15.231187669991</v>
      </c>
      <c r="M1900" s="4">
        <v>8.2502266545780003</v>
      </c>
      <c r="N1900" s="4">
        <v>4.5330915684499997</v>
      </c>
      <c r="O1900" s="4">
        <v>0.99728014505899998</v>
      </c>
      <c r="P1900" s="4">
        <v>0.90661831369000001</v>
      </c>
      <c r="Q1900" s="4">
        <v>3.7171350861289998</v>
      </c>
      <c r="R1900" s="4">
        <v>0.90661831369000001</v>
      </c>
      <c r="S1900" s="4">
        <v>1.994560290118</v>
      </c>
      <c r="T1900" s="4">
        <v>28.674838112858001</v>
      </c>
      <c r="U1900" s="25">
        <v>25</v>
      </c>
    </row>
    <row r="1901" spans="3:21" ht="25.2" x14ac:dyDescent="0.25">
      <c r="C1901" s="106"/>
      <c r="D1901" s="101"/>
      <c r="E1901" s="11" t="s">
        <v>48</v>
      </c>
      <c r="F1901" s="8"/>
      <c r="G1901" s="7">
        <v>173</v>
      </c>
      <c r="H1901" s="17">
        <v>1.1560693641619999</v>
      </c>
      <c r="I1901" s="2">
        <v>4.0462427745660001</v>
      </c>
      <c r="J1901" s="2">
        <v>14.450867052023</v>
      </c>
      <c r="K1901" s="2">
        <v>32.369942196532001</v>
      </c>
      <c r="L1901" s="2">
        <v>14.450867052023</v>
      </c>
      <c r="M1901" s="2">
        <v>9.2485549132949991</v>
      </c>
      <c r="N1901" s="2">
        <v>6.3583815028900004</v>
      </c>
      <c r="O1901" s="2">
        <v>2.8901734104050001</v>
      </c>
      <c r="P1901" s="2">
        <v>1.1560693641619999</v>
      </c>
      <c r="Q1901" s="2">
        <v>6.9364161849709998</v>
      </c>
      <c r="R1901" s="2">
        <v>1.1560693641619999</v>
      </c>
      <c r="S1901" s="2">
        <v>5.7803468208090001</v>
      </c>
      <c r="T1901" s="2">
        <v>34.463190184048997</v>
      </c>
      <c r="U1901" s="16">
        <v>25</v>
      </c>
    </row>
    <row r="1902" spans="3:21" x14ac:dyDescent="0.25">
      <c r="C1902" s="106"/>
      <c r="D1902" s="101"/>
      <c r="E1902" s="11" t="s">
        <v>49</v>
      </c>
      <c r="F1902" s="8"/>
      <c r="G1902" s="14">
        <v>29</v>
      </c>
      <c r="H1902" s="29">
        <v>3.4482758620689999</v>
      </c>
      <c r="I1902" s="6">
        <v>13.793103448276</v>
      </c>
      <c r="J1902" s="6">
        <v>24.137931034483</v>
      </c>
      <c r="K1902" s="6">
        <v>13.793103448276</v>
      </c>
      <c r="L1902" s="6">
        <v>20.689655172414</v>
      </c>
      <c r="M1902" s="6">
        <v>13.793103448276</v>
      </c>
      <c r="N1902" s="6">
        <v>6.8965517241379999</v>
      </c>
      <c r="O1902" s="12" t="s">
        <v>68</v>
      </c>
      <c r="P1902" s="12" t="s">
        <v>68</v>
      </c>
      <c r="Q1902" s="12" t="s">
        <v>68</v>
      </c>
      <c r="R1902" s="6">
        <v>3.4482758620689999</v>
      </c>
      <c r="S1902" s="12" t="s">
        <v>68</v>
      </c>
      <c r="T1902" s="6">
        <v>25.431034482758999</v>
      </c>
      <c r="U1902" s="31">
        <v>25</v>
      </c>
    </row>
    <row r="1903" spans="3:21" ht="25.2" x14ac:dyDescent="0.25">
      <c r="C1903" s="106"/>
      <c r="D1903" s="101"/>
      <c r="E1903" s="11" t="s">
        <v>50</v>
      </c>
      <c r="F1903" s="8"/>
      <c r="G1903" s="7">
        <v>102</v>
      </c>
      <c r="H1903" s="17">
        <v>1.9607843137250001</v>
      </c>
      <c r="I1903" s="2">
        <v>13.725490196078001</v>
      </c>
      <c r="J1903" s="2">
        <v>33.333333333333002</v>
      </c>
      <c r="K1903" s="2">
        <v>26.470588235293999</v>
      </c>
      <c r="L1903" s="2">
        <v>8.8235294117649996</v>
      </c>
      <c r="M1903" s="2">
        <v>4.9019607843140003</v>
      </c>
      <c r="N1903" s="2">
        <v>1.9607843137250001</v>
      </c>
      <c r="O1903" s="19" t="s">
        <v>68</v>
      </c>
      <c r="P1903" s="2">
        <v>1.9607843137250001</v>
      </c>
      <c r="Q1903" s="2">
        <v>0.98039215686299996</v>
      </c>
      <c r="R1903" s="2">
        <v>0.98039215686299996</v>
      </c>
      <c r="S1903" s="2">
        <v>4.9019607843140003</v>
      </c>
      <c r="T1903" s="2">
        <v>22.551546391753</v>
      </c>
      <c r="U1903" s="16">
        <v>15</v>
      </c>
    </row>
    <row r="1904" spans="3:21" ht="25.2" x14ac:dyDescent="0.25">
      <c r="C1904" s="106"/>
      <c r="D1904" s="101"/>
      <c r="E1904" s="11" t="s">
        <v>51</v>
      </c>
      <c r="F1904" s="8"/>
      <c r="G1904" s="14">
        <v>46</v>
      </c>
      <c r="H1904" s="29">
        <v>6.5217391304349999</v>
      </c>
      <c r="I1904" s="6">
        <v>17.391304347826001</v>
      </c>
      <c r="J1904" s="6">
        <v>30.434782608696</v>
      </c>
      <c r="K1904" s="6">
        <v>17.391304347826001</v>
      </c>
      <c r="L1904" s="6">
        <v>10.869565217390999</v>
      </c>
      <c r="M1904" s="6">
        <v>2.1739130434780001</v>
      </c>
      <c r="N1904" s="6">
        <v>6.5217391304349999</v>
      </c>
      <c r="O1904" s="12" t="s">
        <v>68</v>
      </c>
      <c r="P1904" s="12" t="s">
        <v>68</v>
      </c>
      <c r="Q1904" s="6">
        <v>2.1739130434780001</v>
      </c>
      <c r="R1904" s="12" t="s">
        <v>68</v>
      </c>
      <c r="S1904" s="6">
        <v>6.5217391304349999</v>
      </c>
      <c r="T1904" s="6">
        <v>22.209302325581</v>
      </c>
      <c r="U1904" s="31">
        <v>15</v>
      </c>
    </row>
    <row r="1905" spans="3:21" x14ac:dyDescent="0.25">
      <c r="C1905" s="106"/>
      <c r="D1905" s="101"/>
      <c r="E1905" s="11" t="s">
        <v>52</v>
      </c>
      <c r="F1905" s="8"/>
      <c r="G1905" s="14">
        <v>20</v>
      </c>
      <c r="H1905" s="29">
        <v>5</v>
      </c>
      <c r="I1905" s="6">
        <v>10</v>
      </c>
      <c r="J1905" s="6">
        <v>40</v>
      </c>
      <c r="K1905" s="6">
        <v>30</v>
      </c>
      <c r="L1905" s="6">
        <v>5</v>
      </c>
      <c r="M1905" s="6">
        <v>5</v>
      </c>
      <c r="N1905" s="12" t="s">
        <v>68</v>
      </c>
      <c r="O1905" s="12" t="s">
        <v>68</v>
      </c>
      <c r="P1905" s="12" t="s">
        <v>68</v>
      </c>
      <c r="Q1905" s="12" t="s">
        <v>68</v>
      </c>
      <c r="R1905" s="12" t="s">
        <v>68</v>
      </c>
      <c r="S1905" s="6">
        <v>5</v>
      </c>
      <c r="T1905" s="6">
        <v>19.342105263158</v>
      </c>
      <c r="U1905" s="31">
        <v>15</v>
      </c>
    </row>
    <row r="1906" spans="3:21" x14ac:dyDescent="0.25">
      <c r="C1906" s="106"/>
      <c r="D1906" s="101"/>
      <c r="E1906" s="11" t="s">
        <v>53</v>
      </c>
      <c r="F1906" s="8"/>
      <c r="G1906" s="14">
        <v>19</v>
      </c>
      <c r="H1906" s="57" t="s">
        <v>68</v>
      </c>
      <c r="I1906" s="6">
        <v>10.526315789473999</v>
      </c>
      <c r="J1906" s="6">
        <v>21.052631578947</v>
      </c>
      <c r="K1906" s="6">
        <v>10.526315789473999</v>
      </c>
      <c r="L1906" s="6">
        <v>15.789473684211</v>
      </c>
      <c r="M1906" s="6">
        <v>10.526315789473999</v>
      </c>
      <c r="N1906" s="6">
        <v>5.2631578947369997</v>
      </c>
      <c r="O1906" s="6">
        <v>5.2631578947369997</v>
      </c>
      <c r="P1906" s="12" t="s">
        <v>68</v>
      </c>
      <c r="Q1906" s="6">
        <v>5.2631578947369997</v>
      </c>
      <c r="R1906" s="6">
        <v>10.526315789473999</v>
      </c>
      <c r="S1906" s="6">
        <v>5.2631578947369997</v>
      </c>
      <c r="T1906" s="6">
        <v>29.583333333333002</v>
      </c>
      <c r="U1906" s="31">
        <v>25</v>
      </c>
    </row>
    <row r="1907" spans="3:21" x14ac:dyDescent="0.25">
      <c r="C1907" s="106"/>
      <c r="D1907" s="101"/>
      <c r="E1907" s="11" t="s">
        <v>38</v>
      </c>
      <c r="F1907" s="8"/>
      <c r="G1907" s="14">
        <v>32</v>
      </c>
      <c r="H1907" s="29">
        <v>3.125</v>
      </c>
      <c r="I1907" s="6">
        <v>3.125</v>
      </c>
      <c r="J1907" s="6">
        <v>40.625</v>
      </c>
      <c r="K1907" s="6">
        <v>25</v>
      </c>
      <c r="L1907" s="6">
        <v>15.625</v>
      </c>
      <c r="M1907" s="6">
        <v>9.375</v>
      </c>
      <c r="N1907" s="12" t="s">
        <v>68</v>
      </c>
      <c r="O1907" s="12" t="s">
        <v>68</v>
      </c>
      <c r="P1907" s="12" t="s">
        <v>68</v>
      </c>
      <c r="Q1907" s="6">
        <v>3.125</v>
      </c>
      <c r="R1907" s="12" t="s">
        <v>68</v>
      </c>
      <c r="S1907" s="12" t="s">
        <v>68</v>
      </c>
      <c r="T1907" s="6">
        <v>25.234375</v>
      </c>
      <c r="U1907" s="31">
        <v>25</v>
      </c>
    </row>
    <row r="1908" spans="3:21" x14ac:dyDescent="0.25">
      <c r="C1908" s="106"/>
      <c r="D1908" s="101"/>
      <c r="E1908" s="11" t="s">
        <v>54</v>
      </c>
      <c r="F1908" s="8"/>
      <c r="G1908" s="7">
        <v>1276</v>
      </c>
      <c r="H1908" s="17">
        <v>1.1755485893419999</v>
      </c>
      <c r="I1908" s="2">
        <v>7.3667711598750003</v>
      </c>
      <c r="J1908" s="2">
        <v>22.884012539185001</v>
      </c>
      <c r="K1908" s="2">
        <v>30.485893416928</v>
      </c>
      <c r="L1908" s="2">
        <v>15.125391849530001</v>
      </c>
      <c r="M1908" s="2">
        <v>8.3855799373039996</v>
      </c>
      <c r="N1908" s="2">
        <v>4.7805642633229999</v>
      </c>
      <c r="O1908" s="2">
        <v>1.253918495298</v>
      </c>
      <c r="P1908" s="2">
        <v>0.94043887147299998</v>
      </c>
      <c r="Q1908" s="2">
        <v>4.1536050156739996</v>
      </c>
      <c r="R1908" s="2">
        <v>0.94043887147299998</v>
      </c>
      <c r="S1908" s="2">
        <v>2.5078369905960001</v>
      </c>
      <c r="T1908" s="2">
        <v>29.433279742764999</v>
      </c>
      <c r="U1908" s="16">
        <v>25</v>
      </c>
    </row>
    <row r="1909" spans="3:21" x14ac:dyDescent="0.25">
      <c r="C1909" s="106"/>
      <c r="D1909" s="101"/>
      <c r="E1909" s="11" t="s">
        <v>55</v>
      </c>
      <c r="F1909" s="8"/>
      <c r="G1909" s="7">
        <v>177</v>
      </c>
      <c r="H1909" s="17">
        <v>3.3898305084749998</v>
      </c>
      <c r="I1909" s="2">
        <v>14.689265536722999</v>
      </c>
      <c r="J1909" s="2">
        <v>31.073446327684</v>
      </c>
      <c r="K1909" s="2">
        <v>22.033898305085</v>
      </c>
      <c r="L1909" s="2">
        <v>11.299435028249</v>
      </c>
      <c r="M1909" s="2">
        <v>5.6497175141240001</v>
      </c>
      <c r="N1909" s="2">
        <v>3.9548022598869998</v>
      </c>
      <c r="O1909" s="19" t="s">
        <v>68</v>
      </c>
      <c r="P1909" s="2">
        <v>1.129943502825</v>
      </c>
      <c r="Q1909" s="2">
        <v>1.129943502825</v>
      </c>
      <c r="R1909" s="2">
        <v>1.129943502825</v>
      </c>
      <c r="S1909" s="2">
        <v>4.5197740112989999</v>
      </c>
      <c r="T1909" s="2">
        <v>22.958579881656998</v>
      </c>
      <c r="U1909" s="16">
        <v>15</v>
      </c>
    </row>
    <row r="1910" spans="3:21" ht="25.2" x14ac:dyDescent="0.25">
      <c r="C1910" s="102" t="s">
        <v>56</v>
      </c>
      <c r="D1910" s="100" t="s">
        <v>21</v>
      </c>
      <c r="E1910" s="10" t="s">
        <v>57</v>
      </c>
      <c r="F1910" s="9"/>
      <c r="G1910" s="13">
        <v>393</v>
      </c>
      <c r="H1910" s="23">
        <v>1.526717557252</v>
      </c>
      <c r="I1910" s="4">
        <v>7.3791348600509998</v>
      </c>
      <c r="J1910" s="4">
        <v>22.137404580153</v>
      </c>
      <c r="K1910" s="4">
        <v>24.936386768447999</v>
      </c>
      <c r="L1910" s="4">
        <v>14.503816793893</v>
      </c>
      <c r="M1910" s="4">
        <v>9.4147582697200001</v>
      </c>
      <c r="N1910" s="4">
        <v>5.5979643765900002</v>
      </c>
      <c r="O1910" s="4">
        <v>1.0178117048349999</v>
      </c>
      <c r="P1910" s="4">
        <v>1.526717557252</v>
      </c>
      <c r="Q1910" s="4">
        <v>6.8702290076340002</v>
      </c>
      <c r="R1910" s="4">
        <v>0.76335877862599999</v>
      </c>
      <c r="S1910" s="4">
        <v>4.3256997455470003</v>
      </c>
      <c r="T1910" s="4">
        <v>32.087765957446997</v>
      </c>
      <c r="U1910" s="25">
        <v>25</v>
      </c>
    </row>
    <row r="1911" spans="3:21" ht="25.2" x14ac:dyDescent="0.25">
      <c r="C1911" s="106"/>
      <c r="D1911" s="101"/>
      <c r="E1911" s="11" t="s">
        <v>58</v>
      </c>
      <c r="F1911" s="8"/>
      <c r="G1911" s="7">
        <v>615</v>
      </c>
      <c r="H1911" s="17">
        <v>1.30081300813</v>
      </c>
      <c r="I1911" s="2">
        <v>7.9674796747969996</v>
      </c>
      <c r="J1911" s="2">
        <v>24.065040650406999</v>
      </c>
      <c r="K1911" s="2">
        <v>34.146341463414998</v>
      </c>
      <c r="L1911" s="2">
        <v>11.707317073171</v>
      </c>
      <c r="M1911" s="2">
        <v>7.9674796747969996</v>
      </c>
      <c r="N1911" s="2">
        <v>4.8780487804880002</v>
      </c>
      <c r="O1911" s="2">
        <v>1.1382113821140001</v>
      </c>
      <c r="P1911" s="2">
        <v>0.650406504065</v>
      </c>
      <c r="Q1911" s="2">
        <v>2.7642276422759999</v>
      </c>
      <c r="R1911" s="2">
        <v>1.4634146341459999</v>
      </c>
      <c r="S1911" s="2">
        <v>1.951219512195</v>
      </c>
      <c r="T1911" s="2">
        <v>27.462686567163999</v>
      </c>
      <c r="U1911" s="16">
        <v>25</v>
      </c>
    </row>
    <row r="1912" spans="3:21" ht="25.2" x14ac:dyDescent="0.25">
      <c r="C1912" s="106"/>
      <c r="D1912" s="101"/>
      <c r="E1912" s="11" t="s">
        <v>59</v>
      </c>
      <c r="F1912" s="8"/>
      <c r="G1912" s="7">
        <v>364</v>
      </c>
      <c r="H1912" s="17">
        <v>2.1978021978019999</v>
      </c>
      <c r="I1912" s="2">
        <v>10.164835164835001</v>
      </c>
      <c r="J1912" s="2">
        <v>28.021978021978001</v>
      </c>
      <c r="K1912" s="2">
        <v>26.373626373625999</v>
      </c>
      <c r="L1912" s="2">
        <v>17.857142857143</v>
      </c>
      <c r="M1912" s="2">
        <v>6.3186813186809996</v>
      </c>
      <c r="N1912" s="2">
        <v>3.0219780219780001</v>
      </c>
      <c r="O1912" s="2">
        <v>0.82417582417599999</v>
      </c>
      <c r="P1912" s="2">
        <v>0.82417582417599999</v>
      </c>
      <c r="Q1912" s="2">
        <v>1.923076923077</v>
      </c>
      <c r="R1912" s="2">
        <v>0.82417582417599999</v>
      </c>
      <c r="S1912" s="2">
        <v>1.648351648352</v>
      </c>
      <c r="T1912" s="2">
        <v>25.726256983239999</v>
      </c>
      <c r="U1912" s="16">
        <v>25</v>
      </c>
    </row>
    <row r="1913" spans="3:21" x14ac:dyDescent="0.25">
      <c r="C1913" s="106"/>
      <c r="D1913" s="101"/>
      <c r="E1913" s="11" t="s">
        <v>60</v>
      </c>
      <c r="F1913" s="8"/>
      <c r="G1913" s="7">
        <v>152</v>
      </c>
      <c r="H1913" s="17">
        <v>0.65789473684199995</v>
      </c>
      <c r="I1913" s="2">
        <v>6.5789473684209998</v>
      </c>
      <c r="J1913" s="2">
        <v>23.026315789474001</v>
      </c>
      <c r="K1913" s="2">
        <v>26.315789473683999</v>
      </c>
      <c r="L1913" s="2">
        <v>18.421052631578998</v>
      </c>
      <c r="M1913" s="2">
        <v>9.2105263157890001</v>
      </c>
      <c r="N1913" s="2">
        <v>3.947368421053</v>
      </c>
      <c r="O1913" s="2">
        <v>1.973684210526</v>
      </c>
      <c r="P1913" s="2">
        <v>0.65789473684199995</v>
      </c>
      <c r="Q1913" s="2">
        <v>3.947368421053</v>
      </c>
      <c r="R1913" s="2">
        <v>0.65789473684199995</v>
      </c>
      <c r="S1913" s="2">
        <v>4.6052631578950001</v>
      </c>
      <c r="T1913" s="2">
        <v>30.120689655172001</v>
      </c>
      <c r="U1913" s="16">
        <v>25</v>
      </c>
    </row>
    <row r="1914" spans="3:21" x14ac:dyDescent="0.25">
      <c r="C1914" s="102" t="s">
        <v>61</v>
      </c>
      <c r="D1914" s="100" t="s">
        <v>21</v>
      </c>
      <c r="E1914" s="10" t="s">
        <v>62</v>
      </c>
      <c r="F1914" s="9"/>
      <c r="G1914" s="13">
        <v>197</v>
      </c>
      <c r="H1914" s="23">
        <v>1.522842639594</v>
      </c>
      <c r="I1914" s="4">
        <v>11.167512690355</v>
      </c>
      <c r="J1914" s="4">
        <v>23.350253807106998</v>
      </c>
      <c r="K1914" s="4">
        <v>30.456852791877999</v>
      </c>
      <c r="L1914" s="4">
        <v>18.274111675126999</v>
      </c>
      <c r="M1914" s="4">
        <v>5.0761421319800002</v>
      </c>
      <c r="N1914" s="4">
        <v>3.045685279188</v>
      </c>
      <c r="O1914" s="4">
        <v>1.522842639594</v>
      </c>
      <c r="P1914" s="4">
        <v>0.50761421319800004</v>
      </c>
      <c r="Q1914" s="4">
        <v>2.5380710659900001</v>
      </c>
      <c r="R1914" s="4">
        <v>1.0152284263960001</v>
      </c>
      <c r="S1914" s="4">
        <v>1.522842639594</v>
      </c>
      <c r="T1914" s="4">
        <v>26.469072164947999</v>
      </c>
      <c r="U1914" s="25">
        <v>25</v>
      </c>
    </row>
    <row r="1915" spans="3:21" x14ac:dyDescent="0.25">
      <c r="C1915" s="103"/>
      <c r="D1915" s="101"/>
      <c r="E1915" s="11" t="s">
        <v>63</v>
      </c>
      <c r="F1915" s="8"/>
      <c r="G1915" s="7">
        <v>460</v>
      </c>
      <c r="H1915" s="17">
        <v>1.5217391304350001</v>
      </c>
      <c r="I1915" s="2">
        <v>5.6521739130429998</v>
      </c>
      <c r="J1915" s="2">
        <v>21.739130434783</v>
      </c>
      <c r="K1915" s="2">
        <v>26.304347826087</v>
      </c>
      <c r="L1915" s="2">
        <v>15.434782608696</v>
      </c>
      <c r="M1915" s="2">
        <v>9.7826086956519998</v>
      </c>
      <c r="N1915" s="2">
        <v>5.869565217391</v>
      </c>
      <c r="O1915" s="2">
        <v>1.086956521739</v>
      </c>
      <c r="P1915" s="2">
        <v>1.95652173913</v>
      </c>
      <c r="Q1915" s="2">
        <v>5</v>
      </c>
      <c r="R1915" s="2">
        <v>1.5217391304350001</v>
      </c>
      <c r="S1915" s="2">
        <v>4.130434782609</v>
      </c>
      <c r="T1915" s="2">
        <v>31.428571428571001</v>
      </c>
      <c r="U1915" s="16">
        <v>25</v>
      </c>
    </row>
    <row r="1916" spans="3:21" ht="25.2" x14ac:dyDescent="0.25">
      <c r="C1916" s="103"/>
      <c r="D1916" s="101"/>
      <c r="E1916" s="11" t="s">
        <v>64</v>
      </c>
      <c r="F1916" s="8"/>
      <c r="G1916" s="7">
        <v>286</v>
      </c>
      <c r="H1916" s="17">
        <v>1.0489510489510001</v>
      </c>
      <c r="I1916" s="2">
        <v>7.6923076923079998</v>
      </c>
      <c r="J1916" s="2">
        <v>25.874125874126001</v>
      </c>
      <c r="K1916" s="2">
        <v>34.965034965035002</v>
      </c>
      <c r="L1916" s="2">
        <v>15.034965034964999</v>
      </c>
      <c r="M1916" s="2">
        <v>5.2447552447549999</v>
      </c>
      <c r="N1916" s="2">
        <v>2.0979020979020002</v>
      </c>
      <c r="O1916" s="2">
        <v>0.69930069930100003</v>
      </c>
      <c r="P1916" s="2">
        <v>0.69930069930100003</v>
      </c>
      <c r="Q1916" s="2">
        <v>3.4965034965030002</v>
      </c>
      <c r="R1916" s="2">
        <v>0.34965034965000003</v>
      </c>
      <c r="S1916" s="2">
        <v>2.797202797203</v>
      </c>
      <c r="T1916" s="2">
        <v>26.969424460431998</v>
      </c>
      <c r="U1916" s="16">
        <v>25</v>
      </c>
    </row>
    <row r="1917" spans="3:21" x14ac:dyDescent="0.25">
      <c r="C1917" s="103"/>
      <c r="D1917" s="101"/>
      <c r="E1917" s="11" t="s">
        <v>65</v>
      </c>
      <c r="F1917" s="8"/>
      <c r="G1917" s="7">
        <v>249</v>
      </c>
      <c r="H1917" s="17">
        <v>2.8112449799200001</v>
      </c>
      <c r="I1917" s="2">
        <v>9.638554216867</v>
      </c>
      <c r="J1917" s="2">
        <v>21.285140562249001</v>
      </c>
      <c r="K1917" s="2">
        <v>28.915662650601998</v>
      </c>
      <c r="L1917" s="2">
        <v>15.261044176706999</v>
      </c>
      <c r="M1917" s="2">
        <v>9.638554216867</v>
      </c>
      <c r="N1917" s="2">
        <v>5.2208835341370001</v>
      </c>
      <c r="O1917" s="2">
        <v>1.204819277108</v>
      </c>
      <c r="P1917" s="19" t="s">
        <v>68</v>
      </c>
      <c r="Q1917" s="2">
        <v>3.2128514056220001</v>
      </c>
      <c r="R1917" s="2">
        <v>1.204819277108</v>
      </c>
      <c r="S1917" s="2">
        <v>1.6064257028110001</v>
      </c>
      <c r="T1917" s="2">
        <v>27.969387755102002</v>
      </c>
      <c r="U1917" s="16">
        <v>25</v>
      </c>
    </row>
    <row r="1918" spans="3:21" x14ac:dyDescent="0.25">
      <c r="C1918" s="103"/>
      <c r="D1918" s="101"/>
      <c r="E1918" s="11" t="s">
        <v>66</v>
      </c>
      <c r="F1918" s="8"/>
      <c r="G1918" s="7">
        <v>145</v>
      </c>
      <c r="H1918" s="62" t="s">
        <v>68</v>
      </c>
      <c r="I1918" s="2">
        <v>8.2758620689659992</v>
      </c>
      <c r="J1918" s="2">
        <v>31.034482758620999</v>
      </c>
      <c r="K1918" s="2">
        <v>28.275862068965999</v>
      </c>
      <c r="L1918" s="2">
        <v>11.034482758620999</v>
      </c>
      <c r="M1918" s="2">
        <v>7.5862068965520004</v>
      </c>
      <c r="N1918" s="2">
        <v>6.2068965517240002</v>
      </c>
      <c r="O1918" s="2">
        <v>2.0689655172410002</v>
      </c>
      <c r="P1918" s="2">
        <v>1.379310344828</v>
      </c>
      <c r="Q1918" s="2">
        <v>3.4482758620689999</v>
      </c>
      <c r="R1918" s="19" t="s">
        <v>68</v>
      </c>
      <c r="S1918" s="2">
        <v>0.68965517241399998</v>
      </c>
      <c r="T1918" s="2">
        <v>28.802083333333002</v>
      </c>
      <c r="U1918" s="16">
        <v>25</v>
      </c>
    </row>
    <row r="1919" spans="3:21" x14ac:dyDescent="0.25">
      <c r="C1919" s="107"/>
      <c r="D1919" s="104"/>
      <c r="E1919" s="44" t="s">
        <v>67</v>
      </c>
      <c r="F1919" s="45"/>
      <c r="G1919" s="56">
        <v>187</v>
      </c>
      <c r="H1919" s="66">
        <v>1.6042780748659999</v>
      </c>
      <c r="I1919" s="35">
        <v>10.160427807487</v>
      </c>
      <c r="J1919" s="35">
        <v>28.877005347594</v>
      </c>
      <c r="K1919" s="35">
        <v>26.737967914439</v>
      </c>
      <c r="L1919" s="35">
        <v>9.6256684491980007</v>
      </c>
      <c r="M1919" s="35">
        <v>9.6256684491980007</v>
      </c>
      <c r="N1919" s="35">
        <v>4.2780748663099999</v>
      </c>
      <c r="O1919" s="35">
        <v>0.53475935828900001</v>
      </c>
      <c r="P1919" s="71" t="s">
        <v>68</v>
      </c>
      <c r="Q1919" s="35">
        <v>3.208556149733</v>
      </c>
      <c r="R1919" s="35">
        <v>1.6042780748659999</v>
      </c>
      <c r="S1919" s="35">
        <v>3.7433155080209999</v>
      </c>
      <c r="T1919" s="35">
        <v>26.166666666666998</v>
      </c>
      <c r="U1919" s="67">
        <v>25</v>
      </c>
    </row>
    <row r="1921" spans="2:14" x14ac:dyDescent="0.25">
      <c r="B1921" s="42" t="str">
        <f xml:space="preserve"> HYPERLINK("#'目次'!B29", "[23]")</f>
        <v>[23]</v>
      </c>
      <c r="C1921" s="37" t="s">
        <v>317</v>
      </c>
    </row>
    <row r="1924" spans="2:14" x14ac:dyDescent="0.25">
      <c r="C1924" s="37" t="s">
        <v>14</v>
      </c>
    </row>
    <row r="1925" spans="2:14" ht="37.799999999999997" x14ac:dyDescent="0.25">
      <c r="C1925" s="96"/>
      <c r="D1925" s="97"/>
      <c r="E1925" s="97"/>
      <c r="F1925" s="97"/>
      <c r="G1925" s="52" t="s">
        <v>15</v>
      </c>
      <c r="H1925" s="48" t="s">
        <v>318</v>
      </c>
      <c r="I1925" s="20" t="s">
        <v>319</v>
      </c>
      <c r="J1925" s="20" t="s">
        <v>320</v>
      </c>
      <c r="K1925" s="20" t="s">
        <v>321</v>
      </c>
      <c r="L1925" s="20" t="s">
        <v>38</v>
      </c>
      <c r="M1925" s="20" t="s">
        <v>322</v>
      </c>
      <c r="N1925" s="51" t="s">
        <v>323</v>
      </c>
    </row>
    <row r="1926" spans="2:14" x14ac:dyDescent="0.25">
      <c r="C1926" s="98"/>
      <c r="D1926" s="99"/>
      <c r="E1926" s="99"/>
      <c r="F1926" s="99"/>
      <c r="G1926" s="47"/>
      <c r="H1926" s="55"/>
      <c r="I1926" s="21"/>
      <c r="J1926" s="21"/>
      <c r="K1926" s="21"/>
      <c r="L1926" s="21"/>
      <c r="M1926" s="21"/>
      <c r="N1926" s="54"/>
    </row>
    <row r="1927" spans="2:14" x14ac:dyDescent="0.25">
      <c r="C1927" s="43"/>
      <c r="D1927" s="49"/>
      <c r="E1927" s="53" t="s">
        <v>15</v>
      </c>
      <c r="F1927" s="46"/>
      <c r="G1927" s="50">
        <v>1524</v>
      </c>
      <c r="H1927" s="32">
        <v>9.9737532808400005</v>
      </c>
      <c r="I1927" s="32">
        <v>25.393700787402</v>
      </c>
      <c r="J1927" s="32">
        <v>35.958005249343998</v>
      </c>
      <c r="K1927" s="32">
        <v>26.246719160104998</v>
      </c>
      <c r="L1927" s="32">
        <v>2.4278215223099999</v>
      </c>
      <c r="M1927" s="32">
        <v>35.367454068241003</v>
      </c>
      <c r="N1927" s="65">
        <v>62.204724409449</v>
      </c>
    </row>
    <row r="1928" spans="2:14" x14ac:dyDescent="0.25">
      <c r="C1928" s="105" t="s">
        <v>20</v>
      </c>
      <c r="D1928" s="100" t="s">
        <v>21</v>
      </c>
      <c r="E1928" s="10" t="s">
        <v>22</v>
      </c>
      <c r="F1928" s="9"/>
      <c r="G1928" s="13">
        <v>780</v>
      </c>
      <c r="H1928" s="23">
        <v>11.282051282051</v>
      </c>
      <c r="I1928" s="4">
        <v>27.435897435897001</v>
      </c>
      <c r="J1928" s="4">
        <v>33.461538461537998</v>
      </c>
      <c r="K1928" s="4">
        <v>25</v>
      </c>
      <c r="L1928" s="4">
        <v>2.8205128205130001</v>
      </c>
      <c r="M1928" s="4">
        <v>38.717948717949</v>
      </c>
      <c r="N1928" s="25">
        <v>58.461538461537998</v>
      </c>
    </row>
    <row r="1929" spans="2:14" x14ac:dyDescent="0.25">
      <c r="C1929" s="106"/>
      <c r="D1929" s="101"/>
      <c r="E1929" s="11" t="s">
        <v>23</v>
      </c>
      <c r="F1929" s="8"/>
      <c r="G1929" s="7">
        <v>744</v>
      </c>
      <c r="H1929" s="17">
        <v>8.6021505376339995</v>
      </c>
      <c r="I1929" s="2">
        <v>23.252688172043001</v>
      </c>
      <c r="J1929" s="2">
        <v>38.575268817203998</v>
      </c>
      <c r="K1929" s="2">
        <v>27.553763440859999</v>
      </c>
      <c r="L1929" s="2">
        <v>2.0161290322580001</v>
      </c>
      <c r="M1929" s="2">
        <v>31.854838709677001</v>
      </c>
      <c r="N1929" s="16">
        <v>66.129032258064996</v>
      </c>
    </row>
    <row r="1930" spans="2:14" x14ac:dyDescent="0.25">
      <c r="C1930" s="102" t="s">
        <v>24</v>
      </c>
      <c r="D1930" s="102" t="s">
        <v>25</v>
      </c>
      <c r="E1930" s="10" t="s">
        <v>26</v>
      </c>
      <c r="F1930" s="9"/>
      <c r="G1930" s="13">
        <v>257</v>
      </c>
      <c r="H1930" s="23">
        <v>11.284046692606999</v>
      </c>
      <c r="I1930" s="4">
        <v>26.070038910506</v>
      </c>
      <c r="J1930" s="4">
        <v>31.906614785992002</v>
      </c>
      <c r="K1930" s="4">
        <v>30.739299610894999</v>
      </c>
      <c r="L1930" s="36" t="s">
        <v>68</v>
      </c>
      <c r="M1930" s="4">
        <v>37.354085603112999</v>
      </c>
      <c r="N1930" s="25">
        <v>62.645914396887001</v>
      </c>
    </row>
    <row r="1931" spans="2:14" x14ac:dyDescent="0.25">
      <c r="C1931" s="106"/>
      <c r="D1931" s="103"/>
      <c r="E1931" s="11" t="s">
        <v>27</v>
      </c>
      <c r="F1931" s="8"/>
      <c r="G1931" s="7">
        <v>297</v>
      </c>
      <c r="H1931" s="17">
        <v>6.397306397306</v>
      </c>
      <c r="I1931" s="2">
        <v>30.303030303029999</v>
      </c>
      <c r="J1931" s="2">
        <v>37.037037037037003</v>
      </c>
      <c r="K1931" s="2">
        <v>24.242424242424001</v>
      </c>
      <c r="L1931" s="2">
        <v>2.0202020202019999</v>
      </c>
      <c r="M1931" s="2">
        <v>36.700336700336997</v>
      </c>
      <c r="N1931" s="16">
        <v>61.279461279461003</v>
      </c>
    </row>
    <row r="1932" spans="2:14" x14ac:dyDescent="0.25">
      <c r="C1932" s="106"/>
      <c r="D1932" s="103"/>
      <c r="E1932" s="11" t="s">
        <v>28</v>
      </c>
      <c r="F1932" s="8"/>
      <c r="G1932" s="7">
        <v>316</v>
      </c>
      <c r="H1932" s="17">
        <v>9.493670886076</v>
      </c>
      <c r="I1932" s="2">
        <v>22.784810126581998</v>
      </c>
      <c r="J1932" s="2">
        <v>38.924050632910998</v>
      </c>
      <c r="K1932" s="2">
        <v>26.898734177215001</v>
      </c>
      <c r="L1932" s="2">
        <v>1.8987341772149999</v>
      </c>
      <c r="M1932" s="2">
        <v>32.278481012657998</v>
      </c>
      <c r="N1932" s="16">
        <v>65.822784810127004</v>
      </c>
    </row>
    <row r="1933" spans="2:14" x14ac:dyDescent="0.25">
      <c r="C1933" s="106"/>
      <c r="D1933" s="103"/>
      <c r="E1933" s="11" t="s">
        <v>29</v>
      </c>
      <c r="F1933" s="8"/>
      <c r="G1933" s="7">
        <v>335</v>
      </c>
      <c r="H1933" s="17">
        <v>12.537313432835999</v>
      </c>
      <c r="I1933" s="2">
        <v>21.791044776119001</v>
      </c>
      <c r="J1933" s="2">
        <v>37.910447761194</v>
      </c>
      <c r="K1933" s="2">
        <v>22.985074626865998</v>
      </c>
      <c r="L1933" s="2">
        <v>4.7761194029849996</v>
      </c>
      <c r="M1933" s="2">
        <v>34.328358208955002</v>
      </c>
      <c r="N1933" s="16">
        <v>60.895522388060002</v>
      </c>
    </row>
    <row r="1934" spans="2:14" x14ac:dyDescent="0.25">
      <c r="C1934" s="106"/>
      <c r="D1934" s="103"/>
      <c r="E1934" s="11" t="s">
        <v>30</v>
      </c>
      <c r="F1934" s="8"/>
      <c r="G1934" s="7">
        <v>319</v>
      </c>
      <c r="H1934" s="17">
        <v>10.031347962382</v>
      </c>
      <c r="I1934" s="2">
        <v>26.645768025077999</v>
      </c>
      <c r="J1934" s="2">
        <v>33.228840125391997</v>
      </c>
      <c r="K1934" s="2">
        <v>27.272727272727</v>
      </c>
      <c r="L1934" s="2">
        <v>2.8213166144200001</v>
      </c>
      <c r="M1934" s="2">
        <v>36.677115987461001</v>
      </c>
      <c r="N1934" s="16">
        <v>60.501567398119001</v>
      </c>
    </row>
    <row r="1935" spans="2:14" x14ac:dyDescent="0.25">
      <c r="C1935" s="106"/>
      <c r="D1935" s="103"/>
      <c r="E1935" s="11" t="s">
        <v>31</v>
      </c>
      <c r="F1935" s="8"/>
      <c r="G1935" s="7">
        <v>1267</v>
      </c>
      <c r="H1935" s="17">
        <v>9.7079715864249998</v>
      </c>
      <c r="I1935" s="2">
        <v>25.256511444356999</v>
      </c>
      <c r="J1935" s="2">
        <v>36.779794790845003</v>
      </c>
      <c r="K1935" s="2">
        <v>25.335438042620002</v>
      </c>
      <c r="L1935" s="2">
        <v>2.9202841357540001</v>
      </c>
      <c r="M1935" s="2">
        <v>34.964483030780997</v>
      </c>
      <c r="N1935" s="16">
        <v>62.115232833465001</v>
      </c>
    </row>
    <row r="1936" spans="2:14" x14ac:dyDescent="0.25">
      <c r="C1936" s="106"/>
      <c r="D1936" s="103"/>
      <c r="E1936" s="11" t="s">
        <v>32</v>
      </c>
      <c r="F1936" s="8"/>
      <c r="G1936" s="7">
        <v>654</v>
      </c>
      <c r="H1936" s="17">
        <v>11.314984709479999</v>
      </c>
      <c r="I1936" s="2">
        <v>24.159021406728002</v>
      </c>
      <c r="J1936" s="2">
        <v>35.626911314985001</v>
      </c>
      <c r="K1936" s="2">
        <v>25.076452599387999</v>
      </c>
      <c r="L1936" s="2">
        <v>3.8226299694189998</v>
      </c>
      <c r="M1936" s="2">
        <v>35.474006116208002</v>
      </c>
      <c r="N1936" s="16">
        <v>60.703363914373</v>
      </c>
    </row>
    <row r="1937" spans="3:14" x14ac:dyDescent="0.25">
      <c r="C1937" s="106"/>
      <c r="D1937" s="102" t="s">
        <v>22</v>
      </c>
      <c r="E1937" s="10" t="s">
        <v>26</v>
      </c>
      <c r="F1937" s="9"/>
      <c r="G1937" s="13">
        <v>137</v>
      </c>
      <c r="H1937" s="23">
        <v>15.328467153285001</v>
      </c>
      <c r="I1937" s="4">
        <v>27.007299270072998</v>
      </c>
      <c r="J1937" s="4">
        <v>29.197080291971002</v>
      </c>
      <c r="K1937" s="4">
        <v>28.467153284672001</v>
      </c>
      <c r="L1937" s="36" t="s">
        <v>68</v>
      </c>
      <c r="M1937" s="4">
        <v>42.335766423358002</v>
      </c>
      <c r="N1937" s="25">
        <v>57.664233576641998</v>
      </c>
    </row>
    <row r="1938" spans="3:14" x14ac:dyDescent="0.25">
      <c r="C1938" s="106"/>
      <c r="D1938" s="103"/>
      <c r="E1938" s="11" t="s">
        <v>27</v>
      </c>
      <c r="F1938" s="8"/>
      <c r="G1938" s="7">
        <v>157</v>
      </c>
      <c r="H1938" s="17">
        <v>8.2802547770700006</v>
      </c>
      <c r="I1938" s="2">
        <v>34.394904458599001</v>
      </c>
      <c r="J1938" s="2">
        <v>28.025477707006001</v>
      </c>
      <c r="K1938" s="2">
        <v>26.114649681528999</v>
      </c>
      <c r="L1938" s="2">
        <v>3.184713375796</v>
      </c>
      <c r="M1938" s="2">
        <v>42.675159235669</v>
      </c>
      <c r="N1938" s="16">
        <v>54.140127388534999</v>
      </c>
    </row>
    <row r="1939" spans="3:14" x14ac:dyDescent="0.25">
      <c r="C1939" s="106"/>
      <c r="D1939" s="103"/>
      <c r="E1939" s="11" t="s">
        <v>28</v>
      </c>
      <c r="F1939" s="8"/>
      <c r="G1939" s="7">
        <v>162</v>
      </c>
      <c r="H1939" s="17">
        <v>12.345679012346</v>
      </c>
      <c r="I1939" s="2">
        <v>24.691358024690999</v>
      </c>
      <c r="J1939" s="2">
        <v>37.654320987654003</v>
      </c>
      <c r="K1939" s="2">
        <v>24.074074074074002</v>
      </c>
      <c r="L1939" s="2">
        <v>1.2345679012349999</v>
      </c>
      <c r="M1939" s="2">
        <v>37.037037037037003</v>
      </c>
      <c r="N1939" s="16">
        <v>61.728395061728001</v>
      </c>
    </row>
    <row r="1940" spans="3:14" x14ac:dyDescent="0.25">
      <c r="C1940" s="106"/>
      <c r="D1940" s="103"/>
      <c r="E1940" s="11" t="s">
        <v>29</v>
      </c>
      <c r="F1940" s="8"/>
      <c r="G1940" s="7">
        <v>175</v>
      </c>
      <c r="H1940" s="17">
        <v>12</v>
      </c>
      <c r="I1940" s="2">
        <v>19.428571428571001</v>
      </c>
      <c r="J1940" s="2">
        <v>40</v>
      </c>
      <c r="K1940" s="2">
        <v>23.428571428571001</v>
      </c>
      <c r="L1940" s="2">
        <v>5.1428571428570002</v>
      </c>
      <c r="M1940" s="2">
        <v>31.428571428571001</v>
      </c>
      <c r="N1940" s="16">
        <v>63.428571428570997</v>
      </c>
    </row>
    <row r="1941" spans="3:14" x14ac:dyDescent="0.25">
      <c r="C1941" s="106"/>
      <c r="D1941" s="103"/>
      <c r="E1941" s="11" t="s">
        <v>30</v>
      </c>
      <c r="F1941" s="8"/>
      <c r="G1941" s="7">
        <v>149</v>
      </c>
      <c r="H1941" s="17">
        <v>8.7248322147649997</v>
      </c>
      <c r="I1941" s="2">
        <v>32.885906040267997</v>
      </c>
      <c r="J1941" s="2">
        <v>30.872483221477001</v>
      </c>
      <c r="K1941" s="2">
        <v>23.489932885906001</v>
      </c>
      <c r="L1941" s="2">
        <v>4.0268456375839996</v>
      </c>
      <c r="M1941" s="2">
        <v>41.610738255034001</v>
      </c>
      <c r="N1941" s="16">
        <v>54.362416107382998</v>
      </c>
    </row>
    <row r="1942" spans="3:14" x14ac:dyDescent="0.25">
      <c r="C1942" s="106"/>
      <c r="D1942" s="103"/>
      <c r="E1942" s="11" t="s">
        <v>31</v>
      </c>
      <c r="F1942" s="8"/>
      <c r="G1942" s="7">
        <v>643</v>
      </c>
      <c r="H1942" s="17">
        <v>10.419906687403</v>
      </c>
      <c r="I1942" s="2">
        <v>27.527216174184002</v>
      </c>
      <c r="J1942" s="2">
        <v>34.370139968895998</v>
      </c>
      <c r="K1942" s="2">
        <v>24.261275272161999</v>
      </c>
      <c r="L1942" s="2">
        <v>3.421461897356</v>
      </c>
      <c r="M1942" s="2">
        <v>37.947122861586003</v>
      </c>
      <c r="N1942" s="16">
        <v>58.631415241058001</v>
      </c>
    </row>
    <row r="1943" spans="3:14" x14ac:dyDescent="0.25">
      <c r="C1943" s="106"/>
      <c r="D1943" s="103"/>
      <c r="E1943" s="11" t="s">
        <v>32</v>
      </c>
      <c r="F1943" s="8"/>
      <c r="G1943" s="7">
        <v>324</v>
      </c>
      <c r="H1943" s="17">
        <v>10.493827160494</v>
      </c>
      <c r="I1943" s="2">
        <v>25.617283950617001</v>
      </c>
      <c r="J1943" s="2">
        <v>35.802469135801999</v>
      </c>
      <c r="K1943" s="2">
        <v>23.456790123457001</v>
      </c>
      <c r="L1943" s="2">
        <v>4.6296296296300001</v>
      </c>
      <c r="M1943" s="2">
        <v>36.111111111111001</v>
      </c>
      <c r="N1943" s="16">
        <v>59.259259259258997</v>
      </c>
    </row>
    <row r="1944" spans="3:14" x14ac:dyDescent="0.25">
      <c r="C1944" s="106"/>
      <c r="D1944" s="102" t="s">
        <v>23</v>
      </c>
      <c r="E1944" s="10" t="s">
        <v>26</v>
      </c>
      <c r="F1944" s="9"/>
      <c r="G1944" s="13">
        <v>120</v>
      </c>
      <c r="H1944" s="23">
        <v>6.666666666667</v>
      </c>
      <c r="I1944" s="4">
        <v>25</v>
      </c>
      <c r="J1944" s="4">
        <v>35</v>
      </c>
      <c r="K1944" s="4">
        <v>33.333333333333002</v>
      </c>
      <c r="L1944" s="36" t="s">
        <v>68</v>
      </c>
      <c r="M1944" s="4">
        <v>31.666666666666998</v>
      </c>
      <c r="N1944" s="25">
        <v>68.333333333333002</v>
      </c>
    </row>
    <row r="1945" spans="3:14" x14ac:dyDescent="0.25">
      <c r="C1945" s="106"/>
      <c r="D1945" s="103"/>
      <c r="E1945" s="11" t="s">
        <v>27</v>
      </c>
      <c r="F1945" s="8"/>
      <c r="G1945" s="7">
        <v>140</v>
      </c>
      <c r="H1945" s="17">
        <v>4.2857142857139996</v>
      </c>
      <c r="I1945" s="2">
        <v>25.714285714286</v>
      </c>
      <c r="J1945" s="2">
        <v>47.142857142856997</v>
      </c>
      <c r="K1945" s="2">
        <v>22.142857142857</v>
      </c>
      <c r="L1945" s="2">
        <v>0.71428571428599996</v>
      </c>
      <c r="M1945" s="2">
        <v>30</v>
      </c>
      <c r="N1945" s="16">
        <v>69.285714285713993</v>
      </c>
    </row>
    <row r="1946" spans="3:14" x14ac:dyDescent="0.25">
      <c r="C1946" s="106"/>
      <c r="D1946" s="103"/>
      <c r="E1946" s="11" t="s">
        <v>28</v>
      </c>
      <c r="F1946" s="8"/>
      <c r="G1946" s="7">
        <v>154</v>
      </c>
      <c r="H1946" s="17">
        <v>6.4935064935059996</v>
      </c>
      <c r="I1946" s="2">
        <v>20.779220779220999</v>
      </c>
      <c r="J1946" s="2">
        <v>40.259740259739999</v>
      </c>
      <c r="K1946" s="2">
        <v>29.87012987013</v>
      </c>
      <c r="L1946" s="2">
        <v>2.5974025974030002</v>
      </c>
      <c r="M1946" s="2">
        <v>27.272727272727</v>
      </c>
      <c r="N1946" s="16">
        <v>70.12987012987</v>
      </c>
    </row>
    <row r="1947" spans="3:14" x14ac:dyDescent="0.25">
      <c r="C1947" s="106"/>
      <c r="D1947" s="103"/>
      <c r="E1947" s="11" t="s">
        <v>29</v>
      </c>
      <c r="F1947" s="8"/>
      <c r="G1947" s="7">
        <v>160</v>
      </c>
      <c r="H1947" s="17">
        <v>13.125</v>
      </c>
      <c r="I1947" s="2">
        <v>24.375</v>
      </c>
      <c r="J1947" s="2">
        <v>35.625</v>
      </c>
      <c r="K1947" s="2">
        <v>22.5</v>
      </c>
      <c r="L1947" s="2">
        <v>4.375</v>
      </c>
      <c r="M1947" s="2">
        <v>37.5</v>
      </c>
      <c r="N1947" s="16">
        <v>58.125</v>
      </c>
    </row>
    <row r="1948" spans="3:14" x14ac:dyDescent="0.25">
      <c r="C1948" s="106"/>
      <c r="D1948" s="103"/>
      <c r="E1948" s="11" t="s">
        <v>30</v>
      </c>
      <c r="F1948" s="8"/>
      <c r="G1948" s="7">
        <v>170</v>
      </c>
      <c r="H1948" s="17">
        <v>11.176470588235</v>
      </c>
      <c r="I1948" s="2">
        <v>21.176470588234999</v>
      </c>
      <c r="J1948" s="2">
        <v>35.294117647058997</v>
      </c>
      <c r="K1948" s="2">
        <v>30.588235294118</v>
      </c>
      <c r="L1948" s="2">
        <v>1.764705882353</v>
      </c>
      <c r="M1948" s="2">
        <v>32.352941176470999</v>
      </c>
      <c r="N1948" s="16">
        <v>65.882352941175995</v>
      </c>
    </row>
    <row r="1949" spans="3:14" x14ac:dyDescent="0.25">
      <c r="C1949" s="106"/>
      <c r="D1949" s="103"/>
      <c r="E1949" s="11" t="s">
        <v>31</v>
      </c>
      <c r="F1949" s="8"/>
      <c r="G1949" s="7">
        <v>624</v>
      </c>
      <c r="H1949" s="17">
        <v>8.9743589743589993</v>
      </c>
      <c r="I1949" s="2">
        <v>22.916666666666998</v>
      </c>
      <c r="J1949" s="2">
        <v>39.262820512821001</v>
      </c>
      <c r="K1949" s="2">
        <v>26.442307692307999</v>
      </c>
      <c r="L1949" s="2">
        <v>2.4038461538460001</v>
      </c>
      <c r="M1949" s="2">
        <v>31.891025641026001</v>
      </c>
      <c r="N1949" s="16">
        <v>65.705128205128005</v>
      </c>
    </row>
    <row r="1950" spans="3:14" x14ac:dyDescent="0.25">
      <c r="C1950" s="106"/>
      <c r="D1950" s="103"/>
      <c r="E1950" s="11" t="s">
        <v>32</v>
      </c>
      <c r="F1950" s="8"/>
      <c r="G1950" s="7">
        <v>330</v>
      </c>
      <c r="H1950" s="17">
        <v>12.121212121212</v>
      </c>
      <c r="I1950" s="2">
        <v>22.727272727273</v>
      </c>
      <c r="J1950" s="2">
        <v>35.454545454544999</v>
      </c>
      <c r="K1950" s="2">
        <v>26.666666666666998</v>
      </c>
      <c r="L1950" s="2">
        <v>3.0303030303030001</v>
      </c>
      <c r="M1950" s="2">
        <v>34.848484848485</v>
      </c>
      <c r="N1950" s="16">
        <v>62.121212121211997</v>
      </c>
    </row>
    <row r="1951" spans="3:14" ht="25.2" x14ac:dyDescent="0.25">
      <c r="C1951" s="102" t="s">
        <v>33</v>
      </c>
      <c r="D1951" s="102" t="s">
        <v>25</v>
      </c>
      <c r="E1951" s="10" t="s">
        <v>34</v>
      </c>
      <c r="F1951" s="9"/>
      <c r="G1951" s="13">
        <v>75</v>
      </c>
      <c r="H1951" s="23">
        <v>22.666666666666998</v>
      </c>
      <c r="I1951" s="4">
        <v>30.666666666666998</v>
      </c>
      <c r="J1951" s="4">
        <v>22.666666666666998</v>
      </c>
      <c r="K1951" s="4">
        <v>22.666666666666998</v>
      </c>
      <c r="L1951" s="4">
        <v>1.333333333333</v>
      </c>
      <c r="M1951" s="4">
        <v>53.333333333333002</v>
      </c>
      <c r="N1951" s="25">
        <v>45.333333333333002</v>
      </c>
    </row>
    <row r="1952" spans="3:14" ht="25.2" x14ac:dyDescent="0.25">
      <c r="C1952" s="106"/>
      <c r="D1952" s="103"/>
      <c r="E1952" s="11" t="s">
        <v>35</v>
      </c>
      <c r="F1952" s="8"/>
      <c r="G1952" s="7">
        <v>1042</v>
      </c>
      <c r="H1952" s="17">
        <v>8.4452975047980008</v>
      </c>
      <c r="I1952" s="2">
        <v>24.280230326296</v>
      </c>
      <c r="J1952" s="2">
        <v>38.195777351247997</v>
      </c>
      <c r="K1952" s="2">
        <v>26.775431861804002</v>
      </c>
      <c r="L1952" s="2">
        <v>2.3032629558540001</v>
      </c>
      <c r="M1952" s="2">
        <v>32.725527831093999</v>
      </c>
      <c r="N1952" s="16">
        <v>64.971209213052006</v>
      </c>
    </row>
    <row r="1953" spans="3:14" ht="25.2" x14ac:dyDescent="0.25">
      <c r="C1953" s="106"/>
      <c r="D1953" s="103"/>
      <c r="E1953" s="11" t="s">
        <v>36</v>
      </c>
      <c r="F1953" s="8"/>
      <c r="G1953" s="7">
        <v>122</v>
      </c>
      <c r="H1953" s="17">
        <v>14.754098360656</v>
      </c>
      <c r="I1953" s="2">
        <v>36.885245901639003</v>
      </c>
      <c r="J1953" s="2">
        <v>26.229508196721</v>
      </c>
      <c r="K1953" s="2">
        <v>19.672131147540998</v>
      </c>
      <c r="L1953" s="2">
        <v>2.459016393443</v>
      </c>
      <c r="M1953" s="2">
        <v>51.639344262294998</v>
      </c>
      <c r="N1953" s="16">
        <v>45.901639344262001</v>
      </c>
    </row>
    <row r="1954" spans="3:14" ht="25.2" x14ac:dyDescent="0.25">
      <c r="C1954" s="106"/>
      <c r="D1954" s="103"/>
      <c r="E1954" s="11" t="s">
        <v>37</v>
      </c>
      <c r="F1954" s="8"/>
      <c r="G1954" s="7">
        <v>251</v>
      </c>
      <c r="H1954" s="17">
        <v>10.756972111553999</v>
      </c>
      <c r="I1954" s="2">
        <v>22.709163346614002</v>
      </c>
      <c r="J1954" s="2">
        <v>35.059760956174998</v>
      </c>
      <c r="K1954" s="2">
        <v>28.286852589641001</v>
      </c>
      <c r="L1954" s="2">
        <v>3.187250996016</v>
      </c>
      <c r="M1954" s="2">
        <v>33.466135458167003</v>
      </c>
      <c r="N1954" s="16">
        <v>63.346613545817</v>
      </c>
    </row>
    <row r="1955" spans="3:14" x14ac:dyDescent="0.25">
      <c r="C1955" s="106"/>
      <c r="D1955" s="103"/>
      <c r="E1955" s="11" t="s">
        <v>38</v>
      </c>
      <c r="F1955" s="8"/>
      <c r="G1955" s="14">
        <v>34</v>
      </c>
      <c r="H1955" s="29">
        <v>5.8823529411760003</v>
      </c>
      <c r="I1955" s="6">
        <v>26.470588235293999</v>
      </c>
      <c r="J1955" s="6">
        <v>38.235294117647001</v>
      </c>
      <c r="K1955" s="6">
        <v>26.470588235293999</v>
      </c>
      <c r="L1955" s="6">
        <v>2.9411764705880001</v>
      </c>
      <c r="M1955" s="6">
        <v>32.352941176470999</v>
      </c>
      <c r="N1955" s="31">
        <v>64.705882352941003</v>
      </c>
    </row>
    <row r="1956" spans="3:14" ht="25.2" x14ac:dyDescent="0.25">
      <c r="C1956" s="106"/>
      <c r="D1956" s="102" t="s">
        <v>22</v>
      </c>
      <c r="E1956" s="10" t="s">
        <v>34</v>
      </c>
      <c r="F1956" s="9"/>
      <c r="G1956" s="13">
        <v>53</v>
      </c>
      <c r="H1956" s="23">
        <v>26.415094339623</v>
      </c>
      <c r="I1956" s="4">
        <v>32.075471698112999</v>
      </c>
      <c r="J1956" s="4">
        <v>18.867924528302002</v>
      </c>
      <c r="K1956" s="4">
        <v>20.754716981131999</v>
      </c>
      <c r="L1956" s="4">
        <v>1.88679245283</v>
      </c>
      <c r="M1956" s="4">
        <v>58.490566037736002</v>
      </c>
      <c r="N1956" s="25">
        <v>39.622641509433997</v>
      </c>
    </row>
    <row r="1957" spans="3:14" ht="25.2" x14ac:dyDescent="0.25">
      <c r="C1957" s="106"/>
      <c r="D1957" s="103"/>
      <c r="E1957" s="11" t="s">
        <v>35</v>
      </c>
      <c r="F1957" s="8"/>
      <c r="G1957" s="7">
        <v>595</v>
      </c>
      <c r="H1957" s="17">
        <v>9.4117647058819998</v>
      </c>
      <c r="I1957" s="2">
        <v>26.386554621849001</v>
      </c>
      <c r="J1957" s="2">
        <v>35.294117647058997</v>
      </c>
      <c r="K1957" s="2">
        <v>26.554621848739</v>
      </c>
      <c r="L1957" s="2">
        <v>2.352941176471</v>
      </c>
      <c r="M1957" s="2">
        <v>35.798319327731001</v>
      </c>
      <c r="N1957" s="16">
        <v>61.848739495798</v>
      </c>
    </row>
    <row r="1958" spans="3:14" ht="25.2" x14ac:dyDescent="0.25">
      <c r="C1958" s="106"/>
      <c r="D1958" s="103"/>
      <c r="E1958" s="11" t="s">
        <v>36</v>
      </c>
      <c r="F1958" s="8"/>
      <c r="G1958" s="7">
        <v>56</v>
      </c>
      <c r="H1958" s="17">
        <v>19.642857142857</v>
      </c>
      <c r="I1958" s="2">
        <v>32.142857142856997</v>
      </c>
      <c r="J1958" s="2">
        <v>26.785714285714</v>
      </c>
      <c r="K1958" s="2">
        <v>17.857142857143</v>
      </c>
      <c r="L1958" s="2">
        <v>3.5714285714290002</v>
      </c>
      <c r="M1958" s="2">
        <v>51.785714285714</v>
      </c>
      <c r="N1958" s="16">
        <v>44.642857142856997</v>
      </c>
    </row>
    <row r="1959" spans="3:14" ht="25.2" x14ac:dyDescent="0.25">
      <c r="C1959" s="106"/>
      <c r="D1959" s="103"/>
      <c r="E1959" s="11" t="s">
        <v>37</v>
      </c>
      <c r="F1959" s="8"/>
      <c r="G1959" s="7">
        <v>54</v>
      </c>
      <c r="H1959" s="17">
        <v>12.962962962962999</v>
      </c>
      <c r="I1959" s="2">
        <v>25.925925925925998</v>
      </c>
      <c r="J1959" s="2">
        <v>33.333333333333002</v>
      </c>
      <c r="K1959" s="2">
        <v>20.370370370370001</v>
      </c>
      <c r="L1959" s="2">
        <v>7.4074074074069998</v>
      </c>
      <c r="M1959" s="2">
        <v>38.888888888888999</v>
      </c>
      <c r="N1959" s="16">
        <v>53.703703703704001</v>
      </c>
    </row>
    <row r="1960" spans="3:14" x14ac:dyDescent="0.25">
      <c r="C1960" s="106"/>
      <c r="D1960" s="103"/>
      <c r="E1960" s="11" t="s">
        <v>38</v>
      </c>
      <c r="F1960" s="8"/>
      <c r="G1960" s="14">
        <v>22</v>
      </c>
      <c r="H1960" s="57" t="s">
        <v>68</v>
      </c>
      <c r="I1960" s="6">
        <v>36.363636363635997</v>
      </c>
      <c r="J1960" s="6">
        <v>36.363636363635997</v>
      </c>
      <c r="K1960" s="6">
        <v>22.727272727273</v>
      </c>
      <c r="L1960" s="6">
        <v>4.5454545454549997</v>
      </c>
      <c r="M1960" s="6">
        <v>36.363636363635997</v>
      </c>
      <c r="N1960" s="31">
        <v>59.090909090909001</v>
      </c>
    </row>
    <row r="1961" spans="3:14" ht="25.2" x14ac:dyDescent="0.25">
      <c r="C1961" s="106"/>
      <c r="D1961" s="102" t="s">
        <v>23</v>
      </c>
      <c r="E1961" s="10" t="s">
        <v>34</v>
      </c>
      <c r="F1961" s="9"/>
      <c r="G1961" s="41">
        <v>22</v>
      </c>
      <c r="H1961" s="61">
        <v>13.636363636364001</v>
      </c>
      <c r="I1961" s="33">
        <v>27.272727272727</v>
      </c>
      <c r="J1961" s="33">
        <v>31.818181818182001</v>
      </c>
      <c r="K1961" s="33">
        <v>27.272727272727</v>
      </c>
      <c r="L1961" s="39" t="s">
        <v>68</v>
      </c>
      <c r="M1961" s="33">
        <v>40.909090909090999</v>
      </c>
      <c r="N1961" s="63">
        <v>59.090909090909001</v>
      </c>
    </row>
    <row r="1962" spans="3:14" ht="25.2" x14ac:dyDescent="0.25">
      <c r="C1962" s="106"/>
      <c r="D1962" s="103"/>
      <c r="E1962" s="11" t="s">
        <v>35</v>
      </c>
      <c r="F1962" s="8"/>
      <c r="G1962" s="7">
        <v>447</v>
      </c>
      <c r="H1962" s="17">
        <v>7.158836689038</v>
      </c>
      <c r="I1962" s="2">
        <v>21.476510067113999</v>
      </c>
      <c r="J1962" s="2">
        <v>42.058165548098003</v>
      </c>
      <c r="K1962" s="2">
        <v>27.069351230424999</v>
      </c>
      <c r="L1962" s="2">
        <v>2.2371364653239998</v>
      </c>
      <c r="M1962" s="2">
        <v>28.635346756152</v>
      </c>
      <c r="N1962" s="16">
        <v>69.127516778523002</v>
      </c>
    </row>
    <row r="1963" spans="3:14" ht="25.2" x14ac:dyDescent="0.25">
      <c r="C1963" s="106"/>
      <c r="D1963" s="103"/>
      <c r="E1963" s="11" t="s">
        <v>36</v>
      </c>
      <c r="F1963" s="8"/>
      <c r="G1963" s="7">
        <v>66</v>
      </c>
      <c r="H1963" s="17">
        <v>10.606060606061</v>
      </c>
      <c r="I1963" s="2">
        <v>40.909090909090999</v>
      </c>
      <c r="J1963" s="2">
        <v>25.757575757575999</v>
      </c>
      <c r="K1963" s="2">
        <v>21.212121212121001</v>
      </c>
      <c r="L1963" s="2">
        <v>1.5151515151520001</v>
      </c>
      <c r="M1963" s="2">
        <v>51.515151515151999</v>
      </c>
      <c r="N1963" s="16">
        <v>46.969696969696997</v>
      </c>
    </row>
    <row r="1964" spans="3:14" ht="25.2" x14ac:dyDescent="0.25">
      <c r="C1964" s="106"/>
      <c r="D1964" s="103"/>
      <c r="E1964" s="11" t="s">
        <v>37</v>
      </c>
      <c r="F1964" s="8"/>
      <c r="G1964" s="7">
        <v>197</v>
      </c>
      <c r="H1964" s="17">
        <v>10.152284263959</v>
      </c>
      <c r="I1964" s="2">
        <v>21.827411167512999</v>
      </c>
      <c r="J1964" s="2">
        <v>35.532994923857999</v>
      </c>
      <c r="K1964" s="2">
        <v>30.456852791877999</v>
      </c>
      <c r="L1964" s="2">
        <v>2.0304568527920002</v>
      </c>
      <c r="M1964" s="2">
        <v>31.979695431471999</v>
      </c>
      <c r="N1964" s="16">
        <v>65.989847715736005</v>
      </c>
    </row>
    <row r="1965" spans="3:14" x14ac:dyDescent="0.25">
      <c r="C1965" s="106"/>
      <c r="D1965" s="103"/>
      <c r="E1965" s="11" t="s">
        <v>38</v>
      </c>
      <c r="F1965" s="8"/>
      <c r="G1965" s="14">
        <v>12</v>
      </c>
      <c r="H1965" s="29">
        <v>16.666666666666998</v>
      </c>
      <c r="I1965" s="6">
        <v>8.333333333333</v>
      </c>
      <c r="J1965" s="6">
        <v>41.666666666666998</v>
      </c>
      <c r="K1965" s="6">
        <v>33.333333333333002</v>
      </c>
      <c r="L1965" s="12" t="s">
        <v>68</v>
      </c>
      <c r="M1965" s="6">
        <v>25</v>
      </c>
      <c r="N1965" s="31">
        <v>75</v>
      </c>
    </row>
    <row r="1966" spans="3:14" ht="25.2" x14ac:dyDescent="0.25">
      <c r="C1966" s="102" t="s">
        <v>39</v>
      </c>
      <c r="D1966" s="102" t="s">
        <v>25</v>
      </c>
      <c r="E1966" s="10" t="s">
        <v>40</v>
      </c>
      <c r="F1966" s="9"/>
      <c r="G1966" s="13">
        <v>263</v>
      </c>
      <c r="H1966" s="23">
        <v>12.547528517110001</v>
      </c>
      <c r="I1966" s="4">
        <v>27.756653992395002</v>
      </c>
      <c r="J1966" s="4">
        <v>33.079847908745002</v>
      </c>
      <c r="K1966" s="4">
        <v>23.193916349809999</v>
      </c>
      <c r="L1966" s="4">
        <v>3.422053231939</v>
      </c>
      <c r="M1966" s="4">
        <v>40.304182509505999</v>
      </c>
      <c r="N1966" s="25">
        <v>56.273764258554998</v>
      </c>
    </row>
    <row r="1967" spans="3:14" ht="25.2" x14ac:dyDescent="0.25">
      <c r="C1967" s="106"/>
      <c r="D1967" s="103"/>
      <c r="E1967" s="11" t="s">
        <v>41</v>
      </c>
      <c r="F1967" s="8"/>
      <c r="G1967" s="7">
        <v>906</v>
      </c>
      <c r="H1967" s="17">
        <v>7.6158940397350001</v>
      </c>
      <c r="I1967" s="2">
        <v>23.841059602649</v>
      </c>
      <c r="J1967" s="2">
        <v>38.962472406181</v>
      </c>
      <c r="K1967" s="2">
        <v>27.483443708608998</v>
      </c>
      <c r="L1967" s="2">
        <v>2.0971302428260001</v>
      </c>
      <c r="M1967" s="2">
        <v>31.456953642384001</v>
      </c>
      <c r="N1967" s="16">
        <v>66.445916114789995</v>
      </c>
    </row>
    <row r="1968" spans="3:14" x14ac:dyDescent="0.25">
      <c r="C1968" s="106"/>
      <c r="D1968" s="103"/>
      <c r="E1968" s="11" t="s">
        <v>42</v>
      </c>
      <c r="F1968" s="8"/>
      <c r="G1968" s="7">
        <v>61</v>
      </c>
      <c r="H1968" s="17">
        <v>4.918032786885</v>
      </c>
      <c r="I1968" s="2">
        <v>31.147540983607001</v>
      </c>
      <c r="J1968" s="2">
        <v>34.426229508196997</v>
      </c>
      <c r="K1968" s="2">
        <v>29.508196721310998</v>
      </c>
      <c r="L1968" s="19" t="s">
        <v>68</v>
      </c>
      <c r="M1968" s="2">
        <v>36.065573770492001</v>
      </c>
      <c r="N1968" s="16">
        <v>63.934426229507999</v>
      </c>
    </row>
    <row r="1969" spans="3:14" x14ac:dyDescent="0.25">
      <c r="C1969" s="106"/>
      <c r="D1969" s="103"/>
      <c r="E1969" s="11" t="s">
        <v>43</v>
      </c>
      <c r="F1969" s="8"/>
      <c r="G1969" s="7">
        <v>450</v>
      </c>
      <c r="H1969" s="17">
        <v>9.333333333333</v>
      </c>
      <c r="I1969" s="2">
        <v>28.444444444443999</v>
      </c>
      <c r="J1969" s="2">
        <v>36.666666666666998</v>
      </c>
      <c r="K1969" s="2">
        <v>23.333333333333002</v>
      </c>
      <c r="L1969" s="2">
        <v>2.2222222222219998</v>
      </c>
      <c r="M1969" s="2">
        <v>37.777777777777999</v>
      </c>
      <c r="N1969" s="16">
        <v>60</v>
      </c>
    </row>
    <row r="1970" spans="3:14" x14ac:dyDescent="0.25">
      <c r="C1970" s="106"/>
      <c r="D1970" s="103"/>
      <c r="E1970" s="11" t="s">
        <v>44</v>
      </c>
      <c r="F1970" s="8"/>
      <c r="G1970" s="7">
        <v>93</v>
      </c>
      <c r="H1970" s="17">
        <v>12.903225806451999</v>
      </c>
      <c r="I1970" s="2">
        <v>21.505376344085999</v>
      </c>
      <c r="J1970" s="2">
        <v>34.408602150538002</v>
      </c>
      <c r="K1970" s="2">
        <v>31.182795698924998</v>
      </c>
      <c r="L1970" s="19" t="s">
        <v>68</v>
      </c>
      <c r="M1970" s="2">
        <v>34.408602150538002</v>
      </c>
      <c r="N1970" s="16">
        <v>65.591397849461998</v>
      </c>
    </row>
    <row r="1971" spans="3:14" ht="25.2" x14ac:dyDescent="0.25">
      <c r="C1971" s="106"/>
      <c r="D1971" s="103"/>
      <c r="E1971" s="11" t="s">
        <v>45</v>
      </c>
      <c r="F1971" s="8"/>
      <c r="G1971" s="14">
        <v>41</v>
      </c>
      <c r="H1971" s="29">
        <v>17.073170731706998</v>
      </c>
      <c r="I1971" s="6">
        <v>29.268292682927001</v>
      </c>
      <c r="J1971" s="6">
        <v>21.951219512194999</v>
      </c>
      <c r="K1971" s="6">
        <v>31.707317073171001</v>
      </c>
      <c r="L1971" s="12" t="s">
        <v>68</v>
      </c>
      <c r="M1971" s="6">
        <v>46.341463414633999</v>
      </c>
      <c r="N1971" s="31">
        <v>53.658536585366001</v>
      </c>
    </row>
    <row r="1972" spans="3:14" x14ac:dyDescent="0.25">
      <c r="C1972" s="106"/>
      <c r="D1972" s="103"/>
      <c r="E1972" s="11" t="s">
        <v>38</v>
      </c>
      <c r="F1972" s="8"/>
      <c r="G1972" s="7">
        <v>141</v>
      </c>
      <c r="H1972" s="17">
        <v>17.021276595745</v>
      </c>
      <c r="I1972" s="2">
        <v>26.241134751773</v>
      </c>
      <c r="J1972" s="2">
        <v>28.368794326241002</v>
      </c>
      <c r="K1972" s="2">
        <v>24.113475177304998</v>
      </c>
      <c r="L1972" s="2">
        <v>4.2553191489359996</v>
      </c>
      <c r="M1972" s="2">
        <v>43.262411347517997</v>
      </c>
      <c r="N1972" s="16">
        <v>52.482269503546</v>
      </c>
    </row>
    <row r="1973" spans="3:14" ht="25.2" x14ac:dyDescent="0.25">
      <c r="C1973" s="106"/>
      <c r="D1973" s="102" t="s">
        <v>22</v>
      </c>
      <c r="E1973" s="10" t="s">
        <v>40</v>
      </c>
      <c r="F1973" s="9"/>
      <c r="G1973" s="13">
        <v>123</v>
      </c>
      <c r="H1973" s="23">
        <v>17.073170731706998</v>
      </c>
      <c r="I1973" s="4">
        <v>26.016260162601998</v>
      </c>
      <c r="J1973" s="4">
        <v>28.455284552845999</v>
      </c>
      <c r="K1973" s="4">
        <v>23.577235772358001</v>
      </c>
      <c r="L1973" s="4">
        <v>4.8780487804880002</v>
      </c>
      <c r="M1973" s="4">
        <v>43.089430894308997</v>
      </c>
      <c r="N1973" s="25">
        <v>52.032520325203002</v>
      </c>
    </row>
    <row r="1974" spans="3:14" ht="25.2" x14ac:dyDescent="0.25">
      <c r="C1974" s="106"/>
      <c r="D1974" s="103"/>
      <c r="E1974" s="11" t="s">
        <v>41</v>
      </c>
      <c r="F1974" s="8"/>
      <c r="G1974" s="7">
        <v>511</v>
      </c>
      <c r="H1974" s="17">
        <v>9.1976516634050007</v>
      </c>
      <c r="I1974" s="2">
        <v>25.831702544031</v>
      </c>
      <c r="J1974" s="2">
        <v>35.420743639922001</v>
      </c>
      <c r="K1974" s="2">
        <v>27.592954990214999</v>
      </c>
      <c r="L1974" s="2">
        <v>1.9569471624270001</v>
      </c>
      <c r="M1974" s="2">
        <v>35.029354207436</v>
      </c>
      <c r="N1974" s="16">
        <v>63.013698630137</v>
      </c>
    </row>
    <row r="1975" spans="3:14" x14ac:dyDescent="0.25">
      <c r="C1975" s="106"/>
      <c r="D1975" s="103"/>
      <c r="E1975" s="11" t="s">
        <v>42</v>
      </c>
      <c r="F1975" s="8"/>
      <c r="G1975" s="14">
        <v>36</v>
      </c>
      <c r="H1975" s="29">
        <v>8.333333333333</v>
      </c>
      <c r="I1975" s="6">
        <v>33.333333333333002</v>
      </c>
      <c r="J1975" s="6">
        <v>25</v>
      </c>
      <c r="K1975" s="6">
        <v>33.333333333333002</v>
      </c>
      <c r="L1975" s="12" t="s">
        <v>68</v>
      </c>
      <c r="M1975" s="6">
        <v>41.666666666666998</v>
      </c>
      <c r="N1975" s="31">
        <v>58.333333333333002</v>
      </c>
    </row>
    <row r="1976" spans="3:14" x14ac:dyDescent="0.25">
      <c r="C1976" s="106"/>
      <c r="D1976" s="103"/>
      <c r="E1976" s="11" t="s">
        <v>43</v>
      </c>
      <c r="F1976" s="8"/>
      <c r="G1976" s="7">
        <v>224</v>
      </c>
      <c r="H1976" s="17">
        <v>9.8214285714289993</v>
      </c>
      <c r="I1976" s="2">
        <v>31.25</v>
      </c>
      <c r="J1976" s="2">
        <v>33.482142857143003</v>
      </c>
      <c r="K1976" s="2">
        <v>22.321428571428999</v>
      </c>
      <c r="L1976" s="2">
        <v>3.125</v>
      </c>
      <c r="M1976" s="2">
        <v>41.071428571429003</v>
      </c>
      <c r="N1976" s="16">
        <v>55.803571428570997</v>
      </c>
    </row>
    <row r="1977" spans="3:14" x14ac:dyDescent="0.25">
      <c r="C1977" s="106"/>
      <c r="D1977" s="103"/>
      <c r="E1977" s="11" t="s">
        <v>44</v>
      </c>
      <c r="F1977" s="8"/>
      <c r="G1977" s="14">
        <v>46</v>
      </c>
      <c r="H1977" s="29">
        <v>13.04347826087</v>
      </c>
      <c r="I1977" s="6">
        <v>17.391304347826001</v>
      </c>
      <c r="J1977" s="6">
        <v>34.782608695652002</v>
      </c>
      <c r="K1977" s="6">
        <v>34.782608695652002</v>
      </c>
      <c r="L1977" s="12" t="s">
        <v>68</v>
      </c>
      <c r="M1977" s="6">
        <v>30.434782608696</v>
      </c>
      <c r="N1977" s="31">
        <v>69.565217391304003</v>
      </c>
    </row>
    <row r="1978" spans="3:14" ht="25.2" x14ac:dyDescent="0.25">
      <c r="C1978" s="106"/>
      <c r="D1978" s="103"/>
      <c r="E1978" s="11" t="s">
        <v>45</v>
      </c>
      <c r="F1978" s="8"/>
      <c r="G1978" s="14">
        <v>18</v>
      </c>
      <c r="H1978" s="29">
        <v>22.222222222222001</v>
      </c>
      <c r="I1978" s="6">
        <v>33.333333333333002</v>
      </c>
      <c r="J1978" s="6">
        <v>27.777777777777999</v>
      </c>
      <c r="K1978" s="6">
        <v>16.666666666666998</v>
      </c>
      <c r="L1978" s="12" t="s">
        <v>68</v>
      </c>
      <c r="M1978" s="6">
        <v>55.555555555555998</v>
      </c>
      <c r="N1978" s="31">
        <v>44.444444444444002</v>
      </c>
    </row>
    <row r="1979" spans="3:14" x14ac:dyDescent="0.25">
      <c r="C1979" s="106"/>
      <c r="D1979" s="103"/>
      <c r="E1979" s="11" t="s">
        <v>38</v>
      </c>
      <c r="F1979" s="8"/>
      <c r="G1979" s="7">
        <v>80</v>
      </c>
      <c r="H1979" s="17">
        <v>11.25</v>
      </c>
      <c r="I1979" s="2">
        <v>32.5</v>
      </c>
      <c r="J1979" s="2">
        <v>30</v>
      </c>
      <c r="K1979" s="2">
        <v>21.25</v>
      </c>
      <c r="L1979" s="2">
        <v>5</v>
      </c>
      <c r="M1979" s="2">
        <v>43.75</v>
      </c>
      <c r="N1979" s="16">
        <v>51.25</v>
      </c>
    </row>
    <row r="1980" spans="3:14" ht="25.2" x14ac:dyDescent="0.25">
      <c r="C1980" s="106"/>
      <c r="D1980" s="102" t="s">
        <v>23</v>
      </c>
      <c r="E1980" s="10" t="s">
        <v>40</v>
      </c>
      <c r="F1980" s="9"/>
      <c r="G1980" s="13">
        <v>140</v>
      </c>
      <c r="H1980" s="23">
        <v>8.5714285714289993</v>
      </c>
      <c r="I1980" s="4">
        <v>29.285714285714</v>
      </c>
      <c r="J1980" s="4">
        <v>37.142857142856997</v>
      </c>
      <c r="K1980" s="4">
        <v>22.857142857143</v>
      </c>
      <c r="L1980" s="4">
        <v>2.1428571428569998</v>
      </c>
      <c r="M1980" s="4">
        <v>37.857142857143003</v>
      </c>
      <c r="N1980" s="25">
        <v>60</v>
      </c>
    </row>
    <row r="1981" spans="3:14" ht="25.2" x14ac:dyDescent="0.25">
      <c r="C1981" s="106"/>
      <c r="D1981" s="103"/>
      <c r="E1981" s="11" t="s">
        <v>41</v>
      </c>
      <c r="F1981" s="8"/>
      <c r="G1981" s="7">
        <v>395</v>
      </c>
      <c r="H1981" s="17">
        <v>5.5696202531649996</v>
      </c>
      <c r="I1981" s="2">
        <v>21.265822784809998</v>
      </c>
      <c r="J1981" s="2">
        <v>43.544303797467997</v>
      </c>
      <c r="K1981" s="2">
        <v>27.341772151899001</v>
      </c>
      <c r="L1981" s="2">
        <v>2.2784810126580002</v>
      </c>
      <c r="M1981" s="2">
        <v>26.835443037975001</v>
      </c>
      <c r="N1981" s="16">
        <v>70.886075949366997</v>
      </c>
    </row>
    <row r="1982" spans="3:14" x14ac:dyDescent="0.25">
      <c r="C1982" s="106"/>
      <c r="D1982" s="103"/>
      <c r="E1982" s="11" t="s">
        <v>42</v>
      </c>
      <c r="F1982" s="8"/>
      <c r="G1982" s="14">
        <v>25</v>
      </c>
      <c r="H1982" s="57" t="s">
        <v>68</v>
      </c>
      <c r="I1982" s="6">
        <v>28</v>
      </c>
      <c r="J1982" s="6">
        <v>48</v>
      </c>
      <c r="K1982" s="6">
        <v>24</v>
      </c>
      <c r="L1982" s="12" t="s">
        <v>68</v>
      </c>
      <c r="M1982" s="6">
        <v>28</v>
      </c>
      <c r="N1982" s="31">
        <v>72</v>
      </c>
    </row>
    <row r="1983" spans="3:14" x14ac:dyDescent="0.25">
      <c r="C1983" s="106"/>
      <c r="D1983" s="103"/>
      <c r="E1983" s="11" t="s">
        <v>43</v>
      </c>
      <c r="F1983" s="8"/>
      <c r="G1983" s="7">
        <v>226</v>
      </c>
      <c r="H1983" s="17">
        <v>8.8495575221239999</v>
      </c>
      <c r="I1983" s="2">
        <v>25.663716814158999</v>
      </c>
      <c r="J1983" s="2">
        <v>39.823008849558001</v>
      </c>
      <c r="K1983" s="2">
        <v>24.336283185841001</v>
      </c>
      <c r="L1983" s="2">
        <v>1.327433628319</v>
      </c>
      <c r="M1983" s="2">
        <v>34.513274336282997</v>
      </c>
      <c r="N1983" s="16">
        <v>64.159292035397996</v>
      </c>
    </row>
    <row r="1984" spans="3:14" x14ac:dyDescent="0.25">
      <c r="C1984" s="106"/>
      <c r="D1984" s="103"/>
      <c r="E1984" s="11" t="s">
        <v>44</v>
      </c>
      <c r="F1984" s="8"/>
      <c r="G1984" s="14">
        <v>47</v>
      </c>
      <c r="H1984" s="29">
        <v>12.765957446809001</v>
      </c>
      <c r="I1984" s="6">
        <v>25.531914893617</v>
      </c>
      <c r="J1984" s="6">
        <v>34.042553191488999</v>
      </c>
      <c r="K1984" s="6">
        <v>27.659574468085001</v>
      </c>
      <c r="L1984" s="12" t="s">
        <v>68</v>
      </c>
      <c r="M1984" s="6">
        <v>38.297872340425997</v>
      </c>
      <c r="N1984" s="31">
        <v>61.702127659574003</v>
      </c>
    </row>
    <row r="1985" spans="3:14" ht="25.2" x14ac:dyDescent="0.25">
      <c r="C1985" s="106"/>
      <c r="D1985" s="103"/>
      <c r="E1985" s="11" t="s">
        <v>45</v>
      </c>
      <c r="F1985" s="8"/>
      <c r="G1985" s="14">
        <v>23</v>
      </c>
      <c r="H1985" s="29">
        <v>13.04347826087</v>
      </c>
      <c r="I1985" s="6">
        <v>26.086956521739001</v>
      </c>
      <c r="J1985" s="6">
        <v>17.391304347826001</v>
      </c>
      <c r="K1985" s="6">
        <v>43.478260869564998</v>
      </c>
      <c r="L1985" s="12" t="s">
        <v>68</v>
      </c>
      <c r="M1985" s="6">
        <v>39.130434782609001</v>
      </c>
      <c r="N1985" s="31">
        <v>60.869565217390999</v>
      </c>
    </row>
    <row r="1986" spans="3:14" x14ac:dyDescent="0.25">
      <c r="C1986" s="106"/>
      <c r="D1986" s="103"/>
      <c r="E1986" s="11" t="s">
        <v>38</v>
      </c>
      <c r="F1986" s="8"/>
      <c r="G1986" s="7">
        <v>61</v>
      </c>
      <c r="H1986" s="17">
        <v>24.590163934425998</v>
      </c>
      <c r="I1986" s="2">
        <v>18.032786885246001</v>
      </c>
      <c r="J1986" s="2">
        <v>26.229508196721</v>
      </c>
      <c r="K1986" s="2">
        <v>27.868852459016001</v>
      </c>
      <c r="L1986" s="2">
        <v>3.2786885245900002</v>
      </c>
      <c r="M1986" s="2">
        <v>42.622950819671999</v>
      </c>
      <c r="N1986" s="16">
        <v>54.098360655737999</v>
      </c>
    </row>
    <row r="1987" spans="3:14" x14ac:dyDescent="0.25">
      <c r="C1987" s="102" t="s">
        <v>46</v>
      </c>
      <c r="D1987" s="100" t="s">
        <v>21</v>
      </c>
      <c r="E1987" s="10" t="s">
        <v>47</v>
      </c>
      <c r="F1987" s="9"/>
      <c r="G1987" s="13">
        <v>1103</v>
      </c>
      <c r="H1987" s="23">
        <v>9.3381686310060008</v>
      </c>
      <c r="I1987" s="4">
        <v>24.388032638258998</v>
      </c>
      <c r="J1987" s="4">
        <v>36.536718041703999</v>
      </c>
      <c r="K1987" s="4">
        <v>27.289211242067001</v>
      </c>
      <c r="L1987" s="4">
        <v>2.4478694469629998</v>
      </c>
      <c r="M1987" s="4">
        <v>33.726201269265999</v>
      </c>
      <c r="N1987" s="25">
        <v>63.825929283771998</v>
      </c>
    </row>
    <row r="1988" spans="3:14" ht="25.2" x14ac:dyDescent="0.25">
      <c r="C1988" s="106"/>
      <c r="D1988" s="101"/>
      <c r="E1988" s="11" t="s">
        <v>48</v>
      </c>
      <c r="F1988" s="8"/>
      <c r="G1988" s="7">
        <v>173</v>
      </c>
      <c r="H1988" s="17">
        <v>4.6242774566470004</v>
      </c>
      <c r="I1988" s="2">
        <v>26.589595375723</v>
      </c>
      <c r="J1988" s="2">
        <v>37.572254335259998</v>
      </c>
      <c r="K1988" s="2">
        <v>28.901734104046</v>
      </c>
      <c r="L1988" s="2">
        <v>2.3121387283239998</v>
      </c>
      <c r="M1988" s="2">
        <v>31.213872832370001</v>
      </c>
      <c r="N1988" s="16">
        <v>66.473988439305998</v>
      </c>
    </row>
    <row r="1989" spans="3:14" x14ac:dyDescent="0.25">
      <c r="C1989" s="106"/>
      <c r="D1989" s="101"/>
      <c r="E1989" s="11" t="s">
        <v>49</v>
      </c>
      <c r="F1989" s="8"/>
      <c r="G1989" s="14">
        <v>29</v>
      </c>
      <c r="H1989" s="29">
        <v>13.793103448276</v>
      </c>
      <c r="I1989" s="6">
        <v>24.137931034483</v>
      </c>
      <c r="J1989" s="6">
        <v>31.034482758620999</v>
      </c>
      <c r="K1989" s="6">
        <v>27.586206896552</v>
      </c>
      <c r="L1989" s="6">
        <v>3.4482758620689999</v>
      </c>
      <c r="M1989" s="6">
        <v>37.931034482759003</v>
      </c>
      <c r="N1989" s="31">
        <v>58.620689655172001</v>
      </c>
    </row>
    <row r="1990" spans="3:14" ht="25.2" x14ac:dyDescent="0.25">
      <c r="C1990" s="106"/>
      <c r="D1990" s="101"/>
      <c r="E1990" s="11" t="s">
        <v>50</v>
      </c>
      <c r="F1990" s="8"/>
      <c r="G1990" s="7">
        <v>102</v>
      </c>
      <c r="H1990" s="17">
        <v>15.686274509804001</v>
      </c>
      <c r="I1990" s="2">
        <v>34.313725490195999</v>
      </c>
      <c r="J1990" s="2">
        <v>35.294117647058997</v>
      </c>
      <c r="K1990" s="2">
        <v>12.745098039216</v>
      </c>
      <c r="L1990" s="2">
        <v>1.9607843137250001</v>
      </c>
      <c r="M1990" s="2">
        <v>50</v>
      </c>
      <c r="N1990" s="16">
        <v>48.039215686275</v>
      </c>
    </row>
    <row r="1991" spans="3:14" ht="25.2" x14ac:dyDescent="0.25">
      <c r="C1991" s="106"/>
      <c r="D1991" s="101"/>
      <c r="E1991" s="11" t="s">
        <v>51</v>
      </c>
      <c r="F1991" s="8"/>
      <c r="G1991" s="14">
        <v>46</v>
      </c>
      <c r="H1991" s="29">
        <v>23.913043478260999</v>
      </c>
      <c r="I1991" s="6">
        <v>30.434782608696</v>
      </c>
      <c r="J1991" s="6">
        <v>26.086956521739001</v>
      </c>
      <c r="K1991" s="6">
        <v>17.391304347826001</v>
      </c>
      <c r="L1991" s="6">
        <v>2.1739130434780001</v>
      </c>
      <c r="M1991" s="6">
        <v>54.347826086956999</v>
      </c>
      <c r="N1991" s="31">
        <v>43.478260869564998</v>
      </c>
    </row>
    <row r="1992" spans="3:14" x14ac:dyDescent="0.25">
      <c r="C1992" s="106"/>
      <c r="D1992" s="101"/>
      <c r="E1992" s="11" t="s">
        <v>52</v>
      </c>
      <c r="F1992" s="8"/>
      <c r="G1992" s="14">
        <v>20</v>
      </c>
      <c r="H1992" s="29">
        <v>10</v>
      </c>
      <c r="I1992" s="6">
        <v>25</v>
      </c>
      <c r="J1992" s="6">
        <v>25</v>
      </c>
      <c r="K1992" s="6">
        <v>35</v>
      </c>
      <c r="L1992" s="6">
        <v>5</v>
      </c>
      <c r="M1992" s="6">
        <v>35</v>
      </c>
      <c r="N1992" s="31">
        <v>60</v>
      </c>
    </row>
    <row r="1993" spans="3:14" x14ac:dyDescent="0.25">
      <c r="C1993" s="106"/>
      <c r="D1993" s="101"/>
      <c r="E1993" s="11" t="s">
        <v>53</v>
      </c>
      <c r="F1993" s="8"/>
      <c r="G1993" s="14">
        <v>19</v>
      </c>
      <c r="H1993" s="29">
        <v>26.315789473683999</v>
      </c>
      <c r="I1993" s="6">
        <v>15.789473684211</v>
      </c>
      <c r="J1993" s="6">
        <v>21.052631578947</v>
      </c>
      <c r="K1993" s="6">
        <v>36.842105263157997</v>
      </c>
      <c r="L1993" s="12" t="s">
        <v>68</v>
      </c>
      <c r="M1993" s="6">
        <v>42.105263157895003</v>
      </c>
      <c r="N1993" s="31">
        <v>57.894736842104997</v>
      </c>
    </row>
    <row r="1994" spans="3:14" x14ac:dyDescent="0.25">
      <c r="C1994" s="106"/>
      <c r="D1994" s="101"/>
      <c r="E1994" s="11" t="s">
        <v>38</v>
      </c>
      <c r="F1994" s="8"/>
      <c r="G1994" s="14">
        <v>32</v>
      </c>
      <c r="H1994" s="29">
        <v>9.375</v>
      </c>
      <c r="I1994" s="6">
        <v>25</v>
      </c>
      <c r="J1994" s="6">
        <v>43.75</v>
      </c>
      <c r="K1994" s="6">
        <v>18.75</v>
      </c>
      <c r="L1994" s="6">
        <v>3.125</v>
      </c>
      <c r="M1994" s="6">
        <v>34.375</v>
      </c>
      <c r="N1994" s="31">
        <v>62.5</v>
      </c>
    </row>
    <row r="1995" spans="3:14" x14ac:dyDescent="0.25">
      <c r="C1995" s="106"/>
      <c r="D1995" s="101"/>
      <c r="E1995" s="11" t="s">
        <v>54</v>
      </c>
      <c r="F1995" s="8"/>
      <c r="G1995" s="7">
        <v>1276</v>
      </c>
      <c r="H1995" s="17">
        <v>8.6990595611289994</v>
      </c>
      <c r="I1995" s="2">
        <v>24.686520376175999</v>
      </c>
      <c r="J1995" s="2">
        <v>36.677115987461001</v>
      </c>
      <c r="K1995" s="2">
        <v>27.507836990596001</v>
      </c>
      <c r="L1995" s="2">
        <v>2.4294670846390001</v>
      </c>
      <c r="M1995" s="2">
        <v>33.385579937304001</v>
      </c>
      <c r="N1995" s="16">
        <v>64.184952978056003</v>
      </c>
    </row>
    <row r="1996" spans="3:14" x14ac:dyDescent="0.25">
      <c r="C1996" s="106"/>
      <c r="D1996" s="101"/>
      <c r="E1996" s="11" t="s">
        <v>55</v>
      </c>
      <c r="F1996" s="8"/>
      <c r="G1996" s="7">
        <v>177</v>
      </c>
      <c r="H1996" s="17">
        <v>17.514124293784999</v>
      </c>
      <c r="I1996" s="2">
        <v>31.638418079095999</v>
      </c>
      <c r="J1996" s="2">
        <v>32.203389830508002</v>
      </c>
      <c r="K1996" s="2">
        <v>16.384180790959999</v>
      </c>
      <c r="L1996" s="2">
        <v>2.25988700565</v>
      </c>
      <c r="M1996" s="2">
        <v>49.152542372881001</v>
      </c>
      <c r="N1996" s="16">
        <v>48.587570621468998</v>
      </c>
    </row>
    <row r="1997" spans="3:14" ht="25.2" x14ac:dyDescent="0.25">
      <c r="C1997" s="102" t="s">
        <v>56</v>
      </c>
      <c r="D1997" s="100" t="s">
        <v>21</v>
      </c>
      <c r="E1997" s="10" t="s">
        <v>57</v>
      </c>
      <c r="F1997" s="9"/>
      <c r="G1997" s="13">
        <v>393</v>
      </c>
      <c r="H1997" s="23">
        <v>9.1603053435110002</v>
      </c>
      <c r="I1997" s="4">
        <v>26.208651399491</v>
      </c>
      <c r="J1997" s="4">
        <v>33.842239185750998</v>
      </c>
      <c r="K1997" s="4">
        <v>28.498727735368998</v>
      </c>
      <c r="L1997" s="4">
        <v>2.2900763358780001</v>
      </c>
      <c r="M1997" s="4">
        <v>35.368956743002997</v>
      </c>
      <c r="N1997" s="25">
        <v>62.34096692112</v>
      </c>
    </row>
    <row r="1998" spans="3:14" ht="25.2" x14ac:dyDescent="0.25">
      <c r="C1998" s="106"/>
      <c r="D1998" s="101"/>
      <c r="E1998" s="11" t="s">
        <v>58</v>
      </c>
      <c r="F1998" s="8"/>
      <c r="G1998" s="7">
        <v>615</v>
      </c>
      <c r="H1998" s="17">
        <v>10.569105691057</v>
      </c>
      <c r="I1998" s="2">
        <v>24.390243902439</v>
      </c>
      <c r="J1998" s="2">
        <v>36.260162601626</v>
      </c>
      <c r="K1998" s="2">
        <v>26.341463414633999</v>
      </c>
      <c r="L1998" s="2">
        <v>2.4390243902440001</v>
      </c>
      <c r="M1998" s="2">
        <v>34.959349593496</v>
      </c>
      <c r="N1998" s="16">
        <v>62.601626016259999</v>
      </c>
    </row>
    <row r="1999" spans="3:14" ht="25.2" x14ac:dyDescent="0.25">
      <c r="C1999" s="106"/>
      <c r="D1999" s="101"/>
      <c r="E1999" s="11" t="s">
        <v>59</v>
      </c>
      <c r="F1999" s="8"/>
      <c r="G1999" s="7">
        <v>364</v>
      </c>
      <c r="H1999" s="17">
        <v>8.7912087912089998</v>
      </c>
      <c r="I1999" s="2">
        <v>25</v>
      </c>
      <c r="J1999" s="2">
        <v>38.461538461537998</v>
      </c>
      <c r="K1999" s="2">
        <v>24.725274725275</v>
      </c>
      <c r="L1999" s="2">
        <v>3.0219780219780001</v>
      </c>
      <c r="M1999" s="2">
        <v>33.791208791209002</v>
      </c>
      <c r="N1999" s="16">
        <v>63.186813186812998</v>
      </c>
    </row>
    <row r="2000" spans="3:14" x14ac:dyDescent="0.25">
      <c r="C2000" s="106"/>
      <c r="D2000" s="101"/>
      <c r="E2000" s="11" t="s">
        <v>60</v>
      </c>
      <c r="F2000" s="8"/>
      <c r="G2000" s="7">
        <v>152</v>
      </c>
      <c r="H2000" s="17">
        <v>12.5</v>
      </c>
      <c r="I2000" s="2">
        <v>28.289473684211</v>
      </c>
      <c r="J2000" s="2">
        <v>34.210526315788996</v>
      </c>
      <c r="K2000" s="2">
        <v>23.684210526316001</v>
      </c>
      <c r="L2000" s="2">
        <v>1.3157894736839999</v>
      </c>
      <c r="M2000" s="2">
        <v>40.789473684211004</v>
      </c>
      <c r="N2000" s="16">
        <v>57.894736842104997</v>
      </c>
    </row>
    <row r="2001" spans="2:18" x14ac:dyDescent="0.25">
      <c r="C2001" s="102" t="s">
        <v>61</v>
      </c>
      <c r="D2001" s="100" t="s">
        <v>21</v>
      </c>
      <c r="E2001" s="10" t="s">
        <v>62</v>
      </c>
      <c r="F2001" s="9"/>
      <c r="G2001" s="13">
        <v>197</v>
      </c>
      <c r="H2001" s="23">
        <v>11.167512690355</v>
      </c>
      <c r="I2001" s="4">
        <v>29.949238578679999</v>
      </c>
      <c r="J2001" s="4">
        <v>38.578680203045998</v>
      </c>
      <c r="K2001" s="4">
        <v>18.274111675126999</v>
      </c>
      <c r="L2001" s="4">
        <v>2.0304568527920002</v>
      </c>
      <c r="M2001" s="4">
        <v>41.116751269036001</v>
      </c>
      <c r="N2001" s="25">
        <v>56.852791878173001</v>
      </c>
    </row>
    <row r="2002" spans="2:18" x14ac:dyDescent="0.25">
      <c r="C2002" s="103"/>
      <c r="D2002" s="101"/>
      <c r="E2002" s="11" t="s">
        <v>63</v>
      </c>
      <c r="F2002" s="8"/>
      <c r="G2002" s="7">
        <v>460</v>
      </c>
      <c r="H2002" s="17">
        <v>10.434782608696</v>
      </c>
      <c r="I2002" s="2">
        <v>23.695652173913</v>
      </c>
      <c r="J2002" s="2">
        <v>31.95652173913</v>
      </c>
      <c r="K2002" s="2">
        <v>31.086956521739001</v>
      </c>
      <c r="L2002" s="2">
        <v>2.8260869565219999</v>
      </c>
      <c r="M2002" s="2">
        <v>34.130434782609001</v>
      </c>
      <c r="N2002" s="16">
        <v>63.043478260870003</v>
      </c>
    </row>
    <row r="2003" spans="2:18" ht="25.2" x14ac:dyDescent="0.25">
      <c r="C2003" s="103"/>
      <c r="D2003" s="101"/>
      <c r="E2003" s="11" t="s">
        <v>64</v>
      </c>
      <c r="F2003" s="8"/>
      <c r="G2003" s="7">
        <v>286</v>
      </c>
      <c r="H2003" s="17">
        <v>9.0909090909089993</v>
      </c>
      <c r="I2003" s="2">
        <v>23.076923076922998</v>
      </c>
      <c r="J2003" s="2">
        <v>40.20979020979</v>
      </c>
      <c r="K2003" s="2">
        <v>25.524475524475999</v>
      </c>
      <c r="L2003" s="2">
        <v>2.0979020979020002</v>
      </c>
      <c r="M2003" s="2">
        <v>32.167832167832003</v>
      </c>
      <c r="N2003" s="16">
        <v>65.734265734266003</v>
      </c>
    </row>
    <row r="2004" spans="2:18" x14ac:dyDescent="0.25">
      <c r="C2004" s="103"/>
      <c r="D2004" s="101"/>
      <c r="E2004" s="11" t="s">
        <v>65</v>
      </c>
      <c r="F2004" s="8"/>
      <c r="G2004" s="7">
        <v>249</v>
      </c>
      <c r="H2004" s="17">
        <v>9.638554216867</v>
      </c>
      <c r="I2004" s="2">
        <v>22.89156626506</v>
      </c>
      <c r="J2004" s="2">
        <v>37.349397590361001</v>
      </c>
      <c r="K2004" s="2">
        <v>26.907630522087999</v>
      </c>
      <c r="L2004" s="2">
        <v>3.2128514056220001</v>
      </c>
      <c r="M2004" s="2">
        <v>32.530120481928002</v>
      </c>
      <c r="N2004" s="16">
        <v>64.257028112450001</v>
      </c>
    </row>
    <row r="2005" spans="2:18" x14ac:dyDescent="0.25">
      <c r="C2005" s="103"/>
      <c r="D2005" s="101"/>
      <c r="E2005" s="11" t="s">
        <v>66</v>
      </c>
      <c r="F2005" s="8"/>
      <c r="G2005" s="7">
        <v>145</v>
      </c>
      <c r="H2005" s="17">
        <v>7.5862068965520004</v>
      </c>
      <c r="I2005" s="2">
        <v>33.103448275862</v>
      </c>
      <c r="J2005" s="2">
        <v>35.862068965516997</v>
      </c>
      <c r="K2005" s="2">
        <v>20</v>
      </c>
      <c r="L2005" s="2">
        <v>3.4482758620689999</v>
      </c>
      <c r="M2005" s="2">
        <v>40.689655172414</v>
      </c>
      <c r="N2005" s="16">
        <v>55.862068965516997</v>
      </c>
    </row>
    <row r="2006" spans="2:18" x14ac:dyDescent="0.25">
      <c r="C2006" s="107"/>
      <c r="D2006" s="104"/>
      <c r="E2006" s="44" t="s">
        <v>67</v>
      </c>
      <c r="F2006" s="45"/>
      <c r="G2006" s="56">
        <v>187</v>
      </c>
      <c r="H2006" s="66">
        <v>11.229946524063999</v>
      </c>
      <c r="I2006" s="35">
        <v>25.668449197861001</v>
      </c>
      <c r="J2006" s="35">
        <v>34.759358288770002</v>
      </c>
      <c r="K2006" s="35">
        <v>27.807486631016001</v>
      </c>
      <c r="L2006" s="35">
        <v>0.53475935828900001</v>
      </c>
      <c r="M2006" s="35">
        <v>36.898395721924999</v>
      </c>
      <c r="N2006" s="67">
        <v>62.566844919786</v>
      </c>
    </row>
    <row r="2008" spans="2:18" x14ac:dyDescent="0.25">
      <c r="B2008" s="42" t="str">
        <f xml:space="preserve"> HYPERLINK("#'目次'!B30", "[24]")</f>
        <v>[24]</v>
      </c>
      <c r="C2008" s="37" t="s">
        <v>326</v>
      </c>
    </row>
    <row r="2011" spans="2:18" x14ac:dyDescent="0.25">
      <c r="C2011" s="37" t="s">
        <v>14</v>
      </c>
    </row>
    <row r="2012" spans="2:18" ht="63" x14ac:dyDescent="0.25">
      <c r="C2012" s="96"/>
      <c r="D2012" s="97"/>
      <c r="E2012" s="97"/>
      <c r="F2012" s="97"/>
      <c r="G2012" s="52" t="s">
        <v>15</v>
      </c>
      <c r="H2012" s="48" t="s">
        <v>327</v>
      </c>
      <c r="I2012" s="20" t="s">
        <v>328</v>
      </c>
      <c r="J2012" s="20" t="s">
        <v>329</v>
      </c>
      <c r="K2012" s="20" t="s">
        <v>330</v>
      </c>
      <c r="L2012" s="20" t="s">
        <v>331</v>
      </c>
      <c r="M2012" s="20" t="s">
        <v>332</v>
      </c>
      <c r="N2012" s="20" t="s">
        <v>333</v>
      </c>
      <c r="O2012" s="20" t="s">
        <v>53</v>
      </c>
      <c r="P2012" s="20" t="s">
        <v>334</v>
      </c>
      <c r="Q2012" s="20" t="s">
        <v>38</v>
      </c>
      <c r="R2012" s="51" t="s">
        <v>335</v>
      </c>
    </row>
    <row r="2013" spans="2:18" x14ac:dyDescent="0.25">
      <c r="C2013" s="98"/>
      <c r="D2013" s="99"/>
      <c r="E2013" s="99"/>
      <c r="F2013" s="99"/>
      <c r="G2013" s="47"/>
      <c r="H2013" s="55"/>
      <c r="I2013" s="21"/>
      <c r="J2013" s="21"/>
      <c r="K2013" s="21"/>
      <c r="L2013" s="21"/>
      <c r="M2013" s="21"/>
      <c r="N2013" s="21"/>
      <c r="O2013" s="21"/>
      <c r="P2013" s="21"/>
      <c r="Q2013" s="21"/>
      <c r="R2013" s="54"/>
    </row>
    <row r="2014" spans="2:18" x14ac:dyDescent="0.25">
      <c r="C2014" s="43"/>
      <c r="D2014" s="49"/>
      <c r="E2014" s="53" t="s">
        <v>15</v>
      </c>
      <c r="F2014" s="46"/>
      <c r="G2014" s="50">
        <v>1524</v>
      </c>
      <c r="H2014" s="32">
        <v>51.706036745406998</v>
      </c>
      <c r="I2014" s="32">
        <v>20.669291338583001</v>
      </c>
      <c r="J2014" s="32">
        <v>13.910761154856001</v>
      </c>
      <c r="K2014" s="32">
        <v>2.9527559055119998</v>
      </c>
      <c r="L2014" s="32">
        <v>1.574803149606</v>
      </c>
      <c r="M2014" s="32">
        <v>10.10498687664</v>
      </c>
      <c r="N2014" s="32">
        <v>24.409448818897999</v>
      </c>
      <c r="O2014" s="32">
        <v>2.6902887139109999</v>
      </c>
      <c r="P2014" s="32">
        <v>25.984251968504001</v>
      </c>
      <c r="Q2014" s="32">
        <v>2.6902887139109999</v>
      </c>
      <c r="R2014" s="65">
        <v>71.325459317585</v>
      </c>
    </row>
    <row r="2015" spans="2:18" x14ac:dyDescent="0.25">
      <c r="C2015" s="105" t="s">
        <v>20</v>
      </c>
      <c r="D2015" s="100" t="s">
        <v>21</v>
      </c>
      <c r="E2015" s="10" t="s">
        <v>22</v>
      </c>
      <c r="F2015" s="9"/>
      <c r="G2015" s="13">
        <v>780</v>
      </c>
      <c r="H2015" s="23">
        <v>49.487179487178999</v>
      </c>
      <c r="I2015" s="4">
        <v>20.769230769231001</v>
      </c>
      <c r="J2015" s="4">
        <v>14.230769230769001</v>
      </c>
      <c r="K2015" s="4">
        <v>2.8205128205130001</v>
      </c>
      <c r="L2015" s="4">
        <v>1.025641025641</v>
      </c>
      <c r="M2015" s="4">
        <v>11.410256410256</v>
      </c>
      <c r="N2015" s="4">
        <v>23.205128205127998</v>
      </c>
      <c r="O2015" s="4">
        <v>2.6923076923079998</v>
      </c>
      <c r="P2015" s="4">
        <v>26.923076923077002</v>
      </c>
      <c r="Q2015" s="4">
        <v>3.2051282051280001</v>
      </c>
      <c r="R2015" s="25">
        <v>69.871794871795004</v>
      </c>
    </row>
    <row r="2016" spans="2:18" x14ac:dyDescent="0.25">
      <c r="C2016" s="106"/>
      <c r="D2016" s="101"/>
      <c r="E2016" s="11" t="s">
        <v>23</v>
      </c>
      <c r="F2016" s="8"/>
      <c r="G2016" s="7">
        <v>744</v>
      </c>
      <c r="H2016" s="17">
        <v>54.032258064516</v>
      </c>
      <c r="I2016" s="2">
        <v>20.564516129032</v>
      </c>
      <c r="J2016" s="2">
        <v>13.575268817204</v>
      </c>
      <c r="K2016" s="2">
        <v>3.091397849462</v>
      </c>
      <c r="L2016" s="2">
        <v>2.1505376344089999</v>
      </c>
      <c r="M2016" s="2">
        <v>8.7365591397849993</v>
      </c>
      <c r="N2016" s="2">
        <v>25.672043010753001</v>
      </c>
      <c r="O2016" s="2">
        <v>2.6881720430109999</v>
      </c>
      <c r="P2016" s="2">
        <v>25</v>
      </c>
      <c r="Q2016" s="2">
        <v>2.1505376344089999</v>
      </c>
      <c r="R2016" s="16">
        <v>72.849462365590995</v>
      </c>
    </row>
    <row r="2017" spans="3:18" x14ac:dyDescent="0.25">
      <c r="C2017" s="102" t="s">
        <v>24</v>
      </c>
      <c r="D2017" s="102" t="s">
        <v>25</v>
      </c>
      <c r="E2017" s="10" t="s">
        <v>26</v>
      </c>
      <c r="F2017" s="9"/>
      <c r="G2017" s="13">
        <v>257</v>
      </c>
      <c r="H2017" s="23">
        <v>55.642023346304001</v>
      </c>
      <c r="I2017" s="4">
        <v>35.019455252918</v>
      </c>
      <c r="J2017" s="4">
        <v>22.568093385213999</v>
      </c>
      <c r="K2017" s="4">
        <v>2.7237354085600001</v>
      </c>
      <c r="L2017" s="4">
        <v>3.5019455252920002</v>
      </c>
      <c r="M2017" s="4">
        <v>10.894941634241</v>
      </c>
      <c r="N2017" s="4">
        <v>28.793774319065999</v>
      </c>
      <c r="O2017" s="4">
        <v>3.5019455252920002</v>
      </c>
      <c r="P2017" s="4">
        <v>19.844357976653999</v>
      </c>
      <c r="Q2017" s="4">
        <v>0.38910505836600001</v>
      </c>
      <c r="R2017" s="25">
        <v>79.766536964981</v>
      </c>
    </row>
    <row r="2018" spans="3:18" x14ac:dyDescent="0.25">
      <c r="C2018" s="106"/>
      <c r="D2018" s="103"/>
      <c r="E2018" s="11" t="s">
        <v>27</v>
      </c>
      <c r="F2018" s="8"/>
      <c r="G2018" s="7">
        <v>297</v>
      </c>
      <c r="H2018" s="17">
        <v>52.861952861953</v>
      </c>
      <c r="I2018" s="2">
        <v>20.538720538721002</v>
      </c>
      <c r="J2018" s="2">
        <v>13.804713804714</v>
      </c>
      <c r="K2018" s="2">
        <v>1.683501683502</v>
      </c>
      <c r="L2018" s="2">
        <v>1.3468013468010001</v>
      </c>
      <c r="M2018" s="2">
        <v>14.141414141414</v>
      </c>
      <c r="N2018" s="2">
        <v>25.925925925925998</v>
      </c>
      <c r="O2018" s="2">
        <v>1.010101010101</v>
      </c>
      <c r="P2018" s="2">
        <v>26.599326599327</v>
      </c>
      <c r="Q2018" s="2">
        <v>2.3569023569019998</v>
      </c>
      <c r="R2018" s="16">
        <v>71.043771043771002</v>
      </c>
    </row>
    <row r="2019" spans="3:18" x14ac:dyDescent="0.25">
      <c r="C2019" s="106"/>
      <c r="D2019" s="103"/>
      <c r="E2019" s="11" t="s">
        <v>28</v>
      </c>
      <c r="F2019" s="8"/>
      <c r="G2019" s="7">
        <v>316</v>
      </c>
      <c r="H2019" s="17">
        <v>57.594936708860999</v>
      </c>
      <c r="I2019" s="2">
        <v>23.734177215190002</v>
      </c>
      <c r="J2019" s="2">
        <v>12.658227848100999</v>
      </c>
      <c r="K2019" s="2">
        <v>2.8481012658229998</v>
      </c>
      <c r="L2019" s="2">
        <v>1.2658227848100001</v>
      </c>
      <c r="M2019" s="2">
        <v>11.708860759494</v>
      </c>
      <c r="N2019" s="2">
        <v>28.164556962024999</v>
      </c>
      <c r="O2019" s="2">
        <v>2.2151898734180002</v>
      </c>
      <c r="P2019" s="2">
        <v>24.050632911392</v>
      </c>
      <c r="Q2019" s="2">
        <v>1.8987341772149999</v>
      </c>
      <c r="R2019" s="16">
        <v>74.050632911392</v>
      </c>
    </row>
    <row r="2020" spans="3:18" x14ac:dyDescent="0.25">
      <c r="C2020" s="106"/>
      <c r="D2020" s="103"/>
      <c r="E2020" s="11" t="s">
        <v>29</v>
      </c>
      <c r="F2020" s="8"/>
      <c r="G2020" s="7">
        <v>335</v>
      </c>
      <c r="H2020" s="17">
        <v>48.059701492537002</v>
      </c>
      <c r="I2020" s="2">
        <v>16.417910447760999</v>
      </c>
      <c r="J2020" s="2">
        <v>11.343283582090001</v>
      </c>
      <c r="K2020" s="2">
        <v>4.1791044776120003</v>
      </c>
      <c r="L2020" s="2">
        <v>0.89552238805999995</v>
      </c>
      <c r="M2020" s="2">
        <v>8.0597014925370001</v>
      </c>
      <c r="N2020" s="2">
        <v>22.089552238806</v>
      </c>
      <c r="O2020" s="2">
        <v>2.985074626866</v>
      </c>
      <c r="P2020" s="2">
        <v>27.164179104477999</v>
      </c>
      <c r="Q2020" s="2">
        <v>3.5820895522390002</v>
      </c>
      <c r="R2020" s="16">
        <v>69.253731343284002</v>
      </c>
    </row>
    <row r="2021" spans="3:18" x14ac:dyDescent="0.25">
      <c r="C2021" s="106"/>
      <c r="D2021" s="103"/>
      <c r="E2021" s="11" t="s">
        <v>30</v>
      </c>
      <c r="F2021" s="8"/>
      <c r="G2021" s="7">
        <v>319</v>
      </c>
      <c r="H2021" s="17">
        <v>45.454545454544999</v>
      </c>
      <c r="I2021" s="2">
        <v>10.658307210030999</v>
      </c>
      <c r="J2021" s="2">
        <v>10.971786833855999</v>
      </c>
      <c r="K2021" s="2">
        <v>3.1347962382449999</v>
      </c>
      <c r="L2021" s="2">
        <v>1.253918495298</v>
      </c>
      <c r="M2021" s="2">
        <v>6.2695924764889996</v>
      </c>
      <c r="N2021" s="2">
        <v>18.181818181817999</v>
      </c>
      <c r="O2021" s="2">
        <v>3.761755485893</v>
      </c>
      <c r="P2021" s="2">
        <v>31.034482758620999</v>
      </c>
      <c r="Q2021" s="2">
        <v>4.7021943573670004</v>
      </c>
      <c r="R2021" s="16">
        <v>64.263322884012993</v>
      </c>
    </row>
    <row r="2022" spans="3:18" x14ac:dyDescent="0.25">
      <c r="C2022" s="106"/>
      <c r="D2022" s="103"/>
      <c r="E2022" s="11" t="s">
        <v>31</v>
      </c>
      <c r="F2022" s="8"/>
      <c r="G2022" s="7">
        <v>1267</v>
      </c>
      <c r="H2022" s="17">
        <v>50.907655880032003</v>
      </c>
      <c r="I2022" s="2">
        <v>17.758484609313001</v>
      </c>
      <c r="J2022" s="2">
        <v>12.154696132597</v>
      </c>
      <c r="K2022" s="2">
        <v>2.9992107340169998</v>
      </c>
      <c r="L2022" s="2">
        <v>1.183898973954</v>
      </c>
      <c r="M2022" s="2">
        <v>9.9447513812149992</v>
      </c>
      <c r="N2022" s="2">
        <v>23.520126282557001</v>
      </c>
      <c r="O2022" s="2">
        <v>2.5256511444359999</v>
      </c>
      <c r="P2022" s="2">
        <v>27.229676400947</v>
      </c>
      <c r="Q2022" s="2">
        <v>3.1570639305450001</v>
      </c>
      <c r="R2022" s="16">
        <v>69.613259668507993</v>
      </c>
    </row>
    <row r="2023" spans="3:18" x14ac:dyDescent="0.25">
      <c r="C2023" s="106"/>
      <c r="D2023" s="103"/>
      <c r="E2023" s="11" t="s">
        <v>32</v>
      </c>
      <c r="F2023" s="8"/>
      <c r="G2023" s="7">
        <v>654</v>
      </c>
      <c r="H2023" s="17">
        <v>46.788990825688003</v>
      </c>
      <c r="I2023" s="2">
        <v>13.608562691131</v>
      </c>
      <c r="J2023" s="2">
        <v>11.162079510703</v>
      </c>
      <c r="K2023" s="2">
        <v>3.669724770642</v>
      </c>
      <c r="L2023" s="2">
        <v>1.0703363914370001</v>
      </c>
      <c r="M2023" s="2">
        <v>7.1865443425080002</v>
      </c>
      <c r="N2023" s="2">
        <v>20.183486238532002</v>
      </c>
      <c r="O2023" s="2">
        <v>3.363914373089</v>
      </c>
      <c r="P2023" s="2">
        <v>29.051987767583999</v>
      </c>
      <c r="Q2023" s="2">
        <v>4.1284403669719998</v>
      </c>
      <c r="R2023" s="16">
        <v>66.819571865442995</v>
      </c>
    </row>
    <row r="2024" spans="3:18" x14ac:dyDescent="0.25">
      <c r="C2024" s="106"/>
      <c r="D2024" s="102" t="s">
        <v>22</v>
      </c>
      <c r="E2024" s="10" t="s">
        <v>26</v>
      </c>
      <c r="F2024" s="9"/>
      <c r="G2024" s="13">
        <v>137</v>
      </c>
      <c r="H2024" s="23">
        <v>51.094890510949</v>
      </c>
      <c r="I2024" s="4">
        <v>36.496350364964002</v>
      </c>
      <c r="J2024" s="4">
        <v>20.437956204380001</v>
      </c>
      <c r="K2024" s="4">
        <v>2.1897810218979998</v>
      </c>
      <c r="L2024" s="4">
        <v>3.649635036496</v>
      </c>
      <c r="M2024" s="4">
        <v>10.21897810219</v>
      </c>
      <c r="N2024" s="4">
        <v>24.087591240876002</v>
      </c>
      <c r="O2024" s="4">
        <v>4.3795620437959997</v>
      </c>
      <c r="P2024" s="4">
        <v>24.817518248174999</v>
      </c>
      <c r="Q2024" s="36" t="s">
        <v>68</v>
      </c>
      <c r="R2024" s="25">
        <v>75.182481751824994</v>
      </c>
    </row>
    <row r="2025" spans="3:18" x14ac:dyDescent="0.25">
      <c r="C2025" s="106"/>
      <c r="D2025" s="103"/>
      <c r="E2025" s="11" t="s">
        <v>27</v>
      </c>
      <c r="F2025" s="8"/>
      <c r="G2025" s="7">
        <v>157</v>
      </c>
      <c r="H2025" s="17">
        <v>50.955414012738999</v>
      </c>
      <c r="I2025" s="2">
        <v>21.019108280255001</v>
      </c>
      <c r="J2025" s="2">
        <v>12.738853503185</v>
      </c>
      <c r="K2025" s="2">
        <v>1.2738853503180001</v>
      </c>
      <c r="L2025" s="2">
        <v>1.2738853503180001</v>
      </c>
      <c r="M2025" s="2">
        <v>17.197452229299</v>
      </c>
      <c r="N2025" s="2">
        <v>24.84076433121</v>
      </c>
      <c r="O2025" s="2">
        <v>0.63694267515900005</v>
      </c>
      <c r="P2025" s="2">
        <v>28.025477707006001</v>
      </c>
      <c r="Q2025" s="2">
        <v>3.8216560509550002</v>
      </c>
      <c r="R2025" s="16">
        <v>68.152866242038002</v>
      </c>
    </row>
    <row r="2026" spans="3:18" x14ac:dyDescent="0.25">
      <c r="C2026" s="106"/>
      <c r="D2026" s="103"/>
      <c r="E2026" s="11" t="s">
        <v>28</v>
      </c>
      <c r="F2026" s="8"/>
      <c r="G2026" s="7">
        <v>162</v>
      </c>
      <c r="H2026" s="17">
        <v>54.320987654321002</v>
      </c>
      <c r="I2026" s="2">
        <v>23.456790123457001</v>
      </c>
      <c r="J2026" s="2">
        <v>12.962962962962999</v>
      </c>
      <c r="K2026" s="2">
        <v>3.086419753086</v>
      </c>
      <c r="L2026" s="19" t="s">
        <v>68</v>
      </c>
      <c r="M2026" s="2">
        <v>11.111111111111001</v>
      </c>
      <c r="N2026" s="2">
        <v>26.543209876542999</v>
      </c>
      <c r="O2026" s="2">
        <v>2.4691358024690002</v>
      </c>
      <c r="P2026" s="2">
        <v>25.925925925925998</v>
      </c>
      <c r="Q2026" s="2">
        <v>1.851851851852</v>
      </c>
      <c r="R2026" s="16">
        <v>72.222222222222001</v>
      </c>
    </row>
    <row r="2027" spans="3:18" x14ac:dyDescent="0.25">
      <c r="C2027" s="106"/>
      <c r="D2027" s="103"/>
      <c r="E2027" s="11" t="s">
        <v>29</v>
      </c>
      <c r="F2027" s="8"/>
      <c r="G2027" s="7">
        <v>175</v>
      </c>
      <c r="H2027" s="17">
        <v>48</v>
      </c>
      <c r="I2027" s="2">
        <v>16</v>
      </c>
      <c r="J2027" s="2">
        <v>12</v>
      </c>
      <c r="K2027" s="2">
        <v>3.4285714285709998</v>
      </c>
      <c r="L2027" s="19" t="s">
        <v>68</v>
      </c>
      <c r="M2027" s="2">
        <v>9.1428571428570002</v>
      </c>
      <c r="N2027" s="2">
        <v>21.142857142857</v>
      </c>
      <c r="O2027" s="2">
        <v>2.285714285714</v>
      </c>
      <c r="P2027" s="2">
        <v>26.285714285714</v>
      </c>
      <c r="Q2027" s="2">
        <v>4.5714285714290002</v>
      </c>
      <c r="R2027" s="16">
        <v>69.142857142856997</v>
      </c>
    </row>
    <row r="2028" spans="3:18" x14ac:dyDescent="0.25">
      <c r="C2028" s="106"/>
      <c r="D2028" s="103"/>
      <c r="E2028" s="11" t="s">
        <v>30</v>
      </c>
      <c r="F2028" s="8"/>
      <c r="G2028" s="7">
        <v>149</v>
      </c>
      <c r="H2028" s="17">
        <v>42.953020134227998</v>
      </c>
      <c r="I2028" s="2">
        <v>8.7248322147649997</v>
      </c>
      <c r="J2028" s="2">
        <v>14.093959731544</v>
      </c>
      <c r="K2028" s="2">
        <v>4.0268456375839996</v>
      </c>
      <c r="L2028" s="2">
        <v>0.67114093959700005</v>
      </c>
      <c r="M2028" s="2">
        <v>9.3959731543620002</v>
      </c>
      <c r="N2028" s="2">
        <v>19.463087248322001</v>
      </c>
      <c r="O2028" s="2">
        <v>4.0268456375839996</v>
      </c>
      <c r="P2028" s="2">
        <v>29.530201342282002</v>
      </c>
      <c r="Q2028" s="2">
        <v>5.3691275167789998</v>
      </c>
      <c r="R2028" s="16">
        <v>65.100671140939994</v>
      </c>
    </row>
    <row r="2029" spans="3:18" x14ac:dyDescent="0.25">
      <c r="C2029" s="106"/>
      <c r="D2029" s="103"/>
      <c r="E2029" s="11" t="s">
        <v>31</v>
      </c>
      <c r="F2029" s="8"/>
      <c r="G2029" s="7">
        <v>643</v>
      </c>
      <c r="H2029" s="17">
        <v>49.144634525660997</v>
      </c>
      <c r="I2029" s="2">
        <v>17.418351477449001</v>
      </c>
      <c r="J2029" s="2">
        <v>12.908242612753</v>
      </c>
      <c r="K2029" s="2">
        <v>2.9548989113530002</v>
      </c>
      <c r="L2029" s="2">
        <v>0.466562986003</v>
      </c>
      <c r="M2029" s="2">
        <v>11.664074650078</v>
      </c>
      <c r="N2029" s="2">
        <v>23.017107309486999</v>
      </c>
      <c r="O2029" s="2">
        <v>2.3328149300160002</v>
      </c>
      <c r="P2029" s="2">
        <v>27.371695178848999</v>
      </c>
      <c r="Q2029" s="2">
        <v>3.8880248833589999</v>
      </c>
      <c r="R2029" s="16">
        <v>68.740279937791996</v>
      </c>
    </row>
    <row r="2030" spans="3:18" x14ac:dyDescent="0.25">
      <c r="C2030" s="106"/>
      <c r="D2030" s="103"/>
      <c r="E2030" s="11" t="s">
        <v>32</v>
      </c>
      <c r="F2030" s="8"/>
      <c r="G2030" s="7">
        <v>324</v>
      </c>
      <c r="H2030" s="17">
        <v>45.679012345678998</v>
      </c>
      <c r="I2030" s="2">
        <v>12.654320987654</v>
      </c>
      <c r="J2030" s="2">
        <v>12.962962962962999</v>
      </c>
      <c r="K2030" s="2">
        <v>3.7037037037039999</v>
      </c>
      <c r="L2030" s="2">
        <v>0.30864197530900001</v>
      </c>
      <c r="M2030" s="2">
        <v>9.2592592592590002</v>
      </c>
      <c r="N2030" s="2">
        <v>20.370370370370001</v>
      </c>
      <c r="O2030" s="2">
        <v>3.086419753086</v>
      </c>
      <c r="P2030" s="2">
        <v>27.777777777777999</v>
      </c>
      <c r="Q2030" s="2">
        <v>4.9382716049380004</v>
      </c>
      <c r="R2030" s="16">
        <v>67.283950617284006</v>
      </c>
    </row>
    <row r="2031" spans="3:18" x14ac:dyDescent="0.25">
      <c r="C2031" s="106"/>
      <c r="D2031" s="102" t="s">
        <v>23</v>
      </c>
      <c r="E2031" s="10" t="s">
        <v>26</v>
      </c>
      <c r="F2031" s="9"/>
      <c r="G2031" s="13">
        <v>120</v>
      </c>
      <c r="H2031" s="23">
        <v>60.833333333333002</v>
      </c>
      <c r="I2031" s="4">
        <v>33.333333333333002</v>
      </c>
      <c r="J2031" s="4">
        <v>25</v>
      </c>
      <c r="K2031" s="4">
        <v>3.333333333333</v>
      </c>
      <c r="L2031" s="4">
        <v>3.333333333333</v>
      </c>
      <c r="M2031" s="4">
        <v>11.666666666667</v>
      </c>
      <c r="N2031" s="4">
        <v>34.166666666666998</v>
      </c>
      <c r="O2031" s="4">
        <v>2.5</v>
      </c>
      <c r="P2031" s="4">
        <v>14.166666666667</v>
      </c>
      <c r="Q2031" s="4">
        <v>0.83333333333299997</v>
      </c>
      <c r="R2031" s="25">
        <v>85</v>
      </c>
    </row>
    <row r="2032" spans="3:18" x14ac:dyDescent="0.25">
      <c r="C2032" s="106"/>
      <c r="D2032" s="103"/>
      <c r="E2032" s="11" t="s">
        <v>27</v>
      </c>
      <c r="F2032" s="8"/>
      <c r="G2032" s="7">
        <v>140</v>
      </c>
      <c r="H2032" s="17">
        <v>55</v>
      </c>
      <c r="I2032" s="2">
        <v>20</v>
      </c>
      <c r="J2032" s="2">
        <v>15</v>
      </c>
      <c r="K2032" s="2">
        <v>2.1428571428569998</v>
      </c>
      <c r="L2032" s="2">
        <v>1.4285714285710001</v>
      </c>
      <c r="M2032" s="2">
        <v>10.714285714286</v>
      </c>
      <c r="N2032" s="2">
        <v>27.142857142857</v>
      </c>
      <c r="O2032" s="2">
        <v>1.4285714285710001</v>
      </c>
      <c r="P2032" s="2">
        <v>25</v>
      </c>
      <c r="Q2032" s="2">
        <v>0.71428571428599996</v>
      </c>
      <c r="R2032" s="16">
        <v>74.285714285713993</v>
      </c>
    </row>
    <row r="2033" spans="3:18" x14ac:dyDescent="0.25">
      <c r="C2033" s="106"/>
      <c r="D2033" s="103"/>
      <c r="E2033" s="11" t="s">
        <v>28</v>
      </c>
      <c r="F2033" s="8"/>
      <c r="G2033" s="7">
        <v>154</v>
      </c>
      <c r="H2033" s="17">
        <v>61.038961038960998</v>
      </c>
      <c r="I2033" s="2">
        <v>24.025974025974001</v>
      </c>
      <c r="J2033" s="2">
        <v>12.337662337662</v>
      </c>
      <c r="K2033" s="2">
        <v>2.5974025974030002</v>
      </c>
      <c r="L2033" s="2">
        <v>2.5974025974030002</v>
      </c>
      <c r="M2033" s="2">
        <v>12.337662337662</v>
      </c>
      <c r="N2033" s="2">
        <v>29.87012987013</v>
      </c>
      <c r="O2033" s="2">
        <v>1.948051948052</v>
      </c>
      <c r="P2033" s="2">
        <v>22.077922077922</v>
      </c>
      <c r="Q2033" s="2">
        <v>1.948051948052</v>
      </c>
      <c r="R2033" s="16">
        <v>75.974025974026006</v>
      </c>
    </row>
    <row r="2034" spans="3:18" x14ac:dyDescent="0.25">
      <c r="C2034" s="106"/>
      <c r="D2034" s="103"/>
      <c r="E2034" s="11" t="s">
        <v>29</v>
      </c>
      <c r="F2034" s="8"/>
      <c r="G2034" s="7">
        <v>160</v>
      </c>
      <c r="H2034" s="17">
        <v>48.125</v>
      </c>
      <c r="I2034" s="2">
        <v>16.875</v>
      </c>
      <c r="J2034" s="2">
        <v>10.625</v>
      </c>
      <c r="K2034" s="2">
        <v>5</v>
      </c>
      <c r="L2034" s="2">
        <v>1.875</v>
      </c>
      <c r="M2034" s="2">
        <v>6.875</v>
      </c>
      <c r="N2034" s="2">
        <v>23.125</v>
      </c>
      <c r="O2034" s="2">
        <v>3.75</v>
      </c>
      <c r="P2034" s="2">
        <v>28.125</v>
      </c>
      <c r="Q2034" s="2">
        <v>2.5</v>
      </c>
      <c r="R2034" s="16">
        <v>69.375</v>
      </c>
    </row>
    <row r="2035" spans="3:18" x14ac:dyDescent="0.25">
      <c r="C2035" s="106"/>
      <c r="D2035" s="103"/>
      <c r="E2035" s="11" t="s">
        <v>30</v>
      </c>
      <c r="F2035" s="8"/>
      <c r="G2035" s="7">
        <v>170</v>
      </c>
      <c r="H2035" s="17">
        <v>47.647058823529001</v>
      </c>
      <c r="I2035" s="2">
        <v>12.352941176471001</v>
      </c>
      <c r="J2035" s="2">
        <v>8.2352941176469994</v>
      </c>
      <c r="K2035" s="2">
        <v>2.352941176471</v>
      </c>
      <c r="L2035" s="2">
        <v>1.764705882353</v>
      </c>
      <c r="M2035" s="2">
        <v>3.5294117647059999</v>
      </c>
      <c r="N2035" s="2">
        <v>17.058823529411999</v>
      </c>
      <c r="O2035" s="2">
        <v>3.5294117647059999</v>
      </c>
      <c r="P2035" s="2">
        <v>32.352941176470999</v>
      </c>
      <c r="Q2035" s="2">
        <v>4.1176470588239997</v>
      </c>
      <c r="R2035" s="16">
        <v>63.529411764705998</v>
      </c>
    </row>
    <row r="2036" spans="3:18" x14ac:dyDescent="0.25">
      <c r="C2036" s="106"/>
      <c r="D2036" s="103"/>
      <c r="E2036" s="11" t="s">
        <v>31</v>
      </c>
      <c r="F2036" s="8"/>
      <c r="G2036" s="7">
        <v>624</v>
      </c>
      <c r="H2036" s="17">
        <v>52.724358974358999</v>
      </c>
      <c r="I2036" s="2">
        <v>18.108974358973999</v>
      </c>
      <c r="J2036" s="2">
        <v>11.378205128205</v>
      </c>
      <c r="K2036" s="2">
        <v>3.0448717948719999</v>
      </c>
      <c r="L2036" s="2">
        <v>1.923076923077</v>
      </c>
      <c r="M2036" s="2">
        <v>8.1730769230769997</v>
      </c>
      <c r="N2036" s="2">
        <v>24.038461538461998</v>
      </c>
      <c r="O2036" s="2">
        <v>2.7243589743590002</v>
      </c>
      <c r="P2036" s="2">
        <v>27.083333333333002</v>
      </c>
      <c r="Q2036" s="2">
        <v>2.4038461538460001</v>
      </c>
      <c r="R2036" s="16">
        <v>70.512820512820994</v>
      </c>
    </row>
    <row r="2037" spans="3:18" x14ac:dyDescent="0.25">
      <c r="C2037" s="106"/>
      <c r="D2037" s="103"/>
      <c r="E2037" s="11" t="s">
        <v>32</v>
      </c>
      <c r="F2037" s="8"/>
      <c r="G2037" s="7">
        <v>330</v>
      </c>
      <c r="H2037" s="17">
        <v>47.878787878788003</v>
      </c>
      <c r="I2037" s="2">
        <v>14.545454545455</v>
      </c>
      <c r="J2037" s="2">
        <v>9.3939393939390001</v>
      </c>
      <c r="K2037" s="2">
        <v>3.636363636364</v>
      </c>
      <c r="L2037" s="2">
        <v>1.818181818182</v>
      </c>
      <c r="M2037" s="2">
        <v>5.1515151515150004</v>
      </c>
      <c r="N2037" s="2">
        <v>20</v>
      </c>
      <c r="O2037" s="2">
        <v>3.636363636364</v>
      </c>
      <c r="P2037" s="2">
        <v>30.303030303029999</v>
      </c>
      <c r="Q2037" s="2">
        <v>3.333333333333</v>
      </c>
      <c r="R2037" s="16">
        <v>66.363636363636004</v>
      </c>
    </row>
    <row r="2038" spans="3:18" ht="25.2" x14ac:dyDescent="0.25">
      <c r="C2038" s="102" t="s">
        <v>33</v>
      </c>
      <c r="D2038" s="102" t="s">
        <v>25</v>
      </c>
      <c r="E2038" s="10" t="s">
        <v>34</v>
      </c>
      <c r="F2038" s="9"/>
      <c r="G2038" s="13">
        <v>75</v>
      </c>
      <c r="H2038" s="23">
        <v>37.333333333333002</v>
      </c>
      <c r="I2038" s="4">
        <v>21.333333333333002</v>
      </c>
      <c r="J2038" s="4">
        <v>6.666666666667</v>
      </c>
      <c r="K2038" s="4">
        <v>2.666666666667</v>
      </c>
      <c r="L2038" s="36" t="s">
        <v>68</v>
      </c>
      <c r="M2038" s="4">
        <v>8</v>
      </c>
      <c r="N2038" s="4">
        <v>14.666666666667</v>
      </c>
      <c r="O2038" s="4">
        <v>4</v>
      </c>
      <c r="P2038" s="4">
        <v>36</v>
      </c>
      <c r="Q2038" s="4">
        <v>4</v>
      </c>
      <c r="R2038" s="25">
        <v>60</v>
      </c>
    </row>
    <row r="2039" spans="3:18" ht="25.2" x14ac:dyDescent="0.25">
      <c r="C2039" s="106"/>
      <c r="D2039" s="103"/>
      <c r="E2039" s="11" t="s">
        <v>35</v>
      </c>
      <c r="F2039" s="8"/>
      <c r="G2039" s="7">
        <v>1042</v>
      </c>
      <c r="H2039" s="17">
        <v>55.566218809981002</v>
      </c>
      <c r="I2039" s="2">
        <v>22.74472168906</v>
      </c>
      <c r="J2039" s="2">
        <v>15.834932821497</v>
      </c>
      <c r="K2039" s="2">
        <v>2.8790786948179998</v>
      </c>
      <c r="L2039" s="2">
        <v>1.8234165067179999</v>
      </c>
      <c r="M2039" s="2">
        <v>9.9808061420350001</v>
      </c>
      <c r="N2039" s="2">
        <v>25.911708253358999</v>
      </c>
      <c r="O2039" s="2">
        <v>2.2072936660270002</v>
      </c>
      <c r="P2039" s="2">
        <v>23.032629558541</v>
      </c>
      <c r="Q2039" s="2">
        <v>2.2072936660270002</v>
      </c>
      <c r="R2039" s="16">
        <v>74.760076775431997</v>
      </c>
    </row>
    <row r="2040" spans="3:18" ht="25.2" x14ac:dyDescent="0.25">
      <c r="C2040" s="106"/>
      <c r="D2040" s="103"/>
      <c r="E2040" s="11" t="s">
        <v>36</v>
      </c>
      <c r="F2040" s="8"/>
      <c r="G2040" s="7">
        <v>122</v>
      </c>
      <c r="H2040" s="17">
        <v>33.606557377049</v>
      </c>
      <c r="I2040" s="2">
        <v>12.295081967212999</v>
      </c>
      <c r="J2040" s="2">
        <v>13.934426229508</v>
      </c>
      <c r="K2040" s="2">
        <v>4.0983606557380003</v>
      </c>
      <c r="L2040" s="2">
        <v>2.459016393443</v>
      </c>
      <c r="M2040" s="2">
        <v>18.032786885246001</v>
      </c>
      <c r="N2040" s="2">
        <v>20.491803278689002</v>
      </c>
      <c r="O2040" s="2">
        <v>4.918032786885</v>
      </c>
      <c r="P2040" s="2">
        <v>39.344262295081997</v>
      </c>
      <c r="Q2040" s="2">
        <v>4.0983606557380003</v>
      </c>
      <c r="R2040" s="16">
        <v>56.557377049179998</v>
      </c>
    </row>
    <row r="2041" spans="3:18" ht="25.2" x14ac:dyDescent="0.25">
      <c r="C2041" s="106"/>
      <c r="D2041" s="103"/>
      <c r="E2041" s="11" t="s">
        <v>37</v>
      </c>
      <c r="F2041" s="8"/>
      <c r="G2041" s="7">
        <v>251</v>
      </c>
      <c r="H2041" s="17">
        <v>50.597609561753004</v>
      </c>
      <c r="I2041" s="2">
        <v>16.334661354582</v>
      </c>
      <c r="J2041" s="2">
        <v>8.7649402390439999</v>
      </c>
      <c r="K2041" s="2">
        <v>3.187250996016</v>
      </c>
      <c r="L2041" s="2">
        <v>0.79681274900400001</v>
      </c>
      <c r="M2041" s="2">
        <v>6.7729083665339997</v>
      </c>
      <c r="N2041" s="2">
        <v>22.709163346614002</v>
      </c>
      <c r="O2041" s="2">
        <v>2.7888446215139999</v>
      </c>
      <c r="P2041" s="2">
        <v>28.286852589641001</v>
      </c>
      <c r="Q2041" s="2">
        <v>3.5856573705180002</v>
      </c>
      <c r="R2041" s="16">
        <v>68.127490039841007</v>
      </c>
    </row>
    <row r="2042" spans="3:18" x14ac:dyDescent="0.25">
      <c r="C2042" s="106"/>
      <c r="D2042" s="103"/>
      <c r="E2042" s="11" t="s">
        <v>38</v>
      </c>
      <c r="F2042" s="8"/>
      <c r="G2042" s="14">
        <v>34</v>
      </c>
      <c r="H2042" s="29">
        <v>38.235294117647001</v>
      </c>
      <c r="I2042" s="6">
        <v>17.647058823529001</v>
      </c>
      <c r="J2042" s="6">
        <v>8.8235294117649996</v>
      </c>
      <c r="K2042" s="12" t="s">
        <v>68</v>
      </c>
      <c r="L2042" s="12" t="s">
        <v>68</v>
      </c>
      <c r="M2042" s="6">
        <v>14.705882352941</v>
      </c>
      <c r="N2042" s="6">
        <v>26.470588235293999</v>
      </c>
      <c r="O2042" s="6">
        <v>5.8823529411760003</v>
      </c>
      <c r="P2042" s="6">
        <v>29.411764705882</v>
      </c>
      <c r="Q2042" s="6">
        <v>2.9411764705880001</v>
      </c>
      <c r="R2042" s="31">
        <v>67.647058823528994</v>
      </c>
    </row>
    <row r="2043" spans="3:18" ht="25.2" x14ac:dyDescent="0.25">
      <c r="C2043" s="106"/>
      <c r="D2043" s="102" t="s">
        <v>22</v>
      </c>
      <c r="E2043" s="10" t="s">
        <v>34</v>
      </c>
      <c r="F2043" s="9"/>
      <c r="G2043" s="13">
        <v>53</v>
      </c>
      <c r="H2043" s="23">
        <v>30.188679245283002</v>
      </c>
      <c r="I2043" s="4">
        <v>16.981132075472001</v>
      </c>
      <c r="J2043" s="4">
        <v>5.660377358491</v>
      </c>
      <c r="K2043" s="4">
        <v>3.7735849056599999</v>
      </c>
      <c r="L2043" s="36" t="s">
        <v>68</v>
      </c>
      <c r="M2043" s="4">
        <v>7.547169811321</v>
      </c>
      <c r="N2043" s="4">
        <v>7.547169811321</v>
      </c>
      <c r="O2043" s="4">
        <v>5.660377358491</v>
      </c>
      <c r="P2043" s="4">
        <v>45.283018867925001</v>
      </c>
      <c r="Q2043" s="4">
        <v>3.7735849056599999</v>
      </c>
      <c r="R2043" s="25">
        <v>50.943396226414997</v>
      </c>
    </row>
    <row r="2044" spans="3:18" ht="25.2" x14ac:dyDescent="0.25">
      <c r="C2044" s="106"/>
      <c r="D2044" s="103"/>
      <c r="E2044" s="11" t="s">
        <v>35</v>
      </c>
      <c r="F2044" s="8"/>
      <c r="G2044" s="7">
        <v>595</v>
      </c>
      <c r="H2044" s="17">
        <v>53.277310924369999</v>
      </c>
      <c r="I2044" s="2">
        <v>22.352941176470999</v>
      </c>
      <c r="J2044" s="2">
        <v>14.957983193277</v>
      </c>
      <c r="K2044" s="2">
        <v>2.6890756302519998</v>
      </c>
      <c r="L2044" s="2">
        <v>1.1764705882349999</v>
      </c>
      <c r="M2044" s="2">
        <v>11.260504201681</v>
      </c>
      <c r="N2044" s="2">
        <v>24.873949579832001</v>
      </c>
      <c r="O2044" s="2">
        <v>2.352941176471</v>
      </c>
      <c r="P2044" s="2">
        <v>24.201680672268999</v>
      </c>
      <c r="Q2044" s="2">
        <v>2.6890756302519998</v>
      </c>
      <c r="R2044" s="16">
        <v>73.109243697479002</v>
      </c>
    </row>
    <row r="2045" spans="3:18" ht="25.2" x14ac:dyDescent="0.25">
      <c r="C2045" s="106"/>
      <c r="D2045" s="103"/>
      <c r="E2045" s="11" t="s">
        <v>36</v>
      </c>
      <c r="F2045" s="8"/>
      <c r="G2045" s="7">
        <v>56</v>
      </c>
      <c r="H2045" s="17">
        <v>26.785714285714</v>
      </c>
      <c r="I2045" s="2">
        <v>14.285714285714</v>
      </c>
      <c r="J2045" s="2">
        <v>17.857142857143</v>
      </c>
      <c r="K2045" s="2">
        <v>5.3571428571429998</v>
      </c>
      <c r="L2045" s="2">
        <v>1.785714285714</v>
      </c>
      <c r="M2045" s="2">
        <v>21.428571428571001</v>
      </c>
      <c r="N2045" s="2">
        <v>21.428571428571001</v>
      </c>
      <c r="O2045" s="2">
        <v>1.785714285714</v>
      </c>
      <c r="P2045" s="2">
        <v>42.857142857143003</v>
      </c>
      <c r="Q2045" s="2">
        <v>5.3571428571429998</v>
      </c>
      <c r="R2045" s="16">
        <v>51.785714285714</v>
      </c>
    </row>
    <row r="2046" spans="3:18" ht="25.2" x14ac:dyDescent="0.25">
      <c r="C2046" s="106"/>
      <c r="D2046" s="103"/>
      <c r="E2046" s="11" t="s">
        <v>37</v>
      </c>
      <c r="F2046" s="8"/>
      <c r="G2046" s="7">
        <v>54</v>
      </c>
      <c r="H2046" s="17">
        <v>53.703703703704001</v>
      </c>
      <c r="I2046" s="2">
        <v>14.814814814815</v>
      </c>
      <c r="J2046" s="2">
        <v>14.814814814815</v>
      </c>
      <c r="K2046" s="2">
        <v>1.851851851852</v>
      </c>
      <c r="L2046" s="19" t="s">
        <v>68</v>
      </c>
      <c r="M2046" s="2">
        <v>5.5555555555560003</v>
      </c>
      <c r="N2046" s="2">
        <v>22.222222222222001</v>
      </c>
      <c r="O2046" s="2">
        <v>3.7037037037039999</v>
      </c>
      <c r="P2046" s="2">
        <v>24.074074074074002</v>
      </c>
      <c r="Q2046" s="2">
        <v>5.5555555555560003</v>
      </c>
      <c r="R2046" s="16">
        <v>70.370370370369997</v>
      </c>
    </row>
    <row r="2047" spans="3:18" x14ac:dyDescent="0.25">
      <c r="C2047" s="106"/>
      <c r="D2047" s="103"/>
      <c r="E2047" s="11" t="s">
        <v>38</v>
      </c>
      <c r="F2047" s="8"/>
      <c r="G2047" s="14">
        <v>22</v>
      </c>
      <c r="H2047" s="29">
        <v>40.909090909090999</v>
      </c>
      <c r="I2047" s="6">
        <v>18.181818181817999</v>
      </c>
      <c r="J2047" s="6">
        <v>4.5454545454549997</v>
      </c>
      <c r="K2047" s="12" t="s">
        <v>68</v>
      </c>
      <c r="L2047" s="12" t="s">
        <v>68</v>
      </c>
      <c r="M2047" s="6">
        <v>13.636363636364001</v>
      </c>
      <c r="N2047" s="6">
        <v>22.727272727273</v>
      </c>
      <c r="O2047" s="6">
        <v>4.5454545454549997</v>
      </c>
      <c r="P2047" s="6">
        <v>22.727272727273</v>
      </c>
      <c r="Q2047" s="6">
        <v>4.5454545454549997</v>
      </c>
      <c r="R2047" s="31">
        <v>72.727272727273004</v>
      </c>
    </row>
    <row r="2048" spans="3:18" ht="25.2" x14ac:dyDescent="0.25">
      <c r="C2048" s="106"/>
      <c r="D2048" s="102" t="s">
        <v>23</v>
      </c>
      <c r="E2048" s="10" t="s">
        <v>34</v>
      </c>
      <c r="F2048" s="9"/>
      <c r="G2048" s="41">
        <v>22</v>
      </c>
      <c r="H2048" s="61">
        <v>54.545454545455001</v>
      </c>
      <c r="I2048" s="33">
        <v>31.818181818182001</v>
      </c>
      <c r="J2048" s="33">
        <v>9.0909090909089993</v>
      </c>
      <c r="K2048" s="39" t="s">
        <v>68</v>
      </c>
      <c r="L2048" s="39" t="s">
        <v>68</v>
      </c>
      <c r="M2048" s="33">
        <v>9.0909090909089993</v>
      </c>
      <c r="N2048" s="33">
        <v>31.818181818182001</v>
      </c>
      <c r="O2048" s="39" t="s">
        <v>68</v>
      </c>
      <c r="P2048" s="33">
        <v>13.636363636364001</v>
      </c>
      <c r="Q2048" s="33">
        <v>4.5454545454549997</v>
      </c>
      <c r="R2048" s="63">
        <v>81.818181818181998</v>
      </c>
    </row>
    <row r="2049" spans="3:18" ht="25.2" x14ac:dyDescent="0.25">
      <c r="C2049" s="106"/>
      <c r="D2049" s="103"/>
      <c r="E2049" s="11" t="s">
        <v>35</v>
      </c>
      <c r="F2049" s="8"/>
      <c r="G2049" s="7">
        <v>447</v>
      </c>
      <c r="H2049" s="17">
        <v>58.612975391498999</v>
      </c>
      <c r="I2049" s="2">
        <v>23.266219239373999</v>
      </c>
      <c r="J2049" s="2">
        <v>17.002237136464998</v>
      </c>
      <c r="K2049" s="2">
        <v>3.1319910514539999</v>
      </c>
      <c r="L2049" s="2">
        <v>2.6845637583889999</v>
      </c>
      <c r="M2049" s="2">
        <v>8.2774049217000005</v>
      </c>
      <c r="N2049" s="2">
        <v>27.293064876957001</v>
      </c>
      <c r="O2049" s="2">
        <v>2.0134228187919998</v>
      </c>
      <c r="P2049" s="2">
        <v>21.476510067113999</v>
      </c>
      <c r="Q2049" s="2">
        <v>1.565995525727</v>
      </c>
      <c r="R2049" s="16">
        <v>76.957494407159004</v>
      </c>
    </row>
    <row r="2050" spans="3:18" ht="25.2" x14ac:dyDescent="0.25">
      <c r="C2050" s="106"/>
      <c r="D2050" s="103"/>
      <c r="E2050" s="11" t="s">
        <v>36</v>
      </c>
      <c r="F2050" s="8"/>
      <c r="G2050" s="7">
        <v>66</v>
      </c>
      <c r="H2050" s="17">
        <v>39.393939393939</v>
      </c>
      <c r="I2050" s="2">
        <v>10.606060606061</v>
      </c>
      <c r="J2050" s="2">
        <v>10.606060606061</v>
      </c>
      <c r="K2050" s="2">
        <v>3.0303030303030001</v>
      </c>
      <c r="L2050" s="2">
        <v>3.0303030303030001</v>
      </c>
      <c r="M2050" s="2">
        <v>15.151515151515</v>
      </c>
      <c r="N2050" s="2">
        <v>19.696969696970001</v>
      </c>
      <c r="O2050" s="2">
        <v>7.5757575757579998</v>
      </c>
      <c r="P2050" s="2">
        <v>36.363636363635997</v>
      </c>
      <c r="Q2050" s="2">
        <v>3.0303030303030001</v>
      </c>
      <c r="R2050" s="16">
        <v>60.606060606061</v>
      </c>
    </row>
    <row r="2051" spans="3:18" ht="25.2" x14ac:dyDescent="0.25">
      <c r="C2051" s="106"/>
      <c r="D2051" s="103"/>
      <c r="E2051" s="11" t="s">
        <v>37</v>
      </c>
      <c r="F2051" s="8"/>
      <c r="G2051" s="7">
        <v>197</v>
      </c>
      <c r="H2051" s="17">
        <v>49.746192893401002</v>
      </c>
      <c r="I2051" s="2">
        <v>16.751269035532999</v>
      </c>
      <c r="J2051" s="2">
        <v>7.1065989847719999</v>
      </c>
      <c r="K2051" s="2">
        <v>3.553299492386</v>
      </c>
      <c r="L2051" s="2">
        <v>1.0152284263960001</v>
      </c>
      <c r="M2051" s="2">
        <v>7.1065989847719999</v>
      </c>
      <c r="N2051" s="2">
        <v>22.842639593908999</v>
      </c>
      <c r="O2051" s="2">
        <v>2.5380710659900001</v>
      </c>
      <c r="P2051" s="2">
        <v>29.441624365481999</v>
      </c>
      <c r="Q2051" s="2">
        <v>3.045685279188</v>
      </c>
      <c r="R2051" s="16">
        <v>67.512690355329994</v>
      </c>
    </row>
    <row r="2052" spans="3:18" x14ac:dyDescent="0.25">
      <c r="C2052" s="106"/>
      <c r="D2052" s="103"/>
      <c r="E2052" s="11" t="s">
        <v>38</v>
      </c>
      <c r="F2052" s="8"/>
      <c r="G2052" s="14">
        <v>12</v>
      </c>
      <c r="H2052" s="29">
        <v>33.333333333333002</v>
      </c>
      <c r="I2052" s="6">
        <v>16.666666666666998</v>
      </c>
      <c r="J2052" s="6">
        <v>16.666666666666998</v>
      </c>
      <c r="K2052" s="12" t="s">
        <v>68</v>
      </c>
      <c r="L2052" s="12" t="s">
        <v>68</v>
      </c>
      <c r="M2052" s="6">
        <v>16.666666666666998</v>
      </c>
      <c r="N2052" s="6">
        <v>33.333333333333002</v>
      </c>
      <c r="O2052" s="6">
        <v>8.333333333333</v>
      </c>
      <c r="P2052" s="6">
        <v>41.666666666666998</v>
      </c>
      <c r="Q2052" s="12" t="s">
        <v>68</v>
      </c>
      <c r="R2052" s="31">
        <v>58.333333333333002</v>
      </c>
    </row>
    <row r="2053" spans="3:18" ht="25.2" x14ac:dyDescent="0.25">
      <c r="C2053" s="102" t="s">
        <v>39</v>
      </c>
      <c r="D2053" s="102" t="s">
        <v>25</v>
      </c>
      <c r="E2053" s="10" t="s">
        <v>40</v>
      </c>
      <c r="F2053" s="9"/>
      <c r="G2053" s="13">
        <v>263</v>
      </c>
      <c r="H2053" s="23">
        <v>40.304182509505999</v>
      </c>
      <c r="I2053" s="4">
        <v>13.307984790875</v>
      </c>
      <c r="J2053" s="4">
        <v>12.167300380227999</v>
      </c>
      <c r="K2053" s="4">
        <v>5.7034220532319999</v>
      </c>
      <c r="L2053" s="4">
        <v>1.520912547529</v>
      </c>
      <c r="M2053" s="4">
        <v>11.406844106464</v>
      </c>
      <c r="N2053" s="4">
        <v>18.250950570341999</v>
      </c>
      <c r="O2053" s="4">
        <v>4.182509505703</v>
      </c>
      <c r="P2053" s="4">
        <v>34.600760456274003</v>
      </c>
      <c r="Q2053" s="4">
        <v>4.5627376425859998</v>
      </c>
      <c r="R2053" s="25">
        <v>60.836501901140998</v>
      </c>
    </row>
    <row r="2054" spans="3:18" ht="25.2" x14ac:dyDescent="0.25">
      <c r="C2054" s="106"/>
      <c r="D2054" s="103"/>
      <c r="E2054" s="11" t="s">
        <v>41</v>
      </c>
      <c r="F2054" s="8"/>
      <c r="G2054" s="7">
        <v>906</v>
      </c>
      <c r="H2054" s="17">
        <v>58.167770419425999</v>
      </c>
      <c r="I2054" s="2">
        <v>23.841059602649</v>
      </c>
      <c r="J2054" s="2">
        <v>16.004415011037999</v>
      </c>
      <c r="K2054" s="2">
        <v>2.759381898455</v>
      </c>
      <c r="L2054" s="2">
        <v>1.876379690949</v>
      </c>
      <c r="M2054" s="2">
        <v>9.9337748344369992</v>
      </c>
      <c r="N2054" s="2">
        <v>27.373068432671001</v>
      </c>
      <c r="O2054" s="2">
        <v>2.207505518764</v>
      </c>
      <c r="P2054" s="2">
        <v>21.523178807947001</v>
      </c>
      <c r="Q2054" s="2">
        <v>1.9867549668869999</v>
      </c>
      <c r="R2054" s="16">
        <v>76.490066225166004</v>
      </c>
    </row>
    <row r="2055" spans="3:18" x14ac:dyDescent="0.25">
      <c r="C2055" s="106"/>
      <c r="D2055" s="103"/>
      <c r="E2055" s="11" t="s">
        <v>42</v>
      </c>
      <c r="F2055" s="8"/>
      <c r="G2055" s="7">
        <v>61</v>
      </c>
      <c r="H2055" s="17">
        <v>63.934426229507999</v>
      </c>
      <c r="I2055" s="2">
        <v>31.147540983607001</v>
      </c>
      <c r="J2055" s="2">
        <v>21.311475409836</v>
      </c>
      <c r="K2055" s="2">
        <v>1.6393442622950001</v>
      </c>
      <c r="L2055" s="19" t="s">
        <v>68</v>
      </c>
      <c r="M2055" s="2">
        <v>9.83606557377</v>
      </c>
      <c r="N2055" s="2">
        <v>21.311475409836</v>
      </c>
      <c r="O2055" s="2">
        <v>1.6393442622950001</v>
      </c>
      <c r="P2055" s="2">
        <v>18.032786885246001</v>
      </c>
      <c r="Q2055" s="19" t="s">
        <v>68</v>
      </c>
      <c r="R2055" s="16">
        <v>81.967213114754003</v>
      </c>
    </row>
    <row r="2056" spans="3:18" x14ac:dyDescent="0.25">
      <c r="C2056" s="106"/>
      <c r="D2056" s="103"/>
      <c r="E2056" s="11" t="s">
        <v>43</v>
      </c>
      <c r="F2056" s="8"/>
      <c r="G2056" s="7">
        <v>450</v>
      </c>
      <c r="H2056" s="17">
        <v>53.111111111111001</v>
      </c>
      <c r="I2056" s="2">
        <v>20</v>
      </c>
      <c r="J2056" s="2">
        <v>10.666666666667</v>
      </c>
      <c r="K2056" s="2">
        <v>1.333333333333</v>
      </c>
      <c r="L2056" s="2">
        <v>1.1111111111109999</v>
      </c>
      <c r="M2056" s="2">
        <v>9.7777777777780006</v>
      </c>
      <c r="N2056" s="2">
        <v>26.666666666666998</v>
      </c>
      <c r="O2056" s="2">
        <v>2.8888888888889999</v>
      </c>
      <c r="P2056" s="2">
        <v>27.555555555556001</v>
      </c>
      <c r="Q2056" s="2">
        <v>1.333333333333</v>
      </c>
      <c r="R2056" s="16">
        <v>71.111111111111001</v>
      </c>
    </row>
    <row r="2057" spans="3:18" x14ac:dyDescent="0.25">
      <c r="C2057" s="106"/>
      <c r="D2057" s="103"/>
      <c r="E2057" s="11" t="s">
        <v>44</v>
      </c>
      <c r="F2057" s="8"/>
      <c r="G2057" s="7">
        <v>93</v>
      </c>
      <c r="H2057" s="17">
        <v>51.612903225806001</v>
      </c>
      <c r="I2057" s="2">
        <v>15.053763440859999</v>
      </c>
      <c r="J2057" s="2">
        <v>9.6774193548389995</v>
      </c>
      <c r="K2057" s="2">
        <v>1.0752688172039999</v>
      </c>
      <c r="L2057" s="2">
        <v>1.0752688172039999</v>
      </c>
      <c r="M2057" s="2">
        <v>8.6021505376339995</v>
      </c>
      <c r="N2057" s="2">
        <v>29.032258064516</v>
      </c>
      <c r="O2057" s="2">
        <v>2.1505376344089999</v>
      </c>
      <c r="P2057" s="2">
        <v>33.333333333333002</v>
      </c>
      <c r="Q2057" s="19" t="s">
        <v>68</v>
      </c>
      <c r="R2057" s="16">
        <v>66.666666666666998</v>
      </c>
    </row>
    <row r="2058" spans="3:18" ht="25.2" x14ac:dyDescent="0.25">
      <c r="C2058" s="106"/>
      <c r="D2058" s="103"/>
      <c r="E2058" s="11" t="s">
        <v>45</v>
      </c>
      <c r="F2058" s="8"/>
      <c r="G2058" s="14">
        <v>41</v>
      </c>
      <c r="H2058" s="29">
        <v>48.780487804878</v>
      </c>
      <c r="I2058" s="6">
        <v>14.634146341463</v>
      </c>
      <c r="J2058" s="6">
        <v>7.3170731707319998</v>
      </c>
      <c r="K2058" s="6">
        <v>4.8780487804880002</v>
      </c>
      <c r="L2058" s="6">
        <v>2.4390243902440001</v>
      </c>
      <c r="M2058" s="6">
        <v>2.4390243902440001</v>
      </c>
      <c r="N2058" s="6">
        <v>24.390243902439</v>
      </c>
      <c r="O2058" s="6">
        <v>2.4390243902440001</v>
      </c>
      <c r="P2058" s="6">
        <v>34.146341463414998</v>
      </c>
      <c r="Q2058" s="12" t="s">
        <v>68</v>
      </c>
      <c r="R2058" s="31">
        <v>65.853658536585002</v>
      </c>
    </row>
    <row r="2059" spans="3:18" x14ac:dyDescent="0.25">
      <c r="C2059" s="106"/>
      <c r="D2059" s="103"/>
      <c r="E2059" s="11" t="s">
        <v>38</v>
      </c>
      <c r="F2059" s="8"/>
      <c r="G2059" s="7">
        <v>141</v>
      </c>
      <c r="H2059" s="17">
        <v>34.751773049645003</v>
      </c>
      <c r="I2059" s="2">
        <v>16.312056737589</v>
      </c>
      <c r="J2059" s="2">
        <v>12.765957446809001</v>
      </c>
      <c r="K2059" s="2">
        <v>0.70921985815599997</v>
      </c>
      <c r="L2059" s="2">
        <v>1.4184397163119999</v>
      </c>
      <c r="M2059" s="2">
        <v>11.347517730496</v>
      </c>
      <c r="N2059" s="2">
        <v>17.021276595745</v>
      </c>
      <c r="O2059" s="2">
        <v>2.8368794326239999</v>
      </c>
      <c r="P2059" s="2">
        <v>35.460992907801</v>
      </c>
      <c r="Q2059" s="2">
        <v>6.3829787234040003</v>
      </c>
      <c r="R2059" s="16">
        <v>58.156028368793997</v>
      </c>
    </row>
    <row r="2060" spans="3:18" ht="25.2" x14ac:dyDescent="0.25">
      <c r="C2060" s="106"/>
      <c r="D2060" s="102" t="s">
        <v>22</v>
      </c>
      <c r="E2060" s="10" t="s">
        <v>40</v>
      </c>
      <c r="F2060" s="9"/>
      <c r="G2060" s="13">
        <v>123</v>
      </c>
      <c r="H2060" s="23">
        <v>35.772357723577002</v>
      </c>
      <c r="I2060" s="4">
        <v>9.7560975609760003</v>
      </c>
      <c r="J2060" s="4">
        <v>13.008130081300999</v>
      </c>
      <c r="K2060" s="4">
        <v>6.5040650406499996</v>
      </c>
      <c r="L2060" s="4">
        <v>0.81300813008100004</v>
      </c>
      <c r="M2060" s="4">
        <v>14.634146341463</v>
      </c>
      <c r="N2060" s="4">
        <v>11.382113821138001</v>
      </c>
      <c r="O2060" s="4">
        <v>3.2520325203249998</v>
      </c>
      <c r="P2060" s="4">
        <v>39.837398373984001</v>
      </c>
      <c r="Q2060" s="4">
        <v>5.6910569105690003</v>
      </c>
      <c r="R2060" s="25">
        <v>54.471544715447003</v>
      </c>
    </row>
    <row r="2061" spans="3:18" ht="25.2" x14ac:dyDescent="0.25">
      <c r="C2061" s="106"/>
      <c r="D2061" s="103"/>
      <c r="E2061" s="11" t="s">
        <v>41</v>
      </c>
      <c r="F2061" s="8"/>
      <c r="G2061" s="7">
        <v>511</v>
      </c>
      <c r="H2061" s="17">
        <v>55.772994129159002</v>
      </c>
      <c r="I2061" s="2">
        <v>23.679060665362002</v>
      </c>
      <c r="J2061" s="2">
        <v>15.264187866927999</v>
      </c>
      <c r="K2061" s="2">
        <v>2.1526418786689998</v>
      </c>
      <c r="L2061" s="2">
        <v>1.1741682974559999</v>
      </c>
      <c r="M2061" s="2">
        <v>11.74168297456</v>
      </c>
      <c r="N2061" s="2">
        <v>25.636007827789001</v>
      </c>
      <c r="O2061" s="2">
        <v>2.3483365949119999</v>
      </c>
      <c r="P2061" s="2">
        <v>23.091976516633999</v>
      </c>
      <c r="Q2061" s="2">
        <v>2.3483365949119999</v>
      </c>
      <c r="R2061" s="16">
        <v>74.559686888453996</v>
      </c>
    </row>
    <row r="2062" spans="3:18" x14ac:dyDescent="0.25">
      <c r="C2062" s="106"/>
      <c r="D2062" s="103"/>
      <c r="E2062" s="11" t="s">
        <v>42</v>
      </c>
      <c r="F2062" s="8"/>
      <c r="G2062" s="14">
        <v>36</v>
      </c>
      <c r="H2062" s="29">
        <v>58.333333333333002</v>
      </c>
      <c r="I2062" s="6">
        <v>27.777777777777999</v>
      </c>
      <c r="J2062" s="6">
        <v>13.888888888888999</v>
      </c>
      <c r="K2062" s="6">
        <v>2.7777777777780002</v>
      </c>
      <c r="L2062" s="12" t="s">
        <v>68</v>
      </c>
      <c r="M2062" s="6">
        <v>13.888888888888999</v>
      </c>
      <c r="N2062" s="6">
        <v>22.222222222222001</v>
      </c>
      <c r="O2062" s="6">
        <v>2.7777777777780002</v>
      </c>
      <c r="P2062" s="6">
        <v>22.222222222222001</v>
      </c>
      <c r="Q2062" s="12" t="s">
        <v>68</v>
      </c>
      <c r="R2062" s="31">
        <v>77.777777777777999</v>
      </c>
    </row>
    <row r="2063" spans="3:18" x14ac:dyDescent="0.25">
      <c r="C2063" s="106"/>
      <c r="D2063" s="103"/>
      <c r="E2063" s="11" t="s">
        <v>43</v>
      </c>
      <c r="F2063" s="8"/>
      <c r="G2063" s="7">
        <v>224</v>
      </c>
      <c r="H2063" s="17">
        <v>48.214285714286</v>
      </c>
      <c r="I2063" s="2">
        <v>20.535714285714</v>
      </c>
      <c r="J2063" s="2">
        <v>13.392857142857</v>
      </c>
      <c r="K2063" s="2">
        <v>0.89285714285700002</v>
      </c>
      <c r="L2063" s="2">
        <v>1.339285714286</v>
      </c>
      <c r="M2063" s="2">
        <v>12.053571428571001</v>
      </c>
      <c r="N2063" s="2">
        <v>28.125</v>
      </c>
      <c r="O2063" s="2">
        <v>3.125</v>
      </c>
      <c r="P2063" s="2">
        <v>28.571428571428999</v>
      </c>
      <c r="Q2063" s="2">
        <v>2.2321428571430002</v>
      </c>
      <c r="R2063" s="16">
        <v>69.196428571428996</v>
      </c>
    </row>
    <row r="2064" spans="3:18" x14ac:dyDescent="0.25">
      <c r="C2064" s="106"/>
      <c r="D2064" s="103"/>
      <c r="E2064" s="11" t="s">
        <v>44</v>
      </c>
      <c r="F2064" s="8"/>
      <c r="G2064" s="14">
        <v>46</v>
      </c>
      <c r="H2064" s="29">
        <v>54.347826086956999</v>
      </c>
      <c r="I2064" s="6">
        <v>19.565217391304</v>
      </c>
      <c r="J2064" s="6">
        <v>4.3478260869570002</v>
      </c>
      <c r="K2064" s="6">
        <v>2.1739130434780001</v>
      </c>
      <c r="L2064" s="12" t="s">
        <v>68</v>
      </c>
      <c r="M2064" s="6">
        <v>8.6956521739130004</v>
      </c>
      <c r="N2064" s="6">
        <v>28.260869565217</v>
      </c>
      <c r="O2064" s="12" t="s">
        <v>68</v>
      </c>
      <c r="P2064" s="6">
        <v>30.434782608696</v>
      </c>
      <c r="Q2064" s="12" t="s">
        <v>68</v>
      </c>
      <c r="R2064" s="31">
        <v>69.565217391304003</v>
      </c>
    </row>
    <row r="2065" spans="3:18" ht="25.2" x14ac:dyDescent="0.25">
      <c r="C2065" s="106"/>
      <c r="D2065" s="103"/>
      <c r="E2065" s="11" t="s">
        <v>45</v>
      </c>
      <c r="F2065" s="8"/>
      <c r="G2065" s="14">
        <v>18</v>
      </c>
      <c r="H2065" s="29">
        <v>33.333333333333002</v>
      </c>
      <c r="I2065" s="6">
        <v>11.111111111111001</v>
      </c>
      <c r="J2065" s="6">
        <v>5.5555555555560003</v>
      </c>
      <c r="K2065" s="6">
        <v>5.5555555555560003</v>
      </c>
      <c r="L2065" s="12" t="s">
        <v>68</v>
      </c>
      <c r="M2065" s="12" t="s">
        <v>68</v>
      </c>
      <c r="N2065" s="6">
        <v>16.666666666666998</v>
      </c>
      <c r="O2065" s="6">
        <v>5.5555555555560003</v>
      </c>
      <c r="P2065" s="6">
        <v>44.444444444444002</v>
      </c>
      <c r="Q2065" s="12" t="s">
        <v>68</v>
      </c>
      <c r="R2065" s="31">
        <v>55.555555555555998</v>
      </c>
    </row>
    <row r="2066" spans="3:18" x14ac:dyDescent="0.25">
      <c r="C2066" s="106"/>
      <c r="D2066" s="103"/>
      <c r="E2066" s="11" t="s">
        <v>38</v>
      </c>
      <c r="F2066" s="8"/>
      <c r="G2066" s="7">
        <v>80</v>
      </c>
      <c r="H2066" s="17">
        <v>40</v>
      </c>
      <c r="I2066" s="2">
        <v>20</v>
      </c>
      <c r="J2066" s="2">
        <v>13.75</v>
      </c>
      <c r="K2066" s="2">
        <v>1.25</v>
      </c>
      <c r="L2066" s="2">
        <v>1.25</v>
      </c>
      <c r="M2066" s="2">
        <v>8.75</v>
      </c>
      <c r="N2066" s="2">
        <v>22.5</v>
      </c>
      <c r="O2066" s="2">
        <v>2.5</v>
      </c>
      <c r="P2066" s="2">
        <v>28.75</v>
      </c>
      <c r="Q2066" s="2">
        <v>6.25</v>
      </c>
      <c r="R2066" s="16">
        <v>65</v>
      </c>
    </row>
    <row r="2067" spans="3:18" ht="25.2" x14ac:dyDescent="0.25">
      <c r="C2067" s="106"/>
      <c r="D2067" s="102" t="s">
        <v>23</v>
      </c>
      <c r="E2067" s="10" t="s">
        <v>40</v>
      </c>
      <c r="F2067" s="9"/>
      <c r="G2067" s="13">
        <v>140</v>
      </c>
      <c r="H2067" s="23">
        <v>44.285714285714</v>
      </c>
      <c r="I2067" s="4">
        <v>16.428571428571001</v>
      </c>
      <c r="J2067" s="4">
        <v>11.428571428571001</v>
      </c>
      <c r="K2067" s="4">
        <v>5</v>
      </c>
      <c r="L2067" s="4">
        <v>2.1428571428569998</v>
      </c>
      <c r="M2067" s="4">
        <v>8.5714285714289993</v>
      </c>
      <c r="N2067" s="4">
        <v>24.285714285714</v>
      </c>
      <c r="O2067" s="4">
        <v>5</v>
      </c>
      <c r="P2067" s="4">
        <v>30</v>
      </c>
      <c r="Q2067" s="4">
        <v>3.5714285714290002</v>
      </c>
      <c r="R2067" s="25">
        <v>66.428571428571004</v>
      </c>
    </row>
    <row r="2068" spans="3:18" ht="25.2" x14ac:dyDescent="0.25">
      <c r="C2068" s="106"/>
      <c r="D2068" s="103"/>
      <c r="E2068" s="11" t="s">
        <v>41</v>
      </c>
      <c r="F2068" s="8"/>
      <c r="G2068" s="7">
        <v>395</v>
      </c>
      <c r="H2068" s="17">
        <v>61.265822784809998</v>
      </c>
      <c r="I2068" s="2">
        <v>24.050632911392</v>
      </c>
      <c r="J2068" s="2">
        <v>16.962025316456</v>
      </c>
      <c r="K2068" s="2">
        <v>3.5443037974679998</v>
      </c>
      <c r="L2068" s="2">
        <v>2.7848101265819998</v>
      </c>
      <c r="M2068" s="2">
        <v>7.5949367088609998</v>
      </c>
      <c r="N2068" s="2">
        <v>29.620253164556999</v>
      </c>
      <c r="O2068" s="2">
        <v>2.0253164556960002</v>
      </c>
      <c r="P2068" s="2">
        <v>19.493670886076</v>
      </c>
      <c r="Q2068" s="2">
        <v>1.5189873417719999</v>
      </c>
      <c r="R2068" s="16">
        <v>78.987341772152007</v>
      </c>
    </row>
    <row r="2069" spans="3:18" x14ac:dyDescent="0.25">
      <c r="C2069" s="106"/>
      <c r="D2069" s="103"/>
      <c r="E2069" s="11" t="s">
        <v>42</v>
      </c>
      <c r="F2069" s="8"/>
      <c r="G2069" s="14">
        <v>25</v>
      </c>
      <c r="H2069" s="29">
        <v>72</v>
      </c>
      <c r="I2069" s="6">
        <v>36</v>
      </c>
      <c r="J2069" s="6">
        <v>32</v>
      </c>
      <c r="K2069" s="12" t="s">
        <v>68</v>
      </c>
      <c r="L2069" s="12" t="s">
        <v>68</v>
      </c>
      <c r="M2069" s="6">
        <v>4</v>
      </c>
      <c r="N2069" s="6">
        <v>20</v>
      </c>
      <c r="O2069" s="12" t="s">
        <v>68</v>
      </c>
      <c r="P2069" s="6">
        <v>12</v>
      </c>
      <c r="Q2069" s="12" t="s">
        <v>68</v>
      </c>
      <c r="R2069" s="31">
        <v>88</v>
      </c>
    </row>
    <row r="2070" spans="3:18" x14ac:dyDescent="0.25">
      <c r="C2070" s="106"/>
      <c r="D2070" s="103"/>
      <c r="E2070" s="11" t="s">
        <v>43</v>
      </c>
      <c r="F2070" s="8"/>
      <c r="G2070" s="7">
        <v>226</v>
      </c>
      <c r="H2070" s="17">
        <v>57.964601769912001</v>
      </c>
      <c r="I2070" s="2">
        <v>19.469026548673</v>
      </c>
      <c r="J2070" s="2">
        <v>7.964601769912</v>
      </c>
      <c r="K2070" s="2">
        <v>1.769911504425</v>
      </c>
      <c r="L2070" s="2">
        <v>0.88495575221199996</v>
      </c>
      <c r="M2070" s="2">
        <v>7.5221238938050003</v>
      </c>
      <c r="N2070" s="2">
        <v>25.221238938052998</v>
      </c>
      <c r="O2070" s="2">
        <v>2.654867256637</v>
      </c>
      <c r="P2070" s="2">
        <v>26.548672566372002</v>
      </c>
      <c r="Q2070" s="2">
        <v>0.44247787610599998</v>
      </c>
      <c r="R2070" s="16">
        <v>73.008849557521998</v>
      </c>
    </row>
    <row r="2071" spans="3:18" x14ac:dyDescent="0.25">
      <c r="C2071" s="106"/>
      <c r="D2071" s="103"/>
      <c r="E2071" s="11" t="s">
        <v>44</v>
      </c>
      <c r="F2071" s="8"/>
      <c r="G2071" s="14">
        <v>47</v>
      </c>
      <c r="H2071" s="29">
        <v>48.936170212766001</v>
      </c>
      <c r="I2071" s="6">
        <v>10.638297872340001</v>
      </c>
      <c r="J2071" s="6">
        <v>14.893617021277</v>
      </c>
      <c r="K2071" s="12" t="s">
        <v>68</v>
      </c>
      <c r="L2071" s="6">
        <v>2.1276595744679998</v>
      </c>
      <c r="M2071" s="6">
        <v>8.5106382978719992</v>
      </c>
      <c r="N2071" s="6">
        <v>29.787234042552999</v>
      </c>
      <c r="O2071" s="6">
        <v>4.2553191489359996</v>
      </c>
      <c r="P2071" s="6">
        <v>36.170212765956997</v>
      </c>
      <c r="Q2071" s="12" t="s">
        <v>68</v>
      </c>
      <c r="R2071" s="31">
        <v>63.829787234043003</v>
      </c>
    </row>
    <row r="2072" spans="3:18" ht="25.2" x14ac:dyDescent="0.25">
      <c r="C2072" s="106"/>
      <c r="D2072" s="103"/>
      <c r="E2072" s="11" t="s">
        <v>45</v>
      </c>
      <c r="F2072" s="8"/>
      <c r="G2072" s="14">
        <v>23</v>
      </c>
      <c r="H2072" s="29">
        <v>60.869565217390999</v>
      </c>
      <c r="I2072" s="6">
        <v>17.391304347826001</v>
      </c>
      <c r="J2072" s="6">
        <v>8.6956521739130004</v>
      </c>
      <c r="K2072" s="6">
        <v>4.3478260869570002</v>
      </c>
      <c r="L2072" s="6">
        <v>4.3478260869570002</v>
      </c>
      <c r="M2072" s="6">
        <v>4.3478260869570002</v>
      </c>
      <c r="N2072" s="6">
        <v>30.434782608696</v>
      </c>
      <c r="O2072" s="12" t="s">
        <v>68</v>
      </c>
      <c r="P2072" s="6">
        <v>26.086956521739001</v>
      </c>
      <c r="Q2072" s="12" t="s">
        <v>68</v>
      </c>
      <c r="R2072" s="31">
        <v>73.913043478261002</v>
      </c>
    </row>
    <row r="2073" spans="3:18" x14ac:dyDescent="0.25">
      <c r="C2073" s="106"/>
      <c r="D2073" s="103"/>
      <c r="E2073" s="11" t="s">
        <v>38</v>
      </c>
      <c r="F2073" s="8"/>
      <c r="G2073" s="7">
        <v>61</v>
      </c>
      <c r="H2073" s="17">
        <v>27.868852459016001</v>
      </c>
      <c r="I2073" s="2">
        <v>11.475409836066</v>
      </c>
      <c r="J2073" s="2">
        <v>11.475409836066</v>
      </c>
      <c r="K2073" s="19" t="s">
        <v>68</v>
      </c>
      <c r="L2073" s="2">
        <v>1.6393442622950001</v>
      </c>
      <c r="M2073" s="2">
        <v>14.754098360656</v>
      </c>
      <c r="N2073" s="2">
        <v>9.83606557377</v>
      </c>
      <c r="O2073" s="2">
        <v>3.2786885245900002</v>
      </c>
      <c r="P2073" s="2">
        <v>44.262295081966997</v>
      </c>
      <c r="Q2073" s="2">
        <v>6.5573770491800003</v>
      </c>
      <c r="R2073" s="16">
        <v>49.180327868851997</v>
      </c>
    </row>
    <row r="2074" spans="3:18" x14ac:dyDescent="0.25">
      <c r="C2074" s="102" t="s">
        <v>46</v>
      </c>
      <c r="D2074" s="100" t="s">
        <v>21</v>
      </c>
      <c r="E2074" s="10" t="s">
        <v>47</v>
      </c>
      <c r="F2074" s="9"/>
      <c r="G2074" s="13">
        <v>1103</v>
      </c>
      <c r="H2074" s="23">
        <v>55.575702629193003</v>
      </c>
      <c r="I2074" s="4">
        <v>22.574796010878998</v>
      </c>
      <c r="J2074" s="4">
        <v>14.959202175884</v>
      </c>
      <c r="K2074" s="4">
        <v>2.991840435177</v>
      </c>
      <c r="L2074" s="4">
        <v>1.4505893019039999</v>
      </c>
      <c r="M2074" s="4">
        <v>9.3381686310060008</v>
      </c>
      <c r="N2074" s="4">
        <v>25.385312783318</v>
      </c>
      <c r="O2074" s="4">
        <v>2.357207615594</v>
      </c>
      <c r="P2074" s="4">
        <v>23.118766999093001</v>
      </c>
      <c r="Q2074" s="4">
        <v>2.6291931097010002</v>
      </c>
      <c r="R2074" s="25">
        <v>74.252039891205996</v>
      </c>
    </row>
    <row r="2075" spans="3:18" ht="25.2" x14ac:dyDescent="0.25">
      <c r="C2075" s="106"/>
      <c r="D2075" s="101"/>
      <c r="E2075" s="11" t="s">
        <v>48</v>
      </c>
      <c r="F2075" s="8"/>
      <c r="G2075" s="7">
        <v>173</v>
      </c>
      <c r="H2075" s="17">
        <v>51.445086705202002</v>
      </c>
      <c r="I2075" s="2">
        <v>23.699421965317999</v>
      </c>
      <c r="J2075" s="2">
        <v>14.450867052023</v>
      </c>
      <c r="K2075" s="2">
        <v>4.0462427745660001</v>
      </c>
      <c r="L2075" s="2">
        <v>1.734104046243</v>
      </c>
      <c r="M2075" s="2">
        <v>12.138728323699</v>
      </c>
      <c r="N2075" s="2">
        <v>26.589595375723</v>
      </c>
      <c r="O2075" s="2">
        <v>3.4682080924859999</v>
      </c>
      <c r="P2075" s="2">
        <v>20.231213872832001</v>
      </c>
      <c r="Q2075" s="2">
        <v>2.8901734104050001</v>
      </c>
      <c r="R2075" s="16">
        <v>76.878612716763001</v>
      </c>
    </row>
    <row r="2076" spans="3:18" x14ac:dyDescent="0.25">
      <c r="C2076" s="106"/>
      <c r="D2076" s="101"/>
      <c r="E2076" s="11" t="s">
        <v>49</v>
      </c>
      <c r="F2076" s="8"/>
      <c r="G2076" s="14">
        <v>29</v>
      </c>
      <c r="H2076" s="29">
        <v>27.586206896552</v>
      </c>
      <c r="I2076" s="6">
        <v>10.344827586207</v>
      </c>
      <c r="J2076" s="6">
        <v>3.4482758620689999</v>
      </c>
      <c r="K2076" s="12" t="s">
        <v>68</v>
      </c>
      <c r="L2076" s="12" t="s">
        <v>68</v>
      </c>
      <c r="M2076" s="6">
        <v>17.241379310345</v>
      </c>
      <c r="N2076" s="6">
        <v>13.793103448276</v>
      </c>
      <c r="O2076" s="6">
        <v>3.4482758620689999</v>
      </c>
      <c r="P2076" s="6">
        <v>55.172413793102997</v>
      </c>
      <c r="Q2076" s="6">
        <v>3.4482758620689999</v>
      </c>
      <c r="R2076" s="31">
        <v>41.379310344827999</v>
      </c>
    </row>
    <row r="2077" spans="3:18" ht="25.2" x14ac:dyDescent="0.25">
      <c r="C2077" s="106"/>
      <c r="D2077" s="101"/>
      <c r="E2077" s="11" t="s">
        <v>50</v>
      </c>
      <c r="F2077" s="8"/>
      <c r="G2077" s="7">
        <v>102</v>
      </c>
      <c r="H2077" s="17">
        <v>30.392156862745001</v>
      </c>
      <c r="I2077" s="2">
        <v>8.8235294117649996</v>
      </c>
      <c r="J2077" s="2">
        <v>10.78431372549</v>
      </c>
      <c r="K2077" s="2">
        <v>2.9411764705880001</v>
      </c>
      <c r="L2077" s="2">
        <v>1.9607843137250001</v>
      </c>
      <c r="M2077" s="2">
        <v>11.764705882353001</v>
      </c>
      <c r="N2077" s="2">
        <v>14.705882352941</v>
      </c>
      <c r="O2077" s="2">
        <v>2.9411764705880001</v>
      </c>
      <c r="P2077" s="2">
        <v>50</v>
      </c>
      <c r="Q2077" s="2">
        <v>0.98039215686299996</v>
      </c>
      <c r="R2077" s="16">
        <v>49.019607843137003</v>
      </c>
    </row>
    <row r="2078" spans="3:18" ht="25.2" x14ac:dyDescent="0.25">
      <c r="C2078" s="106"/>
      <c r="D2078" s="101"/>
      <c r="E2078" s="11" t="s">
        <v>51</v>
      </c>
      <c r="F2078" s="8"/>
      <c r="G2078" s="14">
        <v>46</v>
      </c>
      <c r="H2078" s="29">
        <v>34.782608695652002</v>
      </c>
      <c r="I2078" s="6">
        <v>13.04347826087</v>
      </c>
      <c r="J2078" s="6">
        <v>8.6956521739130004</v>
      </c>
      <c r="K2078" s="12" t="s">
        <v>68</v>
      </c>
      <c r="L2078" s="6">
        <v>2.1739130434780001</v>
      </c>
      <c r="M2078" s="6">
        <v>6.5217391304349999</v>
      </c>
      <c r="N2078" s="6">
        <v>23.913043478260999</v>
      </c>
      <c r="O2078" s="6">
        <v>2.1739130434780001</v>
      </c>
      <c r="P2078" s="6">
        <v>41.304347826087003</v>
      </c>
      <c r="Q2078" s="6">
        <v>6.5217391304349999</v>
      </c>
      <c r="R2078" s="31">
        <v>52.173913043478002</v>
      </c>
    </row>
    <row r="2079" spans="3:18" x14ac:dyDescent="0.25">
      <c r="C2079" s="106"/>
      <c r="D2079" s="101"/>
      <c r="E2079" s="11" t="s">
        <v>52</v>
      </c>
      <c r="F2079" s="8"/>
      <c r="G2079" s="14">
        <v>20</v>
      </c>
      <c r="H2079" s="29">
        <v>50</v>
      </c>
      <c r="I2079" s="12" t="s">
        <v>68</v>
      </c>
      <c r="J2079" s="6">
        <v>10</v>
      </c>
      <c r="K2079" s="6">
        <v>10</v>
      </c>
      <c r="L2079" s="6">
        <v>5</v>
      </c>
      <c r="M2079" s="6">
        <v>10</v>
      </c>
      <c r="N2079" s="6">
        <v>15</v>
      </c>
      <c r="O2079" s="12" t="s">
        <v>68</v>
      </c>
      <c r="P2079" s="6">
        <v>25</v>
      </c>
      <c r="Q2079" s="6">
        <v>5</v>
      </c>
      <c r="R2079" s="31">
        <v>70</v>
      </c>
    </row>
    <row r="2080" spans="3:18" x14ac:dyDescent="0.25">
      <c r="C2080" s="106"/>
      <c r="D2080" s="101"/>
      <c r="E2080" s="11" t="s">
        <v>53</v>
      </c>
      <c r="F2080" s="8"/>
      <c r="G2080" s="14">
        <v>19</v>
      </c>
      <c r="H2080" s="29">
        <v>47.368421052632002</v>
      </c>
      <c r="I2080" s="6">
        <v>10.526315789473999</v>
      </c>
      <c r="J2080" s="6">
        <v>10.526315789473999</v>
      </c>
      <c r="K2080" s="12" t="s">
        <v>68</v>
      </c>
      <c r="L2080" s="12" t="s">
        <v>68</v>
      </c>
      <c r="M2080" s="6">
        <v>10.526315789473999</v>
      </c>
      <c r="N2080" s="6">
        <v>21.052631578947</v>
      </c>
      <c r="O2080" s="6">
        <v>15.789473684211</v>
      </c>
      <c r="P2080" s="6">
        <v>26.315789473683999</v>
      </c>
      <c r="Q2080" s="12" t="s">
        <v>68</v>
      </c>
      <c r="R2080" s="31">
        <v>73.684210526315994</v>
      </c>
    </row>
    <row r="2081" spans="2:18" x14ac:dyDescent="0.25">
      <c r="C2081" s="106"/>
      <c r="D2081" s="101"/>
      <c r="E2081" s="11" t="s">
        <v>38</v>
      </c>
      <c r="F2081" s="8"/>
      <c r="G2081" s="14">
        <v>32</v>
      </c>
      <c r="H2081" s="29">
        <v>37.5</v>
      </c>
      <c r="I2081" s="6">
        <v>15.625</v>
      </c>
      <c r="J2081" s="6">
        <v>6.25</v>
      </c>
      <c r="K2081" s="12" t="s">
        <v>68</v>
      </c>
      <c r="L2081" s="6">
        <v>3.125</v>
      </c>
      <c r="M2081" s="6">
        <v>18.75</v>
      </c>
      <c r="N2081" s="6">
        <v>28.125</v>
      </c>
      <c r="O2081" s="6">
        <v>3.125</v>
      </c>
      <c r="P2081" s="6">
        <v>31.25</v>
      </c>
      <c r="Q2081" s="6">
        <v>3.125</v>
      </c>
      <c r="R2081" s="31">
        <v>65.625</v>
      </c>
    </row>
    <row r="2082" spans="2:18" x14ac:dyDescent="0.25">
      <c r="C2082" s="106"/>
      <c r="D2082" s="101"/>
      <c r="E2082" s="11" t="s">
        <v>54</v>
      </c>
      <c r="F2082" s="8"/>
      <c r="G2082" s="7">
        <v>1276</v>
      </c>
      <c r="H2082" s="17">
        <v>55.015673981191</v>
      </c>
      <c r="I2082" s="2">
        <v>22.727272727273</v>
      </c>
      <c r="J2082" s="2">
        <v>14.890282131660999</v>
      </c>
      <c r="K2082" s="2">
        <v>3.1347962382449999</v>
      </c>
      <c r="L2082" s="2">
        <v>1.489028213166</v>
      </c>
      <c r="M2082" s="2">
        <v>9.7178683385580005</v>
      </c>
      <c r="N2082" s="2">
        <v>25.548589341692999</v>
      </c>
      <c r="O2082" s="2">
        <v>2.5078369905960001</v>
      </c>
      <c r="P2082" s="2">
        <v>22.727272727273</v>
      </c>
      <c r="Q2082" s="2">
        <v>2.6645768025079999</v>
      </c>
      <c r="R2082" s="16">
        <v>74.608150470219002</v>
      </c>
    </row>
    <row r="2083" spans="2:18" x14ac:dyDescent="0.25">
      <c r="C2083" s="106"/>
      <c r="D2083" s="101"/>
      <c r="E2083" s="11" t="s">
        <v>55</v>
      </c>
      <c r="F2083" s="8"/>
      <c r="G2083" s="7">
        <v>177</v>
      </c>
      <c r="H2083" s="17">
        <v>31.073446327684</v>
      </c>
      <c r="I2083" s="2">
        <v>10.169491525424</v>
      </c>
      <c r="J2083" s="2">
        <v>9.0395480225989999</v>
      </c>
      <c r="K2083" s="2">
        <v>1.6949152542370001</v>
      </c>
      <c r="L2083" s="2">
        <v>1.6949152542370001</v>
      </c>
      <c r="M2083" s="2">
        <v>11.299435028249</v>
      </c>
      <c r="N2083" s="2">
        <v>16.949152542373</v>
      </c>
      <c r="O2083" s="2">
        <v>2.8248587570620001</v>
      </c>
      <c r="P2083" s="2">
        <v>48.587570621468998</v>
      </c>
      <c r="Q2083" s="2">
        <v>2.8248587570620001</v>
      </c>
      <c r="R2083" s="16">
        <v>48.587570621468998</v>
      </c>
    </row>
    <row r="2084" spans="2:18" ht="25.2" x14ac:dyDescent="0.25">
      <c r="C2084" s="102" t="s">
        <v>56</v>
      </c>
      <c r="D2084" s="100" t="s">
        <v>21</v>
      </c>
      <c r="E2084" s="10" t="s">
        <v>57</v>
      </c>
      <c r="F2084" s="9"/>
      <c r="G2084" s="13">
        <v>393</v>
      </c>
      <c r="H2084" s="23">
        <v>51.145038167938999</v>
      </c>
      <c r="I2084" s="4">
        <v>22.646310432570001</v>
      </c>
      <c r="J2084" s="4">
        <v>18.575063613232</v>
      </c>
      <c r="K2084" s="4">
        <v>4.8346055979639999</v>
      </c>
      <c r="L2084" s="4">
        <v>1.781170483461</v>
      </c>
      <c r="M2084" s="4">
        <v>11.450381679389</v>
      </c>
      <c r="N2084" s="4">
        <v>26.208651399491</v>
      </c>
      <c r="O2084" s="4">
        <v>2.7989821882950001</v>
      </c>
      <c r="P2084" s="4">
        <v>23.409669211196</v>
      </c>
      <c r="Q2084" s="4">
        <v>3.3078880407120002</v>
      </c>
      <c r="R2084" s="25">
        <v>73.282442748091995</v>
      </c>
    </row>
    <row r="2085" spans="2:18" ht="25.2" x14ac:dyDescent="0.25">
      <c r="C2085" s="106"/>
      <c r="D2085" s="101"/>
      <c r="E2085" s="11" t="s">
        <v>58</v>
      </c>
      <c r="F2085" s="8"/>
      <c r="G2085" s="7">
        <v>615</v>
      </c>
      <c r="H2085" s="17">
        <v>51.869918699186996</v>
      </c>
      <c r="I2085" s="2">
        <v>17.560975609755999</v>
      </c>
      <c r="J2085" s="2">
        <v>13.658536585366001</v>
      </c>
      <c r="K2085" s="2">
        <v>2.7642276422759999</v>
      </c>
      <c r="L2085" s="2">
        <v>0.97560975609800005</v>
      </c>
      <c r="M2085" s="2">
        <v>9.2682926829269991</v>
      </c>
      <c r="N2085" s="2">
        <v>22.764227642276001</v>
      </c>
      <c r="O2085" s="2">
        <v>2.9268292682929999</v>
      </c>
      <c r="P2085" s="2">
        <v>27.967479674797001</v>
      </c>
      <c r="Q2085" s="2">
        <v>2.1138211382110002</v>
      </c>
      <c r="R2085" s="16">
        <v>69.918699186992001</v>
      </c>
    </row>
    <row r="2086" spans="2:18" ht="25.2" x14ac:dyDescent="0.25">
      <c r="C2086" s="106"/>
      <c r="D2086" s="101"/>
      <c r="E2086" s="11" t="s">
        <v>59</v>
      </c>
      <c r="F2086" s="8"/>
      <c r="G2086" s="7">
        <v>364</v>
      </c>
      <c r="H2086" s="17">
        <v>52.472527472526998</v>
      </c>
      <c r="I2086" s="2">
        <v>22.802197802197998</v>
      </c>
      <c r="J2086" s="2">
        <v>11.263736263736</v>
      </c>
      <c r="K2086" s="2">
        <v>1.648351648352</v>
      </c>
      <c r="L2086" s="2">
        <v>2.4725274725270001</v>
      </c>
      <c r="M2086" s="2">
        <v>9.6153846153850004</v>
      </c>
      <c r="N2086" s="2">
        <v>25</v>
      </c>
      <c r="O2086" s="2">
        <v>2.1978021978019999</v>
      </c>
      <c r="P2086" s="2">
        <v>26.098901098900999</v>
      </c>
      <c r="Q2086" s="2">
        <v>3.2967032967029999</v>
      </c>
      <c r="R2086" s="16">
        <v>70.604395604396004</v>
      </c>
    </row>
    <row r="2087" spans="2:18" x14ac:dyDescent="0.25">
      <c r="C2087" s="106"/>
      <c r="D2087" s="101"/>
      <c r="E2087" s="11" t="s">
        <v>60</v>
      </c>
      <c r="F2087" s="8"/>
      <c r="G2087" s="7">
        <v>152</v>
      </c>
      <c r="H2087" s="17">
        <v>50.657894736842003</v>
      </c>
      <c r="I2087" s="2">
        <v>23.026315789474001</v>
      </c>
      <c r="J2087" s="2">
        <v>9.2105263157890001</v>
      </c>
      <c r="K2087" s="2">
        <v>1.973684210526</v>
      </c>
      <c r="L2087" s="2">
        <v>1.3157894736839999</v>
      </c>
      <c r="M2087" s="2">
        <v>11.184210526316001</v>
      </c>
      <c r="N2087" s="2">
        <v>25</v>
      </c>
      <c r="O2087" s="2">
        <v>2.6315789473679998</v>
      </c>
      <c r="P2087" s="2">
        <v>24.342105263158</v>
      </c>
      <c r="Q2087" s="2">
        <v>1.973684210526</v>
      </c>
      <c r="R2087" s="16">
        <v>73.684210526315994</v>
      </c>
    </row>
    <row r="2088" spans="2:18" x14ac:dyDescent="0.25">
      <c r="C2088" s="102" t="s">
        <v>61</v>
      </c>
      <c r="D2088" s="100" t="s">
        <v>21</v>
      </c>
      <c r="E2088" s="10" t="s">
        <v>62</v>
      </c>
      <c r="F2088" s="9"/>
      <c r="G2088" s="13">
        <v>197</v>
      </c>
      <c r="H2088" s="23">
        <v>50.761421319797002</v>
      </c>
      <c r="I2088" s="4">
        <v>23.857868020304998</v>
      </c>
      <c r="J2088" s="4">
        <v>8.6294416243650005</v>
      </c>
      <c r="K2088" s="4">
        <v>4.0609137055840003</v>
      </c>
      <c r="L2088" s="4">
        <v>2.5380710659900001</v>
      </c>
      <c r="M2088" s="4">
        <v>9.1370558375630004</v>
      </c>
      <c r="N2088" s="4">
        <v>23.350253807106998</v>
      </c>
      <c r="O2088" s="4">
        <v>3.045685279188</v>
      </c>
      <c r="P2088" s="4">
        <v>23.857868020304998</v>
      </c>
      <c r="Q2088" s="4">
        <v>1.0152284263960001</v>
      </c>
      <c r="R2088" s="25">
        <v>75.126903553299002</v>
      </c>
    </row>
    <row r="2089" spans="2:18" x14ac:dyDescent="0.25">
      <c r="C2089" s="103"/>
      <c r="D2089" s="101"/>
      <c r="E2089" s="11" t="s">
        <v>63</v>
      </c>
      <c r="F2089" s="8"/>
      <c r="G2089" s="7">
        <v>460</v>
      </c>
      <c r="H2089" s="17">
        <v>54.347826086956999</v>
      </c>
      <c r="I2089" s="2">
        <v>22.608695652173999</v>
      </c>
      <c r="J2089" s="2">
        <v>16.95652173913</v>
      </c>
      <c r="K2089" s="2">
        <v>3.6956521739129999</v>
      </c>
      <c r="L2089" s="2">
        <v>1.3043478260870001</v>
      </c>
      <c r="M2089" s="2">
        <v>10.869565217390999</v>
      </c>
      <c r="N2089" s="2">
        <v>25</v>
      </c>
      <c r="O2089" s="2">
        <v>1.95652173913</v>
      </c>
      <c r="P2089" s="2">
        <v>23.695652173913</v>
      </c>
      <c r="Q2089" s="2">
        <v>3.0434782608700002</v>
      </c>
      <c r="R2089" s="16">
        <v>73.260869565217007</v>
      </c>
    </row>
    <row r="2090" spans="2:18" ht="25.2" x14ac:dyDescent="0.25">
      <c r="C2090" s="103"/>
      <c r="D2090" s="101"/>
      <c r="E2090" s="11" t="s">
        <v>64</v>
      </c>
      <c r="F2090" s="8"/>
      <c r="G2090" s="7">
        <v>286</v>
      </c>
      <c r="H2090" s="17">
        <v>55.594405594405998</v>
      </c>
      <c r="I2090" s="2">
        <v>20.629370629371</v>
      </c>
      <c r="J2090" s="2">
        <v>16.433566433566</v>
      </c>
      <c r="K2090" s="2">
        <v>0.69930069930100003</v>
      </c>
      <c r="L2090" s="2">
        <v>1.7482517482519999</v>
      </c>
      <c r="M2090" s="2">
        <v>9.4405594405589994</v>
      </c>
      <c r="N2090" s="2">
        <v>28.671328671329</v>
      </c>
      <c r="O2090" s="2">
        <v>2.797202797203</v>
      </c>
      <c r="P2090" s="2">
        <v>24.475524475524001</v>
      </c>
      <c r="Q2090" s="2">
        <v>3.1468531468530001</v>
      </c>
      <c r="R2090" s="16">
        <v>72.377622377622004</v>
      </c>
    </row>
    <row r="2091" spans="2:18" x14ac:dyDescent="0.25">
      <c r="C2091" s="103"/>
      <c r="D2091" s="101"/>
      <c r="E2091" s="11" t="s">
        <v>65</v>
      </c>
      <c r="F2091" s="8"/>
      <c r="G2091" s="7">
        <v>249</v>
      </c>
      <c r="H2091" s="17">
        <v>49.397590361445999</v>
      </c>
      <c r="I2091" s="2">
        <v>14.457831325300999</v>
      </c>
      <c r="J2091" s="2">
        <v>14.859437751004</v>
      </c>
      <c r="K2091" s="2">
        <v>2.409638554217</v>
      </c>
      <c r="L2091" s="2">
        <v>1.204819277108</v>
      </c>
      <c r="M2091" s="2">
        <v>9.638554216867</v>
      </c>
      <c r="N2091" s="2">
        <v>22.89156626506</v>
      </c>
      <c r="O2091" s="2">
        <v>3.6144578313250002</v>
      </c>
      <c r="P2091" s="2">
        <v>28.915662650601998</v>
      </c>
      <c r="Q2091" s="2">
        <v>3.2128514056220001</v>
      </c>
      <c r="R2091" s="16">
        <v>67.871485943774999</v>
      </c>
    </row>
    <row r="2092" spans="2:18" x14ac:dyDescent="0.25">
      <c r="C2092" s="103"/>
      <c r="D2092" s="101"/>
      <c r="E2092" s="11" t="s">
        <v>66</v>
      </c>
      <c r="F2092" s="8"/>
      <c r="G2092" s="7">
        <v>145</v>
      </c>
      <c r="H2092" s="17">
        <v>53.103448275862</v>
      </c>
      <c r="I2092" s="2">
        <v>16.551724137931</v>
      </c>
      <c r="J2092" s="2">
        <v>13.103448275862</v>
      </c>
      <c r="K2092" s="2">
        <v>2.0689655172410002</v>
      </c>
      <c r="L2092" s="2">
        <v>2.0689655172410002</v>
      </c>
      <c r="M2092" s="2">
        <v>8.2758620689659992</v>
      </c>
      <c r="N2092" s="2">
        <v>26.896551724138</v>
      </c>
      <c r="O2092" s="2">
        <v>2.0689655172410002</v>
      </c>
      <c r="P2092" s="2">
        <v>28.275862068965999</v>
      </c>
      <c r="Q2092" s="2">
        <v>2.0689655172410002</v>
      </c>
      <c r="R2092" s="16">
        <v>69.655172413792997</v>
      </c>
    </row>
    <row r="2093" spans="2:18" x14ac:dyDescent="0.25">
      <c r="C2093" s="107"/>
      <c r="D2093" s="104"/>
      <c r="E2093" s="44" t="s">
        <v>67</v>
      </c>
      <c r="F2093" s="45"/>
      <c r="G2093" s="56">
        <v>187</v>
      </c>
      <c r="H2093" s="66">
        <v>42.245989304813001</v>
      </c>
      <c r="I2093" s="35">
        <v>24.064171122994999</v>
      </c>
      <c r="J2093" s="35">
        <v>7.4866310160429999</v>
      </c>
      <c r="K2093" s="35">
        <v>4.8128342245990003</v>
      </c>
      <c r="L2093" s="35">
        <v>1.069518716578</v>
      </c>
      <c r="M2093" s="35">
        <v>12.299465240642</v>
      </c>
      <c r="N2093" s="35">
        <v>17.647058823529001</v>
      </c>
      <c r="O2093" s="35">
        <v>3.208556149733</v>
      </c>
      <c r="P2093" s="35">
        <v>30.481283422459999</v>
      </c>
      <c r="Q2093" s="35">
        <v>2.673796791444</v>
      </c>
      <c r="R2093" s="67">
        <v>66.844919786096</v>
      </c>
    </row>
    <row r="2095" spans="2:18" x14ac:dyDescent="0.25">
      <c r="B2095" s="42" t="str">
        <f xml:space="preserve"> HYPERLINK("#'目次'!B31", "[25]")</f>
        <v>[25]</v>
      </c>
      <c r="C2095" s="37" t="s">
        <v>338</v>
      </c>
    </row>
    <row r="2098" spans="3:16" x14ac:dyDescent="0.25">
      <c r="C2098" s="37" t="s">
        <v>14</v>
      </c>
    </row>
    <row r="2099" spans="3:16" ht="88.2" x14ac:dyDescent="0.25">
      <c r="C2099" s="96"/>
      <c r="D2099" s="97"/>
      <c r="E2099" s="97"/>
      <c r="F2099" s="97"/>
      <c r="G2099" s="52" t="s">
        <v>15</v>
      </c>
      <c r="H2099" s="48" t="s">
        <v>339</v>
      </c>
      <c r="I2099" s="20" t="s">
        <v>340</v>
      </c>
      <c r="J2099" s="20" t="s">
        <v>341</v>
      </c>
      <c r="K2099" s="20" t="s">
        <v>342</v>
      </c>
      <c r="L2099" s="20" t="s">
        <v>343</v>
      </c>
      <c r="M2099" s="20" t="s">
        <v>161</v>
      </c>
      <c r="N2099" s="20" t="s">
        <v>38</v>
      </c>
      <c r="O2099" s="20" t="s">
        <v>344</v>
      </c>
      <c r="P2099" s="51" t="s">
        <v>345</v>
      </c>
    </row>
    <row r="2100" spans="3:16" x14ac:dyDescent="0.25">
      <c r="C2100" s="98"/>
      <c r="D2100" s="99"/>
      <c r="E2100" s="99"/>
      <c r="F2100" s="99"/>
      <c r="G2100" s="47"/>
      <c r="H2100" s="55"/>
      <c r="I2100" s="21"/>
      <c r="J2100" s="21"/>
      <c r="K2100" s="21"/>
      <c r="L2100" s="21"/>
      <c r="M2100" s="21"/>
      <c r="N2100" s="21"/>
      <c r="O2100" s="21"/>
      <c r="P2100" s="54"/>
    </row>
    <row r="2101" spans="3:16" x14ac:dyDescent="0.25">
      <c r="C2101" s="43"/>
      <c r="D2101" s="49"/>
      <c r="E2101" s="53" t="s">
        <v>15</v>
      </c>
      <c r="F2101" s="46"/>
      <c r="G2101" s="50">
        <v>1524</v>
      </c>
      <c r="H2101" s="32">
        <v>0.98425196850399999</v>
      </c>
      <c r="I2101" s="32">
        <v>6.1679790026249997</v>
      </c>
      <c r="J2101" s="32">
        <v>24.671916010499</v>
      </c>
      <c r="K2101" s="32">
        <v>27.821522309711</v>
      </c>
      <c r="L2101" s="32">
        <v>28.871391076115</v>
      </c>
      <c r="M2101" s="32">
        <v>9.0551181102360001</v>
      </c>
      <c r="N2101" s="32">
        <v>2.4278215223099999</v>
      </c>
      <c r="O2101" s="32">
        <v>30.839895013123002</v>
      </c>
      <c r="P2101" s="65">
        <v>56.692913385826998</v>
      </c>
    </row>
    <row r="2102" spans="3:16" x14ac:dyDescent="0.25">
      <c r="C2102" s="105" t="s">
        <v>20</v>
      </c>
      <c r="D2102" s="100" t="s">
        <v>21</v>
      </c>
      <c r="E2102" s="10" t="s">
        <v>22</v>
      </c>
      <c r="F2102" s="9"/>
      <c r="G2102" s="13">
        <v>780</v>
      </c>
      <c r="H2102" s="23">
        <v>1.1538461538460001</v>
      </c>
      <c r="I2102" s="4">
        <v>6.5384615384620002</v>
      </c>
      <c r="J2102" s="4">
        <v>23.461538461538002</v>
      </c>
      <c r="K2102" s="4">
        <v>28.461538461538002</v>
      </c>
      <c r="L2102" s="4">
        <v>28.846153846153999</v>
      </c>
      <c r="M2102" s="4">
        <v>8.5897435897439998</v>
      </c>
      <c r="N2102" s="4">
        <v>2.948717948718</v>
      </c>
      <c r="O2102" s="4">
        <v>30</v>
      </c>
      <c r="P2102" s="25">
        <v>57.307692307692001</v>
      </c>
    </row>
    <row r="2103" spans="3:16" x14ac:dyDescent="0.25">
      <c r="C2103" s="106"/>
      <c r="D2103" s="101"/>
      <c r="E2103" s="11" t="s">
        <v>23</v>
      </c>
      <c r="F2103" s="8"/>
      <c r="G2103" s="7">
        <v>744</v>
      </c>
      <c r="H2103" s="17">
        <v>0.80645161290300005</v>
      </c>
      <c r="I2103" s="2">
        <v>5.7795698924729999</v>
      </c>
      <c r="J2103" s="2">
        <v>25.940860215053998</v>
      </c>
      <c r="K2103" s="2">
        <v>27.150537634409002</v>
      </c>
      <c r="L2103" s="2">
        <v>28.897849462366</v>
      </c>
      <c r="M2103" s="2">
        <v>9.5430107526879997</v>
      </c>
      <c r="N2103" s="2">
        <v>1.8817204301079999</v>
      </c>
      <c r="O2103" s="2">
        <v>31.720430107527001</v>
      </c>
      <c r="P2103" s="16">
        <v>56.048387096774</v>
      </c>
    </row>
    <row r="2104" spans="3:16" x14ac:dyDescent="0.25">
      <c r="C2104" s="102" t="s">
        <v>24</v>
      </c>
      <c r="D2104" s="102" t="s">
        <v>25</v>
      </c>
      <c r="E2104" s="10" t="s">
        <v>26</v>
      </c>
      <c r="F2104" s="9"/>
      <c r="G2104" s="13">
        <v>257</v>
      </c>
      <c r="H2104" s="73" t="s">
        <v>68</v>
      </c>
      <c r="I2104" s="4">
        <v>5.4474708171210002</v>
      </c>
      <c r="J2104" s="4">
        <v>19.455252918288</v>
      </c>
      <c r="K2104" s="4">
        <v>28.793774319065999</v>
      </c>
      <c r="L2104" s="4">
        <v>35.408560311283999</v>
      </c>
      <c r="M2104" s="4">
        <v>10.116731517510001</v>
      </c>
      <c r="N2104" s="4">
        <v>0.77821011673200002</v>
      </c>
      <c r="O2104" s="4">
        <v>24.902723735409001</v>
      </c>
      <c r="P2104" s="25">
        <v>64.202334630349995</v>
      </c>
    </row>
    <row r="2105" spans="3:16" x14ac:dyDescent="0.25">
      <c r="C2105" s="106"/>
      <c r="D2105" s="103"/>
      <c r="E2105" s="11" t="s">
        <v>27</v>
      </c>
      <c r="F2105" s="8"/>
      <c r="G2105" s="7">
        <v>297</v>
      </c>
      <c r="H2105" s="17">
        <v>0.33670033669999999</v>
      </c>
      <c r="I2105" s="2">
        <v>6.0606060606060002</v>
      </c>
      <c r="J2105" s="2">
        <v>19.528619528619998</v>
      </c>
      <c r="K2105" s="2">
        <v>31.313131313130999</v>
      </c>
      <c r="L2105" s="2">
        <v>32.996632996632997</v>
      </c>
      <c r="M2105" s="2">
        <v>7.4074074074069998</v>
      </c>
      <c r="N2105" s="2">
        <v>2.3569023569019998</v>
      </c>
      <c r="O2105" s="2">
        <v>25.589225589226</v>
      </c>
      <c r="P2105" s="16">
        <v>64.309764309764006</v>
      </c>
    </row>
    <row r="2106" spans="3:16" x14ac:dyDescent="0.25">
      <c r="C2106" s="106"/>
      <c r="D2106" s="103"/>
      <c r="E2106" s="11" t="s">
        <v>28</v>
      </c>
      <c r="F2106" s="8"/>
      <c r="G2106" s="7">
        <v>316</v>
      </c>
      <c r="H2106" s="17">
        <v>0.94936708860800001</v>
      </c>
      <c r="I2106" s="2">
        <v>5.6962025316459997</v>
      </c>
      <c r="J2106" s="2">
        <v>26.898734177215001</v>
      </c>
      <c r="K2106" s="2">
        <v>29.430379746835001</v>
      </c>
      <c r="L2106" s="2">
        <v>26.898734177215001</v>
      </c>
      <c r="M2106" s="2">
        <v>8.2278481012659999</v>
      </c>
      <c r="N2106" s="2">
        <v>1.8987341772149999</v>
      </c>
      <c r="O2106" s="2">
        <v>32.594936708860999</v>
      </c>
      <c r="P2106" s="16">
        <v>56.329113924051001</v>
      </c>
    </row>
    <row r="2107" spans="3:16" x14ac:dyDescent="0.25">
      <c r="C2107" s="106"/>
      <c r="D2107" s="103"/>
      <c r="E2107" s="11" t="s">
        <v>29</v>
      </c>
      <c r="F2107" s="8"/>
      <c r="G2107" s="7">
        <v>335</v>
      </c>
      <c r="H2107" s="17">
        <v>1.1940298507460001</v>
      </c>
      <c r="I2107" s="2">
        <v>5.0746268656720002</v>
      </c>
      <c r="J2107" s="2">
        <v>28.358208955224001</v>
      </c>
      <c r="K2107" s="2">
        <v>26.865671641791</v>
      </c>
      <c r="L2107" s="2">
        <v>27.462686567163999</v>
      </c>
      <c r="M2107" s="2">
        <v>8.3582089552240006</v>
      </c>
      <c r="N2107" s="2">
        <v>2.6865671641789999</v>
      </c>
      <c r="O2107" s="2">
        <v>33.432835820896003</v>
      </c>
      <c r="P2107" s="16">
        <v>54.328358208955002</v>
      </c>
    </row>
    <row r="2108" spans="3:16" x14ac:dyDescent="0.25">
      <c r="C2108" s="106"/>
      <c r="D2108" s="103"/>
      <c r="E2108" s="11" t="s">
        <v>30</v>
      </c>
      <c r="F2108" s="8"/>
      <c r="G2108" s="7">
        <v>319</v>
      </c>
      <c r="H2108" s="17">
        <v>2.1943573667709999</v>
      </c>
      <c r="I2108" s="2">
        <v>8.46394984326</v>
      </c>
      <c r="J2108" s="2">
        <v>27.586206896552</v>
      </c>
      <c r="K2108" s="2">
        <v>23.197492163008999</v>
      </c>
      <c r="L2108" s="2">
        <v>23.197492163008999</v>
      </c>
      <c r="M2108" s="2">
        <v>11.285266457680001</v>
      </c>
      <c r="N2108" s="2">
        <v>4.0752351097180002</v>
      </c>
      <c r="O2108" s="2">
        <v>36.050156739812003</v>
      </c>
      <c r="P2108" s="16">
        <v>46.394984326018999</v>
      </c>
    </row>
    <row r="2109" spans="3:16" x14ac:dyDescent="0.25">
      <c r="C2109" s="106"/>
      <c r="D2109" s="103"/>
      <c r="E2109" s="11" t="s">
        <v>31</v>
      </c>
      <c r="F2109" s="8"/>
      <c r="G2109" s="7">
        <v>1267</v>
      </c>
      <c r="H2109" s="17">
        <v>1.183898973954</v>
      </c>
      <c r="I2109" s="2">
        <v>6.3141278610890001</v>
      </c>
      <c r="J2109" s="2">
        <v>25.730071033938</v>
      </c>
      <c r="K2109" s="2">
        <v>27.624309392265001</v>
      </c>
      <c r="L2109" s="2">
        <v>27.545382794001998</v>
      </c>
      <c r="M2109" s="2">
        <v>8.8397790055249992</v>
      </c>
      <c r="N2109" s="2">
        <v>2.7624309392269999</v>
      </c>
      <c r="O2109" s="2">
        <v>32.044198895028003</v>
      </c>
      <c r="P2109" s="16">
        <v>55.169692186267</v>
      </c>
    </row>
    <row r="2110" spans="3:16" x14ac:dyDescent="0.25">
      <c r="C2110" s="106"/>
      <c r="D2110" s="103"/>
      <c r="E2110" s="11" t="s">
        <v>32</v>
      </c>
      <c r="F2110" s="8"/>
      <c r="G2110" s="7">
        <v>654</v>
      </c>
      <c r="H2110" s="17">
        <v>1.6819571865439999</v>
      </c>
      <c r="I2110" s="2">
        <v>6.7278287461769999</v>
      </c>
      <c r="J2110" s="2">
        <v>27.981651376146999</v>
      </c>
      <c r="K2110" s="2">
        <v>25.076452599387999</v>
      </c>
      <c r="L2110" s="2">
        <v>25.382262996942</v>
      </c>
      <c r="M2110" s="2">
        <v>9.7859327217129994</v>
      </c>
      <c r="N2110" s="2">
        <v>3.363914373089</v>
      </c>
      <c r="O2110" s="2">
        <v>34.709480122324003</v>
      </c>
      <c r="P2110" s="16">
        <v>50.458715596330002</v>
      </c>
    </row>
    <row r="2111" spans="3:16" x14ac:dyDescent="0.25">
      <c r="C2111" s="106"/>
      <c r="D2111" s="102" t="s">
        <v>22</v>
      </c>
      <c r="E2111" s="10" t="s">
        <v>26</v>
      </c>
      <c r="F2111" s="9"/>
      <c r="G2111" s="13">
        <v>137</v>
      </c>
      <c r="H2111" s="73" t="s">
        <v>68</v>
      </c>
      <c r="I2111" s="4">
        <v>3.649635036496</v>
      </c>
      <c r="J2111" s="4">
        <v>17.518248175181999</v>
      </c>
      <c r="K2111" s="4">
        <v>29.197080291971002</v>
      </c>
      <c r="L2111" s="4">
        <v>37.226277372262999</v>
      </c>
      <c r="M2111" s="4">
        <v>11.678832116788</v>
      </c>
      <c r="N2111" s="4">
        <v>0.72992700729899995</v>
      </c>
      <c r="O2111" s="4">
        <v>21.167883211679001</v>
      </c>
      <c r="P2111" s="25">
        <v>66.423357664234004</v>
      </c>
    </row>
    <row r="2112" spans="3:16" x14ac:dyDescent="0.25">
      <c r="C2112" s="106"/>
      <c r="D2112" s="103"/>
      <c r="E2112" s="11" t="s">
        <v>27</v>
      </c>
      <c r="F2112" s="8"/>
      <c r="G2112" s="7">
        <v>157</v>
      </c>
      <c r="H2112" s="62" t="s">
        <v>68</v>
      </c>
      <c r="I2112" s="2">
        <v>8.9171974522290007</v>
      </c>
      <c r="J2112" s="2">
        <v>19.108280254777</v>
      </c>
      <c r="K2112" s="2">
        <v>31.210191082803</v>
      </c>
      <c r="L2112" s="2">
        <v>33.121019108280002</v>
      </c>
      <c r="M2112" s="2">
        <v>4.4585987261150004</v>
      </c>
      <c r="N2112" s="2">
        <v>3.184713375796</v>
      </c>
      <c r="O2112" s="2">
        <v>28.025477707006001</v>
      </c>
      <c r="P2112" s="16">
        <v>64.331210191083002</v>
      </c>
    </row>
    <row r="2113" spans="3:16" x14ac:dyDescent="0.25">
      <c r="C2113" s="106"/>
      <c r="D2113" s="103"/>
      <c r="E2113" s="11" t="s">
        <v>28</v>
      </c>
      <c r="F2113" s="8"/>
      <c r="G2113" s="7">
        <v>162</v>
      </c>
      <c r="H2113" s="17">
        <v>1.2345679012349999</v>
      </c>
      <c r="I2113" s="2">
        <v>6.79012345679</v>
      </c>
      <c r="J2113" s="2">
        <v>22.83950617284</v>
      </c>
      <c r="K2113" s="2">
        <v>30.246913580247</v>
      </c>
      <c r="L2113" s="2">
        <v>28.395061728395</v>
      </c>
      <c r="M2113" s="2">
        <v>8.0246913580250006</v>
      </c>
      <c r="N2113" s="2">
        <v>2.4691358024690002</v>
      </c>
      <c r="O2113" s="2">
        <v>29.629629629629999</v>
      </c>
      <c r="P2113" s="16">
        <v>58.641975308642003</v>
      </c>
    </row>
    <row r="2114" spans="3:16" x14ac:dyDescent="0.25">
      <c r="C2114" s="106"/>
      <c r="D2114" s="103"/>
      <c r="E2114" s="11" t="s">
        <v>29</v>
      </c>
      <c r="F2114" s="8"/>
      <c r="G2114" s="7">
        <v>175</v>
      </c>
      <c r="H2114" s="17">
        <v>1.714285714286</v>
      </c>
      <c r="I2114" s="2">
        <v>5.1428571428570002</v>
      </c>
      <c r="J2114" s="2">
        <v>29.142857142857</v>
      </c>
      <c r="K2114" s="2">
        <v>26.857142857143</v>
      </c>
      <c r="L2114" s="2">
        <v>25.142857142857</v>
      </c>
      <c r="M2114" s="2">
        <v>8</v>
      </c>
      <c r="N2114" s="2">
        <v>4</v>
      </c>
      <c r="O2114" s="2">
        <v>34.285714285714</v>
      </c>
      <c r="P2114" s="16">
        <v>52</v>
      </c>
    </row>
    <row r="2115" spans="3:16" x14ac:dyDescent="0.25">
      <c r="C2115" s="106"/>
      <c r="D2115" s="103"/>
      <c r="E2115" s="11" t="s">
        <v>30</v>
      </c>
      <c r="F2115" s="8"/>
      <c r="G2115" s="7">
        <v>149</v>
      </c>
      <c r="H2115" s="17">
        <v>2.6845637583889999</v>
      </c>
      <c r="I2115" s="2">
        <v>8.0536912751679992</v>
      </c>
      <c r="J2115" s="2">
        <v>27.51677852349</v>
      </c>
      <c r="K2115" s="2">
        <v>24.832214765101</v>
      </c>
      <c r="L2115" s="2">
        <v>21.476510067113999</v>
      </c>
      <c r="M2115" s="2">
        <v>11.409395973154</v>
      </c>
      <c r="N2115" s="2">
        <v>4.0268456375839996</v>
      </c>
      <c r="O2115" s="2">
        <v>35.570469798658003</v>
      </c>
      <c r="P2115" s="16">
        <v>46.308724832214999</v>
      </c>
    </row>
    <row r="2116" spans="3:16" x14ac:dyDescent="0.25">
      <c r="C2116" s="106"/>
      <c r="D2116" s="103"/>
      <c r="E2116" s="11" t="s">
        <v>31</v>
      </c>
      <c r="F2116" s="8"/>
      <c r="G2116" s="7">
        <v>643</v>
      </c>
      <c r="H2116" s="17">
        <v>1.399688958009</v>
      </c>
      <c r="I2116" s="2">
        <v>7.1539657853809997</v>
      </c>
      <c r="J2116" s="2">
        <v>24.727838258165001</v>
      </c>
      <c r="K2116" s="2">
        <v>28.304821150854998</v>
      </c>
      <c r="L2116" s="2">
        <v>27.060653188180002</v>
      </c>
      <c r="M2116" s="2">
        <v>7.931570762053</v>
      </c>
      <c r="N2116" s="2">
        <v>3.421461897356</v>
      </c>
      <c r="O2116" s="2">
        <v>31.881804043546001</v>
      </c>
      <c r="P2116" s="16">
        <v>55.365474339035998</v>
      </c>
    </row>
    <row r="2117" spans="3:16" x14ac:dyDescent="0.25">
      <c r="C2117" s="106"/>
      <c r="D2117" s="103"/>
      <c r="E2117" s="11" t="s">
        <v>32</v>
      </c>
      <c r="F2117" s="8"/>
      <c r="G2117" s="7">
        <v>324</v>
      </c>
      <c r="H2117" s="17">
        <v>2.1604938271599998</v>
      </c>
      <c r="I2117" s="2">
        <v>6.4814814814809996</v>
      </c>
      <c r="J2117" s="2">
        <v>28.395061728395</v>
      </c>
      <c r="K2117" s="2">
        <v>25.925925925925998</v>
      </c>
      <c r="L2117" s="2">
        <v>23.456790123457001</v>
      </c>
      <c r="M2117" s="2">
        <v>9.5679012345679997</v>
      </c>
      <c r="N2117" s="2">
        <v>4.0123456790120002</v>
      </c>
      <c r="O2117" s="2">
        <v>34.876543209876999</v>
      </c>
      <c r="P2117" s="16">
        <v>49.382716049382999</v>
      </c>
    </row>
    <row r="2118" spans="3:16" x14ac:dyDescent="0.25">
      <c r="C2118" s="106"/>
      <c r="D2118" s="102" t="s">
        <v>23</v>
      </c>
      <c r="E2118" s="10" t="s">
        <v>26</v>
      </c>
      <c r="F2118" s="9"/>
      <c r="G2118" s="13">
        <v>120</v>
      </c>
      <c r="H2118" s="73" t="s">
        <v>68</v>
      </c>
      <c r="I2118" s="4">
        <v>7.5</v>
      </c>
      <c r="J2118" s="4">
        <v>21.666666666666998</v>
      </c>
      <c r="K2118" s="4">
        <v>28.333333333333002</v>
      </c>
      <c r="L2118" s="4">
        <v>33.333333333333002</v>
      </c>
      <c r="M2118" s="4">
        <v>8.333333333333</v>
      </c>
      <c r="N2118" s="4">
        <v>0.83333333333299997</v>
      </c>
      <c r="O2118" s="4">
        <v>29.166666666666998</v>
      </c>
      <c r="P2118" s="25">
        <v>61.666666666666998</v>
      </c>
    </row>
    <row r="2119" spans="3:16" x14ac:dyDescent="0.25">
      <c r="C2119" s="106"/>
      <c r="D2119" s="103"/>
      <c r="E2119" s="11" t="s">
        <v>27</v>
      </c>
      <c r="F2119" s="8"/>
      <c r="G2119" s="7">
        <v>140</v>
      </c>
      <c r="H2119" s="17">
        <v>0.71428571428599996</v>
      </c>
      <c r="I2119" s="2">
        <v>2.8571428571430002</v>
      </c>
      <c r="J2119" s="2">
        <v>20</v>
      </c>
      <c r="K2119" s="2">
        <v>31.428571428571001</v>
      </c>
      <c r="L2119" s="2">
        <v>32.857142857143003</v>
      </c>
      <c r="M2119" s="2">
        <v>10.714285714286</v>
      </c>
      <c r="N2119" s="2">
        <v>1.4285714285710001</v>
      </c>
      <c r="O2119" s="2">
        <v>22.857142857143</v>
      </c>
      <c r="P2119" s="16">
        <v>64.285714285713993</v>
      </c>
    </row>
    <row r="2120" spans="3:16" x14ac:dyDescent="0.25">
      <c r="C2120" s="106"/>
      <c r="D2120" s="103"/>
      <c r="E2120" s="11" t="s">
        <v>28</v>
      </c>
      <c r="F2120" s="8"/>
      <c r="G2120" s="7">
        <v>154</v>
      </c>
      <c r="H2120" s="17">
        <v>0.64935064935099995</v>
      </c>
      <c r="I2120" s="2">
        <v>4.5454545454549997</v>
      </c>
      <c r="J2120" s="2">
        <v>31.168831168831002</v>
      </c>
      <c r="K2120" s="2">
        <v>28.571428571428999</v>
      </c>
      <c r="L2120" s="2">
        <v>25.324675324674999</v>
      </c>
      <c r="M2120" s="2">
        <v>8.4415584415579996</v>
      </c>
      <c r="N2120" s="2">
        <v>1.298701298701</v>
      </c>
      <c r="O2120" s="2">
        <v>35.714285714286</v>
      </c>
      <c r="P2120" s="16">
        <v>53.896103896104002</v>
      </c>
    </row>
    <row r="2121" spans="3:16" x14ac:dyDescent="0.25">
      <c r="C2121" s="106"/>
      <c r="D2121" s="103"/>
      <c r="E2121" s="11" t="s">
        <v>29</v>
      </c>
      <c r="F2121" s="8"/>
      <c r="G2121" s="7">
        <v>160</v>
      </c>
      <c r="H2121" s="17">
        <v>0.625</v>
      </c>
      <c r="I2121" s="2">
        <v>5</v>
      </c>
      <c r="J2121" s="2">
        <v>27.5</v>
      </c>
      <c r="K2121" s="2">
        <v>26.875</v>
      </c>
      <c r="L2121" s="2">
        <v>30</v>
      </c>
      <c r="M2121" s="2">
        <v>8.75</v>
      </c>
      <c r="N2121" s="2">
        <v>1.25</v>
      </c>
      <c r="O2121" s="2">
        <v>32.5</v>
      </c>
      <c r="P2121" s="16">
        <v>56.875</v>
      </c>
    </row>
    <row r="2122" spans="3:16" x14ac:dyDescent="0.25">
      <c r="C2122" s="106"/>
      <c r="D2122" s="103"/>
      <c r="E2122" s="11" t="s">
        <v>30</v>
      </c>
      <c r="F2122" s="8"/>
      <c r="G2122" s="7">
        <v>170</v>
      </c>
      <c r="H2122" s="17">
        <v>1.764705882353</v>
      </c>
      <c r="I2122" s="2">
        <v>8.8235294117649996</v>
      </c>
      <c r="J2122" s="2">
        <v>27.647058823529001</v>
      </c>
      <c r="K2122" s="2">
        <v>21.764705882352999</v>
      </c>
      <c r="L2122" s="2">
        <v>24.705882352941</v>
      </c>
      <c r="M2122" s="2">
        <v>11.176470588235</v>
      </c>
      <c r="N2122" s="2">
        <v>4.1176470588239997</v>
      </c>
      <c r="O2122" s="2">
        <v>36.470588235294002</v>
      </c>
      <c r="P2122" s="16">
        <v>46.470588235294002</v>
      </c>
    </row>
    <row r="2123" spans="3:16" x14ac:dyDescent="0.25">
      <c r="C2123" s="106"/>
      <c r="D2123" s="103"/>
      <c r="E2123" s="11" t="s">
        <v>31</v>
      </c>
      <c r="F2123" s="8"/>
      <c r="G2123" s="7">
        <v>624</v>
      </c>
      <c r="H2123" s="17">
        <v>0.96153846153800004</v>
      </c>
      <c r="I2123" s="2">
        <v>5.4487179487180004</v>
      </c>
      <c r="J2123" s="2">
        <v>26.762820512821001</v>
      </c>
      <c r="K2123" s="2">
        <v>26.923076923077002</v>
      </c>
      <c r="L2123" s="2">
        <v>28.044871794872002</v>
      </c>
      <c r="M2123" s="2">
        <v>9.7756410256410007</v>
      </c>
      <c r="N2123" s="2">
        <v>2.083333333333</v>
      </c>
      <c r="O2123" s="2">
        <v>32.211538461537998</v>
      </c>
      <c r="P2123" s="16">
        <v>54.967948717949</v>
      </c>
    </row>
    <row r="2124" spans="3:16" x14ac:dyDescent="0.25">
      <c r="C2124" s="106"/>
      <c r="D2124" s="103"/>
      <c r="E2124" s="11" t="s">
        <v>32</v>
      </c>
      <c r="F2124" s="8"/>
      <c r="G2124" s="7">
        <v>330</v>
      </c>
      <c r="H2124" s="17">
        <v>1.2121212121210001</v>
      </c>
      <c r="I2124" s="2">
        <v>6.9696969696969999</v>
      </c>
      <c r="J2124" s="2">
        <v>27.575757575758001</v>
      </c>
      <c r="K2124" s="2">
        <v>24.242424242424001</v>
      </c>
      <c r="L2124" s="2">
        <v>27.272727272727</v>
      </c>
      <c r="M2124" s="2">
        <v>10</v>
      </c>
      <c r="N2124" s="2">
        <v>2.7272727272730002</v>
      </c>
      <c r="O2124" s="2">
        <v>34.545454545455001</v>
      </c>
      <c r="P2124" s="16">
        <v>51.515151515151999</v>
      </c>
    </row>
    <row r="2125" spans="3:16" ht="25.2" x14ac:dyDescent="0.25">
      <c r="C2125" s="102" t="s">
        <v>33</v>
      </c>
      <c r="D2125" s="102" t="s">
        <v>25</v>
      </c>
      <c r="E2125" s="10" t="s">
        <v>34</v>
      </c>
      <c r="F2125" s="9"/>
      <c r="G2125" s="13">
        <v>75</v>
      </c>
      <c r="H2125" s="73" t="s">
        <v>68</v>
      </c>
      <c r="I2125" s="4">
        <v>6.666666666667</v>
      </c>
      <c r="J2125" s="4">
        <v>12</v>
      </c>
      <c r="K2125" s="4">
        <v>20</v>
      </c>
      <c r="L2125" s="4">
        <v>45.333333333333002</v>
      </c>
      <c r="M2125" s="4">
        <v>12</v>
      </c>
      <c r="N2125" s="4">
        <v>4</v>
      </c>
      <c r="O2125" s="4">
        <v>18.666666666666998</v>
      </c>
      <c r="P2125" s="25">
        <v>65.333333333333002</v>
      </c>
    </row>
    <row r="2126" spans="3:16" ht="25.2" x14ac:dyDescent="0.25">
      <c r="C2126" s="106"/>
      <c r="D2126" s="103"/>
      <c r="E2126" s="11" t="s">
        <v>35</v>
      </c>
      <c r="F2126" s="8"/>
      <c r="G2126" s="7">
        <v>1042</v>
      </c>
      <c r="H2126" s="17">
        <v>1.151631477927</v>
      </c>
      <c r="I2126" s="2">
        <v>6.2380038387720003</v>
      </c>
      <c r="J2126" s="2">
        <v>27.063339731286</v>
      </c>
      <c r="K2126" s="2">
        <v>28.502879078694999</v>
      </c>
      <c r="L2126" s="2">
        <v>26.679462571977002</v>
      </c>
      <c r="M2126" s="2">
        <v>8.4452975047980008</v>
      </c>
      <c r="N2126" s="2">
        <v>1.9193857965450001</v>
      </c>
      <c r="O2126" s="2">
        <v>33.301343570058002</v>
      </c>
      <c r="P2126" s="16">
        <v>55.182341650672001</v>
      </c>
    </row>
    <row r="2127" spans="3:16" ht="25.2" x14ac:dyDescent="0.25">
      <c r="C2127" s="106"/>
      <c r="D2127" s="103"/>
      <c r="E2127" s="11" t="s">
        <v>36</v>
      </c>
      <c r="F2127" s="8"/>
      <c r="G2127" s="7">
        <v>122</v>
      </c>
      <c r="H2127" s="62" t="s">
        <v>68</v>
      </c>
      <c r="I2127" s="2">
        <v>5.7377049180329998</v>
      </c>
      <c r="J2127" s="2">
        <v>10.655737704918</v>
      </c>
      <c r="K2127" s="2">
        <v>25.409836065574002</v>
      </c>
      <c r="L2127" s="2">
        <v>50.819672131148003</v>
      </c>
      <c r="M2127" s="2">
        <v>4.918032786885</v>
      </c>
      <c r="N2127" s="2">
        <v>2.459016393443</v>
      </c>
      <c r="O2127" s="2">
        <v>16.393442622951</v>
      </c>
      <c r="P2127" s="16">
        <v>76.229508196721</v>
      </c>
    </row>
    <row r="2128" spans="3:16" ht="25.2" x14ac:dyDescent="0.25">
      <c r="C2128" s="106"/>
      <c r="D2128" s="103"/>
      <c r="E2128" s="11" t="s">
        <v>37</v>
      </c>
      <c r="F2128" s="8"/>
      <c r="G2128" s="7">
        <v>251</v>
      </c>
      <c r="H2128" s="17">
        <v>1.1952191235059999</v>
      </c>
      <c r="I2128" s="2">
        <v>6.3745019920320001</v>
      </c>
      <c r="J2128" s="2">
        <v>25.498007968126998</v>
      </c>
      <c r="K2128" s="2">
        <v>27.888446215138998</v>
      </c>
      <c r="L2128" s="2">
        <v>22.709163346614002</v>
      </c>
      <c r="M2128" s="2">
        <v>12.749003984064</v>
      </c>
      <c r="N2128" s="2">
        <v>3.5856573705180002</v>
      </c>
      <c r="O2128" s="2">
        <v>31.872509960159</v>
      </c>
      <c r="P2128" s="16">
        <v>50.597609561753004</v>
      </c>
    </row>
    <row r="2129" spans="3:16" x14ac:dyDescent="0.25">
      <c r="C2129" s="106"/>
      <c r="D2129" s="103"/>
      <c r="E2129" s="11" t="s">
        <v>38</v>
      </c>
      <c r="F2129" s="8"/>
      <c r="G2129" s="14">
        <v>34</v>
      </c>
      <c r="H2129" s="57" t="s">
        <v>68</v>
      </c>
      <c r="I2129" s="6">
        <v>2.9411764705880001</v>
      </c>
      <c r="J2129" s="6">
        <v>23.529411764706001</v>
      </c>
      <c r="K2129" s="6">
        <v>32.352941176470999</v>
      </c>
      <c r="L2129" s="6">
        <v>26.470588235293999</v>
      </c>
      <c r="M2129" s="6">
        <v>8.8235294117649996</v>
      </c>
      <c r="N2129" s="6">
        <v>5.8823529411760003</v>
      </c>
      <c r="O2129" s="6">
        <v>26.470588235293999</v>
      </c>
      <c r="P2129" s="31">
        <v>58.823529411765001</v>
      </c>
    </row>
    <row r="2130" spans="3:16" ht="25.2" x14ac:dyDescent="0.25">
      <c r="C2130" s="106"/>
      <c r="D2130" s="102" t="s">
        <v>22</v>
      </c>
      <c r="E2130" s="10" t="s">
        <v>34</v>
      </c>
      <c r="F2130" s="9"/>
      <c r="G2130" s="13">
        <v>53</v>
      </c>
      <c r="H2130" s="73" t="s">
        <v>68</v>
      </c>
      <c r="I2130" s="4">
        <v>9.4339622641510008</v>
      </c>
      <c r="J2130" s="4">
        <v>7.547169811321</v>
      </c>
      <c r="K2130" s="4">
        <v>15.094339622642</v>
      </c>
      <c r="L2130" s="4">
        <v>47.169811320755002</v>
      </c>
      <c r="M2130" s="4">
        <v>15.094339622642</v>
      </c>
      <c r="N2130" s="4">
        <v>5.660377358491</v>
      </c>
      <c r="O2130" s="4">
        <v>16.981132075472001</v>
      </c>
      <c r="P2130" s="25">
        <v>62.264150943395997</v>
      </c>
    </row>
    <row r="2131" spans="3:16" ht="25.2" x14ac:dyDescent="0.25">
      <c r="C2131" s="106"/>
      <c r="D2131" s="103"/>
      <c r="E2131" s="11" t="s">
        <v>35</v>
      </c>
      <c r="F2131" s="8"/>
      <c r="G2131" s="7">
        <v>595</v>
      </c>
      <c r="H2131" s="17">
        <v>1.5126050420170001</v>
      </c>
      <c r="I2131" s="2">
        <v>6.2184873949580002</v>
      </c>
      <c r="J2131" s="2">
        <v>25.714285714286</v>
      </c>
      <c r="K2131" s="2">
        <v>29.411764705882</v>
      </c>
      <c r="L2131" s="2">
        <v>26.722689075630001</v>
      </c>
      <c r="M2131" s="2">
        <v>8.2352941176469994</v>
      </c>
      <c r="N2131" s="2">
        <v>2.18487394958</v>
      </c>
      <c r="O2131" s="2">
        <v>31.932773109244</v>
      </c>
      <c r="P2131" s="16">
        <v>56.134453781513002</v>
      </c>
    </row>
    <row r="2132" spans="3:16" ht="25.2" x14ac:dyDescent="0.25">
      <c r="C2132" s="106"/>
      <c r="D2132" s="103"/>
      <c r="E2132" s="11" t="s">
        <v>36</v>
      </c>
      <c r="F2132" s="8"/>
      <c r="G2132" s="7">
        <v>56</v>
      </c>
      <c r="H2132" s="62" t="s">
        <v>68</v>
      </c>
      <c r="I2132" s="2">
        <v>3.5714285714290002</v>
      </c>
      <c r="J2132" s="2">
        <v>12.5</v>
      </c>
      <c r="K2132" s="2">
        <v>28.571428571428999</v>
      </c>
      <c r="L2132" s="2">
        <v>46.428571428570997</v>
      </c>
      <c r="M2132" s="2">
        <v>5.3571428571429998</v>
      </c>
      <c r="N2132" s="2">
        <v>3.5714285714290002</v>
      </c>
      <c r="O2132" s="2">
        <v>16.071428571428999</v>
      </c>
      <c r="P2132" s="16">
        <v>75</v>
      </c>
    </row>
    <row r="2133" spans="3:16" ht="25.2" x14ac:dyDescent="0.25">
      <c r="C2133" s="106"/>
      <c r="D2133" s="103"/>
      <c r="E2133" s="11" t="s">
        <v>37</v>
      </c>
      <c r="F2133" s="8"/>
      <c r="G2133" s="7">
        <v>54</v>
      </c>
      <c r="H2133" s="62" t="s">
        <v>68</v>
      </c>
      <c r="I2133" s="2">
        <v>12.962962962962999</v>
      </c>
      <c r="J2133" s="2">
        <v>25.925925925925998</v>
      </c>
      <c r="K2133" s="2">
        <v>25.925925925925998</v>
      </c>
      <c r="L2133" s="2">
        <v>20.370370370370001</v>
      </c>
      <c r="M2133" s="2">
        <v>9.2592592592590002</v>
      </c>
      <c r="N2133" s="2">
        <v>5.5555555555560003</v>
      </c>
      <c r="O2133" s="2">
        <v>38.888888888888999</v>
      </c>
      <c r="P2133" s="16">
        <v>46.296296296295999</v>
      </c>
    </row>
    <row r="2134" spans="3:16" x14ac:dyDescent="0.25">
      <c r="C2134" s="106"/>
      <c r="D2134" s="103"/>
      <c r="E2134" s="11" t="s">
        <v>38</v>
      </c>
      <c r="F2134" s="8"/>
      <c r="G2134" s="14">
        <v>22</v>
      </c>
      <c r="H2134" s="57" t="s">
        <v>68</v>
      </c>
      <c r="I2134" s="12" t="s">
        <v>68</v>
      </c>
      <c r="J2134" s="6">
        <v>22.727272727273</v>
      </c>
      <c r="K2134" s="6">
        <v>40.909090909090999</v>
      </c>
      <c r="L2134" s="6">
        <v>18.181818181817999</v>
      </c>
      <c r="M2134" s="6">
        <v>9.0909090909089993</v>
      </c>
      <c r="N2134" s="6">
        <v>9.0909090909089993</v>
      </c>
      <c r="O2134" s="6">
        <v>22.727272727273</v>
      </c>
      <c r="P2134" s="31">
        <v>59.090909090909001</v>
      </c>
    </row>
    <row r="2135" spans="3:16" ht="25.2" x14ac:dyDescent="0.25">
      <c r="C2135" s="106"/>
      <c r="D2135" s="102" t="s">
        <v>23</v>
      </c>
      <c r="E2135" s="10" t="s">
        <v>34</v>
      </c>
      <c r="F2135" s="9"/>
      <c r="G2135" s="41">
        <v>22</v>
      </c>
      <c r="H2135" s="74" t="s">
        <v>68</v>
      </c>
      <c r="I2135" s="39" t="s">
        <v>68</v>
      </c>
      <c r="J2135" s="33">
        <v>22.727272727273</v>
      </c>
      <c r="K2135" s="33">
        <v>31.818181818182001</v>
      </c>
      <c r="L2135" s="33">
        <v>40.909090909090999</v>
      </c>
      <c r="M2135" s="33">
        <v>4.5454545454549997</v>
      </c>
      <c r="N2135" s="39" t="s">
        <v>68</v>
      </c>
      <c r="O2135" s="33">
        <v>22.727272727273</v>
      </c>
      <c r="P2135" s="63">
        <v>72.727272727273004</v>
      </c>
    </row>
    <row r="2136" spans="3:16" ht="25.2" x14ac:dyDescent="0.25">
      <c r="C2136" s="106"/>
      <c r="D2136" s="103"/>
      <c r="E2136" s="11" t="s">
        <v>35</v>
      </c>
      <c r="F2136" s="8"/>
      <c r="G2136" s="7">
        <v>447</v>
      </c>
      <c r="H2136" s="17">
        <v>0.67114093959700005</v>
      </c>
      <c r="I2136" s="2">
        <v>6.2639821029079998</v>
      </c>
      <c r="J2136" s="2">
        <v>28.859060402685</v>
      </c>
      <c r="K2136" s="2">
        <v>27.293064876957001</v>
      </c>
      <c r="L2136" s="2">
        <v>26.621923937359998</v>
      </c>
      <c r="M2136" s="2">
        <v>8.7248322147649997</v>
      </c>
      <c r="N2136" s="2">
        <v>1.565995525727</v>
      </c>
      <c r="O2136" s="2">
        <v>35.123042505592998</v>
      </c>
      <c r="P2136" s="16">
        <v>53.914988814318001</v>
      </c>
    </row>
    <row r="2137" spans="3:16" ht="25.2" x14ac:dyDescent="0.25">
      <c r="C2137" s="106"/>
      <c r="D2137" s="103"/>
      <c r="E2137" s="11" t="s">
        <v>36</v>
      </c>
      <c r="F2137" s="8"/>
      <c r="G2137" s="7">
        <v>66</v>
      </c>
      <c r="H2137" s="62" t="s">
        <v>68</v>
      </c>
      <c r="I2137" s="2">
        <v>7.5757575757579998</v>
      </c>
      <c r="J2137" s="2">
        <v>9.0909090909089993</v>
      </c>
      <c r="K2137" s="2">
        <v>22.727272727273</v>
      </c>
      <c r="L2137" s="2">
        <v>54.545454545455001</v>
      </c>
      <c r="M2137" s="2">
        <v>4.5454545454549997</v>
      </c>
      <c r="N2137" s="2">
        <v>1.5151515151520001</v>
      </c>
      <c r="O2137" s="2">
        <v>16.666666666666998</v>
      </c>
      <c r="P2137" s="16">
        <v>77.272727272726996</v>
      </c>
    </row>
    <row r="2138" spans="3:16" ht="25.2" x14ac:dyDescent="0.25">
      <c r="C2138" s="106"/>
      <c r="D2138" s="103"/>
      <c r="E2138" s="11" t="s">
        <v>37</v>
      </c>
      <c r="F2138" s="8"/>
      <c r="G2138" s="7">
        <v>197</v>
      </c>
      <c r="H2138" s="17">
        <v>1.522842639594</v>
      </c>
      <c r="I2138" s="2">
        <v>4.5685279187820003</v>
      </c>
      <c r="J2138" s="2">
        <v>25.380710659898</v>
      </c>
      <c r="K2138" s="2">
        <v>28.426395939085999</v>
      </c>
      <c r="L2138" s="2">
        <v>23.350253807106998</v>
      </c>
      <c r="M2138" s="2">
        <v>13.705583756345</v>
      </c>
      <c r="N2138" s="2">
        <v>3.045685279188</v>
      </c>
      <c r="O2138" s="2">
        <v>29.949238578679999</v>
      </c>
      <c r="P2138" s="16">
        <v>51.776649746193002</v>
      </c>
    </row>
    <row r="2139" spans="3:16" x14ac:dyDescent="0.25">
      <c r="C2139" s="106"/>
      <c r="D2139" s="103"/>
      <c r="E2139" s="11" t="s">
        <v>38</v>
      </c>
      <c r="F2139" s="8"/>
      <c r="G2139" s="14">
        <v>12</v>
      </c>
      <c r="H2139" s="57" t="s">
        <v>68</v>
      </c>
      <c r="I2139" s="6">
        <v>8.333333333333</v>
      </c>
      <c r="J2139" s="6">
        <v>25</v>
      </c>
      <c r="K2139" s="6">
        <v>16.666666666666998</v>
      </c>
      <c r="L2139" s="6">
        <v>41.666666666666998</v>
      </c>
      <c r="M2139" s="6">
        <v>8.333333333333</v>
      </c>
      <c r="N2139" s="12" t="s">
        <v>68</v>
      </c>
      <c r="O2139" s="6">
        <v>33.333333333333002</v>
      </c>
      <c r="P2139" s="31">
        <v>58.333333333333002</v>
      </c>
    </row>
    <row r="2140" spans="3:16" ht="25.2" x14ac:dyDescent="0.25">
      <c r="C2140" s="102" t="s">
        <v>39</v>
      </c>
      <c r="D2140" s="102" t="s">
        <v>25</v>
      </c>
      <c r="E2140" s="10" t="s">
        <v>40</v>
      </c>
      <c r="F2140" s="9"/>
      <c r="G2140" s="13">
        <v>263</v>
      </c>
      <c r="H2140" s="23">
        <v>0.38022813688200002</v>
      </c>
      <c r="I2140" s="4">
        <v>8.7452471482889997</v>
      </c>
      <c r="J2140" s="4">
        <v>21.292775665398999</v>
      </c>
      <c r="K2140" s="4">
        <v>22.813688212928</v>
      </c>
      <c r="L2140" s="4">
        <v>30.798479087452002</v>
      </c>
      <c r="M2140" s="4">
        <v>11.406844106464</v>
      </c>
      <c r="N2140" s="4">
        <v>4.5627376425859998</v>
      </c>
      <c r="O2140" s="4">
        <v>30.038022813687999</v>
      </c>
      <c r="P2140" s="25">
        <v>53.612167300380001</v>
      </c>
    </row>
    <row r="2141" spans="3:16" ht="25.2" x14ac:dyDescent="0.25">
      <c r="C2141" s="106"/>
      <c r="D2141" s="103"/>
      <c r="E2141" s="11" t="s">
        <v>41</v>
      </c>
      <c r="F2141" s="8"/>
      <c r="G2141" s="7">
        <v>906</v>
      </c>
      <c r="H2141" s="17">
        <v>0.883002207506</v>
      </c>
      <c r="I2141" s="2">
        <v>6.5121412803530001</v>
      </c>
      <c r="J2141" s="2">
        <v>27.262693156733</v>
      </c>
      <c r="K2141" s="2">
        <v>29.139072847682002</v>
      </c>
      <c r="L2141" s="2">
        <v>25.717439293598002</v>
      </c>
      <c r="M2141" s="2">
        <v>8.830022075055</v>
      </c>
      <c r="N2141" s="2">
        <v>1.655629139073</v>
      </c>
      <c r="O2141" s="2">
        <v>33.774834437086</v>
      </c>
      <c r="P2141" s="16">
        <v>54.85651214128</v>
      </c>
    </row>
    <row r="2142" spans="3:16" x14ac:dyDescent="0.25">
      <c r="C2142" s="106"/>
      <c r="D2142" s="103"/>
      <c r="E2142" s="11" t="s">
        <v>42</v>
      </c>
      <c r="F2142" s="8"/>
      <c r="G2142" s="7">
        <v>61</v>
      </c>
      <c r="H2142" s="62" t="s">
        <v>68</v>
      </c>
      <c r="I2142" s="2">
        <v>6.5573770491800003</v>
      </c>
      <c r="J2142" s="2">
        <v>24.590163934425998</v>
      </c>
      <c r="K2142" s="2">
        <v>29.508196721310998</v>
      </c>
      <c r="L2142" s="2">
        <v>34.426229508196997</v>
      </c>
      <c r="M2142" s="2">
        <v>4.918032786885</v>
      </c>
      <c r="N2142" s="19" t="s">
        <v>68</v>
      </c>
      <c r="O2142" s="2">
        <v>31.147540983607001</v>
      </c>
      <c r="P2142" s="16">
        <v>63.934426229507999</v>
      </c>
    </row>
    <row r="2143" spans="3:16" x14ac:dyDescent="0.25">
      <c r="C2143" s="106"/>
      <c r="D2143" s="103"/>
      <c r="E2143" s="11" t="s">
        <v>43</v>
      </c>
      <c r="F2143" s="8"/>
      <c r="G2143" s="7">
        <v>450</v>
      </c>
      <c r="H2143" s="17">
        <v>1.1111111111109999</v>
      </c>
      <c r="I2143" s="2">
        <v>3.7777777777780002</v>
      </c>
      <c r="J2143" s="2">
        <v>20.666666666666998</v>
      </c>
      <c r="K2143" s="2">
        <v>30.666666666666998</v>
      </c>
      <c r="L2143" s="2">
        <v>32</v>
      </c>
      <c r="M2143" s="2">
        <v>10.222222222221999</v>
      </c>
      <c r="N2143" s="2">
        <v>1.5555555555559999</v>
      </c>
      <c r="O2143" s="2">
        <v>24.444444444443999</v>
      </c>
      <c r="P2143" s="16">
        <v>62.666666666666998</v>
      </c>
    </row>
    <row r="2144" spans="3:16" x14ac:dyDescent="0.25">
      <c r="C2144" s="106"/>
      <c r="D2144" s="103"/>
      <c r="E2144" s="11" t="s">
        <v>44</v>
      </c>
      <c r="F2144" s="8"/>
      <c r="G2144" s="7">
        <v>93</v>
      </c>
      <c r="H2144" s="62" t="s">
        <v>68</v>
      </c>
      <c r="I2144" s="2">
        <v>3.2258064516129998</v>
      </c>
      <c r="J2144" s="2">
        <v>26.881720430108</v>
      </c>
      <c r="K2144" s="2">
        <v>32.258064516128997</v>
      </c>
      <c r="L2144" s="2">
        <v>24.731182795698999</v>
      </c>
      <c r="M2144" s="2">
        <v>12.903225806451999</v>
      </c>
      <c r="N2144" s="19" t="s">
        <v>68</v>
      </c>
      <c r="O2144" s="2">
        <v>30.107526881719998</v>
      </c>
      <c r="P2144" s="16">
        <v>56.989247311828002</v>
      </c>
    </row>
    <row r="2145" spans="3:16" ht="25.2" x14ac:dyDescent="0.25">
      <c r="C2145" s="106"/>
      <c r="D2145" s="103"/>
      <c r="E2145" s="11" t="s">
        <v>45</v>
      </c>
      <c r="F2145" s="8"/>
      <c r="G2145" s="14">
        <v>41</v>
      </c>
      <c r="H2145" s="29">
        <v>2.4390243902440001</v>
      </c>
      <c r="I2145" s="6">
        <v>2.4390243902440001</v>
      </c>
      <c r="J2145" s="6">
        <v>19.512195121950999</v>
      </c>
      <c r="K2145" s="6">
        <v>24.390243902439</v>
      </c>
      <c r="L2145" s="6">
        <v>41.463414634145998</v>
      </c>
      <c r="M2145" s="6">
        <v>9.7560975609760003</v>
      </c>
      <c r="N2145" s="12" t="s">
        <v>68</v>
      </c>
      <c r="O2145" s="6">
        <v>21.951219512194999</v>
      </c>
      <c r="P2145" s="31">
        <v>65.853658536585002</v>
      </c>
    </row>
    <row r="2146" spans="3:16" x14ac:dyDescent="0.25">
      <c r="C2146" s="106"/>
      <c r="D2146" s="103"/>
      <c r="E2146" s="11" t="s">
        <v>38</v>
      </c>
      <c r="F2146" s="8"/>
      <c r="G2146" s="7">
        <v>141</v>
      </c>
      <c r="H2146" s="17">
        <v>2.1276595744679998</v>
      </c>
      <c r="I2146" s="2">
        <v>4.9645390070920001</v>
      </c>
      <c r="J2146" s="2">
        <v>22.695035460993001</v>
      </c>
      <c r="K2146" s="2">
        <v>22.695035460993001</v>
      </c>
      <c r="L2146" s="2">
        <v>36.879432624113001</v>
      </c>
      <c r="M2146" s="2">
        <v>5.6737588652479998</v>
      </c>
      <c r="N2146" s="2">
        <v>4.9645390070920001</v>
      </c>
      <c r="O2146" s="2">
        <v>27.659574468085001</v>
      </c>
      <c r="P2146" s="16">
        <v>59.574468085105998</v>
      </c>
    </row>
    <row r="2147" spans="3:16" ht="25.2" x14ac:dyDescent="0.25">
      <c r="C2147" s="106"/>
      <c r="D2147" s="102" t="s">
        <v>22</v>
      </c>
      <c r="E2147" s="10" t="s">
        <v>40</v>
      </c>
      <c r="F2147" s="9"/>
      <c r="G2147" s="13">
        <v>123</v>
      </c>
      <c r="H2147" s="73" t="s">
        <v>68</v>
      </c>
      <c r="I2147" s="4">
        <v>9.7560975609760003</v>
      </c>
      <c r="J2147" s="4">
        <v>17.886178861788999</v>
      </c>
      <c r="K2147" s="4">
        <v>21.951219512194999</v>
      </c>
      <c r="L2147" s="4">
        <v>36.585365853658999</v>
      </c>
      <c r="M2147" s="4">
        <v>7.3170731707319998</v>
      </c>
      <c r="N2147" s="4">
        <v>6.5040650406499996</v>
      </c>
      <c r="O2147" s="4">
        <v>27.642276422763999</v>
      </c>
      <c r="P2147" s="25">
        <v>58.536585365854002</v>
      </c>
    </row>
    <row r="2148" spans="3:16" ht="25.2" x14ac:dyDescent="0.25">
      <c r="C2148" s="106"/>
      <c r="D2148" s="103"/>
      <c r="E2148" s="11" t="s">
        <v>41</v>
      </c>
      <c r="F2148" s="8"/>
      <c r="G2148" s="7">
        <v>511</v>
      </c>
      <c r="H2148" s="17">
        <v>1.1741682974559999</v>
      </c>
      <c r="I2148" s="2">
        <v>6.4579256360080004</v>
      </c>
      <c r="J2148" s="2">
        <v>26.027397260274</v>
      </c>
      <c r="K2148" s="2">
        <v>30.136986301370001</v>
      </c>
      <c r="L2148" s="2">
        <v>26.027397260274</v>
      </c>
      <c r="M2148" s="2">
        <v>8.4148727984340006</v>
      </c>
      <c r="N2148" s="2">
        <v>1.761252446184</v>
      </c>
      <c r="O2148" s="2">
        <v>32.485322896282</v>
      </c>
      <c r="P2148" s="16">
        <v>56.164383561644001</v>
      </c>
    </row>
    <row r="2149" spans="3:16" x14ac:dyDescent="0.25">
      <c r="C2149" s="106"/>
      <c r="D2149" s="103"/>
      <c r="E2149" s="11" t="s">
        <v>42</v>
      </c>
      <c r="F2149" s="8"/>
      <c r="G2149" s="14">
        <v>36</v>
      </c>
      <c r="H2149" s="57" t="s">
        <v>68</v>
      </c>
      <c r="I2149" s="6">
        <v>5.5555555555560003</v>
      </c>
      <c r="J2149" s="6">
        <v>19.444444444443999</v>
      </c>
      <c r="K2149" s="6">
        <v>33.333333333333002</v>
      </c>
      <c r="L2149" s="6">
        <v>33.333333333333002</v>
      </c>
      <c r="M2149" s="6">
        <v>8.333333333333</v>
      </c>
      <c r="N2149" s="12" t="s">
        <v>68</v>
      </c>
      <c r="O2149" s="6">
        <v>25</v>
      </c>
      <c r="P2149" s="31">
        <v>66.666666666666998</v>
      </c>
    </row>
    <row r="2150" spans="3:16" x14ac:dyDescent="0.25">
      <c r="C2150" s="106"/>
      <c r="D2150" s="103"/>
      <c r="E2150" s="11" t="s">
        <v>43</v>
      </c>
      <c r="F2150" s="8"/>
      <c r="G2150" s="7">
        <v>224</v>
      </c>
      <c r="H2150" s="17">
        <v>1.785714285714</v>
      </c>
      <c r="I2150" s="2">
        <v>4.9107142857139996</v>
      </c>
      <c r="J2150" s="2">
        <v>20.089285714286</v>
      </c>
      <c r="K2150" s="2">
        <v>29.464285714286</v>
      </c>
      <c r="L2150" s="2">
        <v>31.25</v>
      </c>
      <c r="M2150" s="2">
        <v>10.267857142857</v>
      </c>
      <c r="N2150" s="2">
        <v>2.2321428571430002</v>
      </c>
      <c r="O2150" s="2">
        <v>25</v>
      </c>
      <c r="P2150" s="16">
        <v>60.714285714286</v>
      </c>
    </row>
    <row r="2151" spans="3:16" x14ac:dyDescent="0.25">
      <c r="C2151" s="106"/>
      <c r="D2151" s="103"/>
      <c r="E2151" s="11" t="s">
        <v>44</v>
      </c>
      <c r="F2151" s="8"/>
      <c r="G2151" s="14">
        <v>46</v>
      </c>
      <c r="H2151" s="57" t="s">
        <v>68</v>
      </c>
      <c r="I2151" s="6">
        <v>6.5217391304349999</v>
      </c>
      <c r="J2151" s="6">
        <v>34.782608695652002</v>
      </c>
      <c r="K2151" s="6">
        <v>23.913043478260999</v>
      </c>
      <c r="L2151" s="6">
        <v>17.391304347826001</v>
      </c>
      <c r="M2151" s="6">
        <v>17.391304347826001</v>
      </c>
      <c r="N2151" s="12" t="s">
        <v>68</v>
      </c>
      <c r="O2151" s="6">
        <v>41.304347826087003</v>
      </c>
      <c r="P2151" s="31">
        <v>41.304347826087003</v>
      </c>
    </row>
    <row r="2152" spans="3:16" ht="25.2" x14ac:dyDescent="0.25">
      <c r="C2152" s="106"/>
      <c r="D2152" s="103"/>
      <c r="E2152" s="11" t="s">
        <v>45</v>
      </c>
      <c r="F2152" s="8"/>
      <c r="G2152" s="14">
        <v>18</v>
      </c>
      <c r="H2152" s="29">
        <v>5.5555555555560003</v>
      </c>
      <c r="I2152" s="12" t="s">
        <v>68</v>
      </c>
      <c r="J2152" s="6">
        <v>16.666666666666998</v>
      </c>
      <c r="K2152" s="6">
        <v>11.111111111111001</v>
      </c>
      <c r="L2152" s="6">
        <v>50</v>
      </c>
      <c r="M2152" s="6">
        <v>16.666666666666998</v>
      </c>
      <c r="N2152" s="12" t="s">
        <v>68</v>
      </c>
      <c r="O2152" s="6">
        <v>16.666666666666998</v>
      </c>
      <c r="P2152" s="31">
        <v>61.111111111111001</v>
      </c>
    </row>
    <row r="2153" spans="3:16" x14ac:dyDescent="0.25">
      <c r="C2153" s="106"/>
      <c r="D2153" s="103"/>
      <c r="E2153" s="11" t="s">
        <v>38</v>
      </c>
      <c r="F2153" s="8"/>
      <c r="G2153" s="7">
        <v>80</v>
      </c>
      <c r="H2153" s="17">
        <v>1.25</v>
      </c>
      <c r="I2153" s="2">
        <v>6.25</v>
      </c>
      <c r="J2153" s="2">
        <v>23.75</v>
      </c>
      <c r="K2153" s="2">
        <v>27.5</v>
      </c>
      <c r="L2153" s="2">
        <v>30</v>
      </c>
      <c r="M2153" s="2">
        <v>5</v>
      </c>
      <c r="N2153" s="2">
        <v>6.25</v>
      </c>
      <c r="O2153" s="2">
        <v>30</v>
      </c>
      <c r="P2153" s="16">
        <v>57.5</v>
      </c>
    </row>
    <row r="2154" spans="3:16" ht="25.2" x14ac:dyDescent="0.25">
      <c r="C2154" s="106"/>
      <c r="D2154" s="102" t="s">
        <v>23</v>
      </c>
      <c r="E2154" s="10" t="s">
        <v>40</v>
      </c>
      <c r="F2154" s="9"/>
      <c r="G2154" s="13">
        <v>140</v>
      </c>
      <c r="H2154" s="23">
        <v>0.71428571428599996</v>
      </c>
      <c r="I2154" s="4">
        <v>7.8571428571429998</v>
      </c>
      <c r="J2154" s="4">
        <v>24.285714285714</v>
      </c>
      <c r="K2154" s="4">
        <v>23.571428571428999</v>
      </c>
      <c r="L2154" s="4">
        <v>25.714285714286</v>
      </c>
      <c r="M2154" s="4">
        <v>15</v>
      </c>
      <c r="N2154" s="4">
        <v>2.8571428571430002</v>
      </c>
      <c r="O2154" s="4">
        <v>32.142857142856997</v>
      </c>
      <c r="P2154" s="25">
        <v>49.285714285714</v>
      </c>
    </row>
    <row r="2155" spans="3:16" ht="25.2" x14ac:dyDescent="0.25">
      <c r="C2155" s="106"/>
      <c r="D2155" s="103"/>
      <c r="E2155" s="11" t="s">
        <v>41</v>
      </c>
      <c r="F2155" s="8"/>
      <c r="G2155" s="7">
        <v>395</v>
      </c>
      <c r="H2155" s="17">
        <v>0.50632911392400004</v>
      </c>
      <c r="I2155" s="2">
        <v>6.5822784810129997</v>
      </c>
      <c r="J2155" s="2">
        <v>28.860759493671001</v>
      </c>
      <c r="K2155" s="2">
        <v>27.848101265823001</v>
      </c>
      <c r="L2155" s="2">
        <v>25.316455696203001</v>
      </c>
      <c r="M2155" s="2">
        <v>9.3670886075950008</v>
      </c>
      <c r="N2155" s="2">
        <v>1.5189873417719999</v>
      </c>
      <c r="O2155" s="2">
        <v>35.443037974684003</v>
      </c>
      <c r="P2155" s="16">
        <v>53.164556962025003</v>
      </c>
    </row>
    <row r="2156" spans="3:16" x14ac:dyDescent="0.25">
      <c r="C2156" s="106"/>
      <c r="D2156" s="103"/>
      <c r="E2156" s="11" t="s">
        <v>42</v>
      </c>
      <c r="F2156" s="8"/>
      <c r="G2156" s="14">
        <v>25</v>
      </c>
      <c r="H2156" s="57" t="s">
        <v>68</v>
      </c>
      <c r="I2156" s="6">
        <v>8</v>
      </c>
      <c r="J2156" s="6">
        <v>32</v>
      </c>
      <c r="K2156" s="6">
        <v>24</v>
      </c>
      <c r="L2156" s="6">
        <v>36</v>
      </c>
      <c r="M2156" s="12" t="s">
        <v>68</v>
      </c>
      <c r="N2156" s="12" t="s">
        <v>68</v>
      </c>
      <c r="O2156" s="6">
        <v>40</v>
      </c>
      <c r="P2156" s="31">
        <v>60</v>
      </c>
    </row>
    <row r="2157" spans="3:16" x14ac:dyDescent="0.25">
      <c r="C2157" s="106"/>
      <c r="D2157" s="103"/>
      <c r="E2157" s="11" t="s">
        <v>43</v>
      </c>
      <c r="F2157" s="8"/>
      <c r="G2157" s="7">
        <v>226</v>
      </c>
      <c r="H2157" s="17">
        <v>0.44247787610599998</v>
      </c>
      <c r="I2157" s="2">
        <v>2.654867256637</v>
      </c>
      <c r="J2157" s="2">
        <v>21.238938053097002</v>
      </c>
      <c r="K2157" s="2">
        <v>31.858407079646</v>
      </c>
      <c r="L2157" s="2">
        <v>32.743362831858001</v>
      </c>
      <c r="M2157" s="2">
        <v>10.176991150441999</v>
      </c>
      <c r="N2157" s="2">
        <v>0.88495575221199996</v>
      </c>
      <c r="O2157" s="2">
        <v>23.893805309735001</v>
      </c>
      <c r="P2157" s="16">
        <v>64.601769911503993</v>
      </c>
    </row>
    <row r="2158" spans="3:16" x14ac:dyDescent="0.25">
      <c r="C2158" s="106"/>
      <c r="D2158" s="103"/>
      <c r="E2158" s="11" t="s">
        <v>44</v>
      </c>
      <c r="F2158" s="8"/>
      <c r="G2158" s="14">
        <v>47</v>
      </c>
      <c r="H2158" s="57" t="s">
        <v>68</v>
      </c>
      <c r="I2158" s="12" t="s">
        <v>68</v>
      </c>
      <c r="J2158" s="6">
        <v>19.148936170212998</v>
      </c>
      <c r="K2158" s="6">
        <v>40.425531914894002</v>
      </c>
      <c r="L2158" s="6">
        <v>31.914893617021001</v>
      </c>
      <c r="M2158" s="6">
        <v>8.5106382978719992</v>
      </c>
      <c r="N2158" s="12" t="s">
        <v>68</v>
      </c>
      <c r="O2158" s="6">
        <v>19.148936170212998</v>
      </c>
      <c r="P2158" s="31">
        <v>72.340425531915002</v>
      </c>
    </row>
    <row r="2159" spans="3:16" ht="25.2" x14ac:dyDescent="0.25">
      <c r="C2159" s="106"/>
      <c r="D2159" s="103"/>
      <c r="E2159" s="11" t="s">
        <v>45</v>
      </c>
      <c r="F2159" s="8"/>
      <c r="G2159" s="14">
        <v>23</v>
      </c>
      <c r="H2159" s="57" t="s">
        <v>68</v>
      </c>
      <c r="I2159" s="6">
        <v>4.3478260869570002</v>
      </c>
      <c r="J2159" s="6">
        <v>21.739130434783</v>
      </c>
      <c r="K2159" s="6">
        <v>34.782608695652002</v>
      </c>
      <c r="L2159" s="6">
        <v>34.782608695652002</v>
      </c>
      <c r="M2159" s="6">
        <v>4.3478260869570002</v>
      </c>
      <c r="N2159" s="12" t="s">
        <v>68</v>
      </c>
      <c r="O2159" s="6">
        <v>26.086956521739001</v>
      </c>
      <c r="P2159" s="31">
        <v>69.565217391304003</v>
      </c>
    </row>
    <row r="2160" spans="3:16" x14ac:dyDescent="0.25">
      <c r="C2160" s="106"/>
      <c r="D2160" s="103"/>
      <c r="E2160" s="11" t="s">
        <v>38</v>
      </c>
      <c r="F2160" s="8"/>
      <c r="G2160" s="7">
        <v>61</v>
      </c>
      <c r="H2160" s="17">
        <v>3.2786885245900002</v>
      </c>
      <c r="I2160" s="2">
        <v>3.2786885245900002</v>
      </c>
      <c r="J2160" s="2">
        <v>21.311475409836</v>
      </c>
      <c r="K2160" s="2">
        <v>16.393442622951</v>
      </c>
      <c r="L2160" s="2">
        <v>45.901639344262001</v>
      </c>
      <c r="M2160" s="2">
        <v>6.5573770491800003</v>
      </c>
      <c r="N2160" s="2">
        <v>3.2786885245900002</v>
      </c>
      <c r="O2160" s="2">
        <v>24.590163934425998</v>
      </c>
      <c r="P2160" s="16">
        <v>62.295081967213001</v>
      </c>
    </row>
    <row r="2161" spans="3:16" x14ac:dyDescent="0.25">
      <c r="C2161" s="102" t="s">
        <v>46</v>
      </c>
      <c r="D2161" s="100" t="s">
        <v>21</v>
      </c>
      <c r="E2161" s="10" t="s">
        <v>47</v>
      </c>
      <c r="F2161" s="9"/>
      <c r="G2161" s="13">
        <v>1103</v>
      </c>
      <c r="H2161" s="23">
        <v>0.99728014505899998</v>
      </c>
      <c r="I2161" s="4">
        <v>6.6183136899369996</v>
      </c>
      <c r="J2161" s="4">
        <v>26.291931097008</v>
      </c>
      <c r="K2161" s="4">
        <v>27.833182230281</v>
      </c>
      <c r="L2161" s="4">
        <v>26.926563916591</v>
      </c>
      <c r="M2161" s="4">
        <v>9.0661831368989994</v>
      </c>
      <c r="N2161" s="4">
        <v>2.2665457842249999</v>
      </c>
      <c r="O2161" s="4">
        <v>32.910244786945</v>
      </c>
      <c r="P2161" s="25">
        <v>54.759746146871997</v>
      </c>
    </row>
    <row r="2162" spans="3:16" ht="25.2" x14ac:dyDescent="0.25">
      <c r="C2162" s="106"/>
      <c r="D2162" s="101"/>
      <c r="E2162" s="11" t="s">
        <v>48</v>
      </c>
      <c r="F2162" s="8"/>
      <c r="G2162" s="7">
        <v>173</v>
      </c>
      <c r="H2162" s="17">
        <v>0.57803468208099995</v>
      </c>
      <c r="I2162" s="2">
        <v>5.2023121387279998</v>
      </c>
      <c r="J2162" s="2">
        <v>26.011560693642</v>
      </c>
      <c r="K2162" s="2">
        <v>34.104046242774999</v>
      </c>
      <c r="L2162" s="2">
        <v>22.543352601155998</v>
      </c>
      <c r="M2162" s="2">
        <v>9.2485549132949991</v>
      </c>
      <c r="N2162" s="2">
        <v>2.3121387283239998</v>
      </c>
      <c r="O2162" s="2">
        <v>31.213872832370001</v>
      </c>
      <c r="P2162" s="16">
        <v>56.647398843931001</v>
      </c>
    </row>
    <row r="2163" spans="3:16" x14ac:dyDescent="0.25">
      <c r="C2163" s="106"/>
      <c r="D2163" s="101"/>
      <c r="E2163" s="11" t="s">
        <v>49</v>
      </c>
      <c r="F2163" s="8"/>
      <c r="G2163" s="14">
        <v>29</v>
      </c>
      <c r="H2163" s="29">
        <v>3.4482758620689999</v>
      </c>
      <c r="I2163" s="6">
        <v>6.8965517241379999</v>
      </c>
      <c r="J2163" s="6">
        <v>13.793103448276</v>
      </c>
      <c r="K2163" s="6">
        <v>24.137931034483</v>
      </c>
      <c r="L2163" s="6">
        <v>31.034482758620999</v>
      </c>
      <c r="M2163" s="6">
        <v>13.793103448276</v>
      </c>
      <c r="N2163" s="6">
        <v>6.8965517241379999</v>
      </c>
      <c r="O2163" s="6">
        <v>20.689655172414</v>
      </c>
      <c r="P2163" s="31">
        <v>55.172413793102997</v>
      </c>
    </row>
    <row r="2164" spans="3:16" ht="25.2" x14ac:dyDescent="0.25">
      <c r="C2164" s="106"/>
      <c r="D2164" s="101"/>
      <c r="E2164" s="11" t="s">
        <v>50</v>
      </c>
      <c r="F2164" s="8"/>
      <c r="G2164" s="7">
        <v>102</v>
      </c>
      <c r="H2164" s="17">
        <v>0.98039215686299996</v>
      </c>
      <c r="I2164" s="2">
        <v>1.9607843137250001</v>
      </c>
      <c r="J2164" s="2">
        <v>12.745098039216</v>
      </c>
      <c r="K2164" s="2">
        <v>24.509803921568999</v>
      </c>
      <c r="L2164" s="2">
        <v>49.019607843137003</v>
      </c>
      <c r="M2164" s="2">
        <v>8.8235294117649996</v>
      </c>
      <c r="N2164" s="2">
        <v>1.9607843137250001</v>
      </c>
      <c r="O2164" s="2">
        <v>14.705882352941</v>
      </c>
      <c r="P2164" s="16">
        <v>73.529411764705998</v>
      </c>
    </row>
    <row r="2165" spans="3:16" ht="25.2" x14ac:dyDescent="0.25">
      <c r="C2165" s="106"/>
      <c r="D2165" s="101"/>
      <c r="E2165" s="11" t="s">
        <v>51</v>
      </c>
      <c r="F2165" s="8"/>
      <c r="G2165" s="14">
        <v>46</v>
      </c>
      <c r="H2165" s="29">
        <v>2.1739130434780001</v>
      </c>
      <c r="I2165" s="6">
        <v>6.5217391304349999</v>
      </c>
      <c r="J2165" s="6">
        <v>15.217391304348</v>
      </c>
      <c r="K2165" s="6">
        <v>17.391304347826001</v>
      </c>
      <c r="L2165" s="6">
        <v>52.173913043478002</v>
      </c>
      <c r="M2165" s="6">
        <v>2.1739130434780001</v>
      </c>
      <c r="N2165" s="6">
        <v>4.3478260869570002</v>
      </c>
      <c r="O2165" s="6">
        <v>21.739130434783</v>
      </c>
      <c r="P2165" s="31">
        <v>69.565217391304003</v>
      </c>
    </row>
    <row r="2166" spans="3:16" x14ac:dyDescent="0.25">
      <c r="C2166" s="106"/>
      <c r="D2166" s="101"/>
      <c r="E2166" s="11" t="s">
        <v>52</v>
      </c>
      <c r="F2166" s="8"/>
      <c r="G2166" s="14">
        <v>20</v>
      </c>
      <c r="H2166" s="57" t="s">
        <v>68</v>
      </c>
      <c r="I2166" s="6">
        <v>15</v>
      </c>
      <c r="J2166" s="6">
        <v>25</v>
      </c>
      <c r="K2166" s="6">
        <v>10</v>
      </c>
      <c r="L2166" s="6">
        <v>30</v>
      </c>
      <c r="M2166" s="6">
        <v>15</v>
      </c>
      <c r="N2166" s="6">
        <v>5</v>
      </c>
      <c r="O2166" s="6">
        <v>40</v>
      </c>
      <c r="P2166" s="31">
        <v>40</v>
      </c>
    </row>
    <row r="2167" spans="3:16" x14ac:dyDescent="0.25">
      <c r="C2167" s="106"/>
      <c r="D2167" s="101"/>
      <c r="E2167" s="11" t="s">
        <v>53</v>
      </c>
      <c r="F2167" s="8"/>
      <c r="G2167" s="14">
        <v>19</v>
      </c>
      <c r="H2167" s="57" t="s">
        <v>68</v>
      </c>
      <c r="I2167" s="6">
        <v>5.2631578947369997</v>
      </c>
      <c r="J2167" s="6">
        <v>26.315789473683999</v>
      </c>
      <c r="K2167" s="6">
        <v>31.578947368421002</v>
      </c>
      <c r="L2167" s="6">
        <v>26.315789473683999</v>
      </c>
      <c r="M2167" s="6">
        <v>10.526315789473999</v>
      </c>
      <c r="N2167" s="12" t="s">
        <v>68</v>
      </c>
      <c r="O2167" s="6">
        <v>31.578947368421002</v>
      </c>
      <c r="P2167" s="31">
        <v>57.894736842104997</v>
      </c>
    </row>
    <row r="2168" spans="3:16" x14ac:dyDescent="0.25">
      <c r="C2168" s="106"/>
      <c r="D2168" s="101"/>
      <c r="E2168" s="11" t="s">
        <v>38</v>
      </c>
      <c r="F2168" s="8"/>
      <c r="G2168" s="14">
        <v>32</v>
      </c>
      <c r="H2168" s="57" t="s">
        <v>68</v>
      </c>
      <c r="I2168" s="6">
        <v>3.125</v>
      </c>
      <c r="J2168" s="6">
        <v>21.875</v>
      </c>
      <c r="K2168" s="6">
        <v>31.25</v>
      </c>
      <c r="L2168" s="6">
        <v>31.25</v>
      </c>
      <c r="M2168" s="6">
        <v>9.375</v>
      </c>
      <c r="N2168" s="6">
        <v>3.125</v>
      </c>
      <c r="O2168" s="6">
        <v>25</v>
      </c>
      <c r="P2168" s="31">
        <v>62.5</v>
      </c>
    </row>
    <row r="2169" spans="3:16" x14ac:dyDescent="0.25">
      <c r="C2169" s="106"/>
      <c r="D2169" s="101"/>
      <c r="E2169" s="11" t="s">
        <v>54</v>
      </c>
      <c r="F2169" s="8"/>
      <c r="G2169" s="7">
        <v>1276</v>
      </c>
      <c r="H2169" s="17">
        <v>0.94043887147299998</v>
      </c>
      <c r="I2169" s="2">
        <v>6.4263322884010003</v>
      </c>
      <c r="J2169" s="2">
        <v>26.253918495297999</v>
      </c>
      <c r="K2169" s="2">
        <v>28.683385579936999</v>
      </c>
      <c r="L2169" s="2">
        <v>26.332288401254001</v>
      </c>
      <c r="M2169" s="2">
        <v>9.0909090909089993</v>
      </c>
      <c r="N2169" s="2">
        <v>2.2727272727269998</v>
      </c>
      <c r="O2169" s="2">
        <v>32.680250783699002</v>
      </c>
      <c r="P2169" s="16">
        <v>55.015673981191</v>
      </c>
    </row>
    <row r="2170" spans="3:16" x14ac:dyDescent="0.25">
      <c r="C2170" s="106"/>
      <c r="D2170" s="101"/>
      <c r="E2170" s="11" t="s">
        <v>55</v>
      </c>
      <c r="F2170" s="8"/>
      <c r="G2170" s="7">
        <v>177</v>
      </c>
      <c r="H2170" s="17">
        <v>1.6949152542370001</v>
      </c>
      <c r="I2170" s="2">
        <v>3.9548022598869998</v>
      </c>
      <c r="J2170" s="2">
        <v>13.559322033898001</v>
      </c>
      <c r="K2170" s="2">
        <v>22.598870056496999</v>
      </c>
      <c r="L2170" s="2">
        <v>46.892655367232003</v>
      </c>
      <c r="M2170" s="2">
        <v>7.9096045197739997</v>
      </c>
      <c r="N2170" s="2">
        <v>3.3898305084749998</v>
      </c>
      <c r="O2170" s="2">
        <v>17.514124293784999</v>
      </c>
      <c r="P2170" s="16">
        <v>69.491525423729001</v>
      </c>
    </row>
    <row r="2171" spans="3:16" ht="25.2" x14ac:dyDescent="0.25">
      <c r="C2171" s="102" t="s">
        <v>56</v>
      </c>
      <c r="D2171" s="100" t="s">
        <v>21</v>
      </c>
      <c r="E2171" s="10" t="s">
        <v>57</v>
      </c>
      <c r="F2171" s="9"/>
      <c r="G2171" s="13">
        <v>393</v>
      </c>
      <c r="H2171" s="23">
        <v>1.2722646310429999</v>
      </c>
      <c r="I2171" s="4">
        <v>6.3613231552159997</v>
      </c>
      <c r="J2171" s="4">
        <v>26.972010178116999</v>
      </c>
      <c r="K2171" s="4">
        <v>28.24427480916</v>
      </c>
      <c r="L2171" s="4">
        <v>25.699745547073999</v>
      </c>
      <c r="M2171" s="4">
        <v>8.3969465648850008</v>
      </c>
      <c r="N2171" s="4">
        <v>3.053435114504</v>
      </c>
      <c r="O2171" s="4">
        <v>33.333333333333002</v>
      </c>
      <c r="P2171" s="25">
        <v>53.944020356233999</v>
      </c>
    </row>
    <row r="2172" spans="3:16" ht="25.2" x14ac:dyDescent="0.25">
      <c r="C2172" s="106"/>
      <c r="D2172" s="101"/>
      <c r="E2172" s="11" t="s">
        <v>58</v>
      </c>
      <c r="F2172" s="8"/>
      <c r="G2172" s="7">
        <v>615</v>
      </c>
      <c r="H2172" s="17">
        <v>0.97560975609800005</v>
      </c>
      <c r="I2172" s="2">
        <v>4.5528455284550002</v>
      </c>
      <c r="J2172" s="2">
        <v>24.878048780488001</v>
      </c>
      <c r="K2172" s="2">
        <v>27.804878048780001</v>
      </c>
      <c r="L2172" s="2">
        <v>29.268292682927001</v>
      </c>
      <c r="M2172" s="2">
        <v>10.243902439024</v>
      </c>
      <c r="N2172" s="2">
        <v>2.2764227642280002</v>
      </c>
      <c r="O2172" s="2">
        <v>29.430894308943</v>
      </c>
      <c r="P2172" s="16">
        <v>57.073170731707002</v>
      </c>
    </row>
    <row r="2173" spans="3:16" ht="25.2" x14ac:dyDescent="0.25">
      <c r="C2173" s="106"/>
      <c r="D2173" s="101"/>
      <c r="E2173" s="11" t="s">
        <v>59</v>
      </c>
      <c r="F2173" s="8"/>
      <c r="G2173" s="7">
        <v>364</v>
      </c>
      <c r="H2173" s="17">
        <v>0.54945054945100003</v>
      </c>
      <c r="I2173" s="2">
        <v>7.967032967033</v>
      </c>
      <c r="J2173" s="2">
        <v>24.175824175824001</v>
      </c>
      <c r="K2173" s="2">
        <v>27.472527472526998</v>
      </c>
      <c r="L2173" s="2">
        <v>28.571428571428999</v>
      </c>
      <c r="M2173" s="2">
        <v>9.065934065934</v>
      </c>
      <c r="N2173" s="2">
        <v>2.1978021978019999</v>
      </c>
      <c r="O2173" s="2">
        <v>32.142857142856997</v>
      </c>
      <c r="P2173" s="16">
        <v>56.043956043956001</v>
      </c>
    </row>
    <row r="2174" spans="3:16" x14ac:dyDescent="0.25">
      <c r="C2174" s="106"/>
      <c r="D2174" s="101"/>
      <c r="E2174" s="11" t="s">
        <v>60</v>
      </c>
      <c r="F2174" s="8"/>
      <c r="G2174" s="7">
        <v>152</v>
      </c>
      <c r="H2174" s="17">
        <v>1.3157894736839999</v>
      </c>
      <c r="I2174" s="2">
        <v>7.8947368421049999</v>
      </c>
      <c r="J2174" s="2">
        <v>19.078947368421002</v>
      </c>
      <c r="K2174" s="2">
        <v>27.631578947367998</v>
      </c>
      <c r="L2174" s="2">
        <v>36.184210526316001</v>
      </c>
      <c r="M2174" s="2">
        <v>5.9210526315790002</v>
      </c>
      <c r="N2174" s="2">
        <v>1.973684210526</v>
      </c>
      <c r="O2174" s="2">
        <v>26.973684210525999</v>
      </c>
      <c r="P2174" s="16">
        <v>63.815789473683999</v>
      </c>
    </row>
    <row r="2175" spans="3:16" x14ac:dyDescent="0.25">
      <c r="C2175" s="102" t="s">
        <v>61</v>
      </c>
      <c r="D2175" s="100" t="s">
        <v>21</v>
      </c>
      <c r="E2175" s="10" t="s">
        <v>62</v>
      </c>
      <c r="F2175" s="9"/>
      <c r="G2175" s="13">
        <v>197</v>
      </c>
      <c r="H2175" s="23">
        <v>1.0152284263960001</v>
      </c>
      <c r="I2175" s="4">
        <v>3.045685279188</v>
      </c>
      <c r="J2175" s="4">
        <v>22.335025380710999</v>
      </c>
      <c r="K2175" s="4">
        <v>30.456852791877999</v>
      </c>
      <c r="L2175" s="4">
        <v>33.502538071065999</v>
      </c>
      <c r="M2175" s="4">
        <v>9.1370558375630004</v>
      </c>
      <c r="N2175" s="4">
        <v>0.50761421319800004</v>
      </c>
      <c r="O2175" s="4">
        <v>25.380710659898</v>
      </c>
      <c r="P2175" s="25">
        <v>63.959390862943998</v>
      </c>
    </row>
    <row r="2176" spans="3:16" x14ac:dyDescent="0.25">
      <c r="C2176" s="103"/>
      <c r="D2176" s="101"/>
      <c r="E2176" s="11" t="s">
        <v>63</v>
      </c>
      <c r="F2176" s="8"/>
      <c r="G2176" s="7">
        <v>460</v>
      </c>
      <c r="H2176" s="17">
        <v>1.086956521739</v>
      </c>
      <c r="I2176" s="2">
        <v>7.1739130434779996</v>
      </c>
      <c r="J2176" s="2">
        <v>23.04347826087</v>
      </c>
      <c r="K2176" s="2">
        <v>26.304347826087</v>
      </c>
      <c r="L2176" s="2">
        <v>29.565217391304</v>
      </c>
      <c r="M2176" s="2">
        <v>9.7826086956519998</v>
      </c>
      <c r="N2176" s="2">
        <v>3.0434782608700002</v>
      </c>
      <c r="O2176" s="2">
        <v>30.217391304347998</v>
      </c>
      <c r="P2176" s="16">
        <v>55.869565217390999</v>
      </c>
    </row>
    <row r="2177" spans="2:16" ht="25.2" x14ac:dyDescent="0.25">
      <c r="C2177" s="103"/>
      <c r="D2177" s="101"/>
      <c r="E2177" s="11" t="s">
        <v>64</v>
      </c>
      <c r="F2177" s="8"/>
      <c r="G2177" s="7">
        <v>286</v>
      </c>
      <c r="H2177" s="17">
        <v>1.0489510489510001</v>
      </c>
      <c r="I2177" s="2">
        <v>6.2937062937060002</v>
      </c>
      <c r="J2177" s="2">
        <v>26.223776223775999</v>
      </c>
      <c r="K2177" s="2">
        <v>30.769230769231001</v>
      </c>
      <c r="L2177" s="2">
        <v>24.825174825175001</v>
      </c>
      <c r="M2177" s="2">
        <v>8.3916083916080009</v>
      </c>
      <c r="N2177" s="2">
        <v>2.4475524475519999</v>
      </c>
      <c r="O2177" s="2">
        <v>32.517482517483003</v>
      </c>
      <c r="P2177" s="16">
        <v>55.594405594405998</v>
      </c>
    </row>
    <row r="2178" spans="2:16" x14ac:dyDescent="0.25">
      <c r="C2178" s="103"/>
      <c r="D2178" s="101"/>
      <c r="E2178" s="11" t="s">
        <v>65</v>
      </c>
      <c r="F2178" s="8"/>
      <c r="G2178" s="7">
        <v>249</v>
      </c>
      <c r="H2178" s="17">
        <v>0.40160642570299998</v>
      </c>
      <c r="I2178" s="2">
        <v>6.0240963855420002</v>
      </c>
      <c r="J2178" s="2">
        <v>28.915662650601998</v>
      </c>
      <c r="K2178" s="2">
        <v>24.899598393573999</v>
      </c>
      <c r="L2178" s="2">
        <v>25.301204819277</v>
      </c>
      <c r="M2178" s="2">
        <v>10.843373493975999</v>
      </c>
      <c r="N2178" s="2">
        <v>3.6144578313250002</v>
      </c>
      <c r="O2178" s="2">
        <v>34.939759036144999</v>
      </c>
      <c r="P2178" s="16">
        <v>50.200803212851</v>
      </c>
    </row>
    <row r="2179" spans="2:16" x14ac:dyDescent="0.25">
      <c r="C2179" s="103"/>
      <c r="D2179" s="101"/>
      <c r="E2179" s="11" t="s">
        <v>66</v>
      </c>
      <c r="F2179" s="8"/>
      <c r="G2179" s="7">
        <v>145</v>
      </c>
      <c r="H2179" s="17">
        <v>0.68965517241399998</v>
      </c>
      <c r="I2179" s="2">
        <v>7.5862068965520004</v>
      </c>
      <c r="J2179" s="2">
        <v>18.620689655172001</v>
      </c>
      <c r="K2179" s="2">
        <v>33.103448275862</v>
      </c>
      <c r="L2179" s="2">
        <v>26.896551724138</v>
      </c>
      <c r="M2179" s="2">
        <v>11.034482758620999</v>
      </c>
      <c r="N2179" s="2">
        <v>2.0689655172410002</v>
      </c>
      <c r="O2179" s="2">
        <v>26.206896551724</v>
      </c>
      <c r="P2179" s="16">
        <v>60</v>
      </c>
    </row>
    <row r="2180" spans="2:16" x14ac:dyDescent="0.25">
      <c r="C2180" s="107"/>
      <c r="D2180" s="104"/>
      <c r="E2180" s="44" t="s">
        <v>67</v>
      </c>
      <c r="F2180" s="45"/>
      <c r="G2180" s="56">
        <v>187</v>
      </c>
      <c r="H2180" s="66">
        <v>1.6042780748659999</v>
      </c>
      <c r="I2180" s="35">
        <v>5.8823529411760003</v>
      </c>
      <c r="J2180" s="35">
        <v>27.807486631016001</v>
      </c>
      <c r="K2180" s="35">
        <v>24.064171122994999</v>
      </c>
      <c r="L2180" s="35">
        <v>34.759358288770002</v>
      </c>
      <c r="M2180" s="35">
        <v>4.2780748663099999</v>
      </c>
      <c r="N2180" s="35">
        <v>1.6042780748659999</v>
      </c>
      <c r="O2180" s="35">
        <v>33.689839572193002</v>
      </c>
      <c r="P2180" s="67">
        <v>58.823529411765001</v>
      </c>
    </row>
    <row r="2182" spans="2:16" x14ac:dyDescent="0.25">
      <c r="B2182" s="42" t="str">
        <f xml:space="preserve"> HYPERLINK("#'目次'!B32", "[26]")</f>
        <v>[26]</v>
      </c>
      <c r="C2182" s="37" t="s">
        <v>348</v>
      </c>
    </row>
    <row r="2185" spans="2:16" x14ac:dyDescent="0.25">
      <c r="C2185" s="37" t="s">
        <v>14</v>
      </c>
    </row>
    <row r="2186" spans="2:16" ht="50.4" x14ac:dyDescent="0.25">
      <c r="C2186" s="96"/>
      <c r="D2186" s="97"/>
      <c r="E2186" s="97"/>
      <c r="F2186" s="97"/>
      <c r="G2186" s="52" t="s">
        <v>15</v>
      </c>
      <c r="H2186" s="48" t="s">
        <v>349</v>
      </c>
      <c r="I2186" s="20" t="s">
        <v>350</v>
      </c>
      <c r="J2186" s="20" t="s">
        <v>351</v>
      </c>
      <c r="K2186" s="20" t="s">
        <v>352</v>
      </c>
      <c r="L2186" s="20" t="s">
        <v>353</v>
      </c>
      <c r="M2186" s="20" t="s">
        <v>354</v>
      </c>
      <c r="N2186" s="20" t="s">
        <v>38</v>
      </c>
      <c r="O2186" s="51" t="s">
        <v>355</v>
      </c>
    </row>
    <row r="2187" spans="2:16" x14ac:dyDescent="0.25">
      <c r="C2187" s="98"/>
      <c r="D2187" s="99"/>
      <c r="E2187" s="99"/>
      <c r="F2187" s="99"/>
      <c r="G2187" s="47"/>
      <c r="H2187" s="55"/>
      <c r="I2187" s="21"/>
      <c r="J2187" s="21"/>
      <c r="K2187" s="21"/>
      <c r="L2187" s="21"/>
      <c r="M2187" s="21"/>
      <c r="N2187" s="21"/>
      <c r="O2187" s="54"/>
    </row>
    <row r="2188" spans="2:16" x14ac:dyDescent="0.25">
      <c r="C2188" s="43"/>
      <c r="D2188" s="49"/>
      <c r="E2188" s="53" t="s">
        <v>15</v>
      </c>
      <c r="F2188" s="46"/>
      <c r="G2188" s="50">
        <v>1524</v>
      </c>
      <c r="H2188" s="32">
        <v>3.2152230971129998</v>
      </c>
      <c r="I2188" s="32">
        <v>6.0367454068240001</v>
      </c>
      <c r="J2188" s="32">
        <v>6.561679790026</v>
      </c>
      <c r="K2188" s="32">
        <v>9.2519685039370003</v>
      </c>
      <c r="L2188" s="32">
        <v>17.125984251969001</v>
      </c>
      <c r="M2188" s="32">
        <v>54.133858267717002</v>
      </c>
      <c r="N2188" s="32">
        <v>3.674540682415</v>
      </c>
      <c r="O2188" s="65">
        <v>42.191601049869</v>
      </c>
    </row>
    <row r="2189" spans="2:16" x14ac:dyDescent="0.25">
      <c r="C2189" s="105" t="s">
        <v>20</v>
      </c>
      <c r="D2189" s="100" t="s">
        <v>21</v>
      </c>
      <c r="E2189" s="10" t="s">
        <v>22</v>
      </c>
      <c r="F2189" s="9"/>
      <c r="G2189" s="13">
        <v>780</v>
      </c>
      <c r="H2189" s="23">
        <v>4.7435897435900003</v>
      </c>
      <c r="I2189" s="4">
        <v>7.1794871794870003</v>
      </c>
      <c r="J2189" s="4">
        <v>9.1025641025639992</v>
      </c>
      <c r="K2189" s="4">
        <v>13.589743589744</v>
      </c>
      <c r="L2189" s="4">
        <v>14.871794871795</v>
      </c>
      <c r="M2189" s="4">
        <v>46.923076923076998</v>
      </c>
      <c r="N2189" s="4">
        <v>3.5897435897440002</v>
      </c>
      <c r="O2189" s="25">
        <v>49.487179487178999</v>
      </c>
    </row>
    <row r="2190" spans="2:16" x14ac:dyDescent="0.25">
      <c r="C2190" s="106"/>
      <c r="D2190" s="101"/>
      <c r="E2190" s="11" t="s">
        <v>23</v>
      </c>
      <c r="F2190" s="8"/>
      <c r="G2190" s="7">
        <v>744</v>
      </c>
      <c r="H2190" s="17">
        <v>1.6129032258060001</v>
      </c>
      <c r="I2190" s="2">
        <v>4.8387096774189997</v>
      </c>
      <c r="J2190" s="2">
        <v>3.8978494623660001</v>
      </c>
      <c r="K2190" s="2">
        <v>4.704301075269</v>
      </c>
      <c r="L2190" s="2">
        <v>19.489247311827999</v>
      </c>
      <c r="M2190" s="2">
        <v>61.693548387097003</v>
      </c>
      <c r="N2190" s="2">
        <v>3.7634408602149998</v>
      </c>
      <c r="O2190" s="16">
        <v>34.543010752687998</v>
      </c>
    </row>
    <row r="2191" spans="2:16" x14ac:dyDescent="0.25">
      <c r="C2191" s="102" t="s">
        <v>24</v>
      </c>
      <c r="D2191" s="102" t="s">
        <v>25</v>
      </c>
      <c r="E2191" s="10" t="s">
        <v>26</v>
      </c>
      <c r="F2191" s="9"/>
      <c r="G2191" s="13">
        <v>257</v>
      </c>
      <c r="H2191" s="23">
        <v>1.1673151750969999</v>
      </c>
      <c r="I2191" s="4">
        <v>6.2256809338519998</v>
      </c>
      <c r="J2191" s="4">
        <v>13.229571984435999</v>
      </c>
      <c r="K2191" s="4">
        <v>31.906614785992002</v>
      </c>
      <c r="L2191" s="4">
        <v>25.291828793773998</v>
      </c>
      <c r="M2191" s="4">
        <v>19.066147859922001</v>
      </c>
      <c r="N2191" s="4">
        <v>3.1128404669259999</v>
      </c>
      <c r="O2191" s="25">
        <v>77.821011673152</v>
      </c>
    </row>
    <row r="2192" spans="2:16" x14ac:dyDescent="0.25">
      <c r="C2192" s="106"/>
      <c r="D2192" s="103"/>
      <c r="E2192" s="11" t="s">
        <v>27</v>
      </c>
      <c r="F2192" s="8"/>
      <c r="G2192" s="7">
        <v>297</v>
      </c>
      <c r="H2192" s="17">
        <v>3.7037037037039999</v>
      </c>
      <c r="I2192" s="2">
        <v>6.734006734007</v>
      </c>
      <c r="J2192" s="2">
        <v>7.7441077441079997</v>
      </c>
      <c r="K2192" s="2">
        <v>11.447811447811</v>
      </c>
      <c r="L2192" s="2">
        <v>28.282828282828</v>
      </c>
      <c r="M2192" s="2">
        <v>39.057239057239002</v>
      </c>
      <c r="N2192" s="2">
        <v>3.0303030303030001</v>
      </c>
      <c r="O2192" s="16">
        <v>57.912457912458002</v>
      </c>
    </row>
    <row r="2193" spans="3:15" x14ac:dyDescent="0.25">
      <c r="C2193" s="106"/>
      <c r="D2193" s="103"/>
      <c r="E2193" s="11" t="s">
        <v>28</v>
      </c>
      <c r="F2193" s="8"/>
      <c r="G2193" s="7">
        <v>316</v>
      </c>
      <c r="H2193" s="17">
        <v>4.746835443038</v>
      </c>
      <c r="I2193" s="2">
        <v>7.9113924050630002</v>
      </c>
      <c r="J2193" s="2">
        <v>5.6962025316459997</v>
      </c>
      <c r="K2193" s="2">
        <v>5.6962025316459997</v>
      </c>
      <c r="L2193" s="2">
        <v>20.569620253164999</v>
      </c>
      <c r="M2193" s="2">
        <v>53.797468354430002</v>
      </c>
      <c r="N2193" s="2">
        <v>1.5822784810129999</v>
      </c>
      <c r="O2193" s="16">
        <v>44.620253164556999</v>
      </c>
    </row>
    <row r="2194" spans="3:15" x14ac:dyDescent="0.25">
      <c r="C2194" s="106"/>
      <c r="D2194" s="103"/>
      <c r="E2194" s="11" t="s">
        <v>29</v>
      </c>
      <c r="F2194" s="8"/>
      <c r="G2194" s="7">
        <v>335</v>
      </c>
      <c r="H2194" s="17">
        <v>3.283582089552</v>
      </c>
      <c r="I2194" s="2">
        <v>7.1641791044780003</v>
      </c>
      <c r="J2194" s="2">
        <v>3.8805970149250002</v>
      </c>
      <c r="K2194" s="2">
        <v>1.791044776119</v>
      </c>
      <c r="L2194" s="2">
        <v>12.238805970149</v>
      </c>
      <c r="M2194" s="2">
        <v>66.268656716417993</v>
      </c>
      <c r="N2194" s="2">
        <v>5.3731343283579998</v>
      </c>
      <c r="O2194" s="16">
        <v>28.358208955224001</v>
      </c>
    </row>
    <row r="2195" spans="3:15" x14ac:dyDescent="0.25">
      <c r="C2195" s="106"/>
      <c r="D2195" s="103"/>
      <c r="E2195" s="11" t="s">
        <v>30</v>
      </c>
      <c r="F2195" s="8"/>
      <c r="G2195" s="7">
        <v>319</v>
      </c>
      <c r="H2195" s="17">
        <v>2.8213166144200001</v>
      </c>
      <c r="I2195" s="2">
        <v>2.1943573667709999</v>
      </c>
      <c r="J2195" s="2">
        <v>3.761755485893</v>
      </c>
      <c r="K2195" s="2">
        <v>0.31347962382400002</v>
      </c>
      <c r="L2195" s="2">
        <v>1.8808777429470001</v>
      </c>
      <c r="M2195" s="2">
        <v>84.012539184952999</v>
      </c>
      <c r="N2195" s="2">
        <v>5.0156739811910001</v>
      </c>
      <c r="O2195" s="16">
        <v>10.971786833855999</v>
      </c>
    </row>
    <row r="2196" spans="3:15" x14ac:dyDescent="0.25">
      <c r="C2196" s="106"/>
      <c r="D2196" s="103"/>
      <c r="E2196" s="11" t="s">
        <v>31</v>
      </c>
      <c r="F2196" s="8"/>
      <c r="G2196" s="7">
        <v>1267</v>
      </c>
      <c r="H2196" s="17">
        <v>3.630623520126</v>
      </c>
      <c r="I2196" s="2">
        <v>5.9984214680349996</v>
      </c>
      <c r="J2196" s="2">
        <v>5.2091554853990001</v>
      </c>
      <c r="K2196" s="2">
        <v>4.656669297553</v>
      </c>
      <c r="L2196" s="2">
        <v>15.469613259669</v>
      </c>
      <c r="M2196" s="2">
        <v>61.247040252565</v>
      </c>
      <c r="N2196" s="2">
        <v>3.7884767166539999</v>
      </c>
      <c r="O2196" s="16">
        <v>34.964483030780997</v>
      </c>
    </row>
    <row r="2197" spans="3:15" x14ac:dyDescent="0.25">
      <c r="C2197" s="106"/>
      <c r="D2197" s="103"/>
      <c r="E2197" s="11" t="s">
        <v>32</v>
      </c>
      <c r="F2197" s="8"/>
      <c r="G2197" s="7">
        <v>654</v>
      </c>
      <c r="H2197" s="17">
        <v>3.0581039755349999</v>
      </c>
      <c r="I2197" s="2">
        <v>4.7400611620799999</v>
      </c>
      <c r="J2197" s="2">
        <v>3.8226299694189998</v>
      </c>
      <c r="K2197" s="2">
        <v>1.0703363914370001</v>
      </c>
      <c r="L2197" s="2">
        <v>7.1865443425080002</v>
      </c>
      <c r="M2197" s="2">
        <v>74.923547400611994</v>
      </c>
      <c r="N2197" s="2">
        <v>5.1987767584100002</v>
      </c>
      <c r="O2197" s="16">
        <v>19.877675840978998</v>
      </c>
    </row>
    <row r="2198" spans="3:15" x14ac:dyDescent="0.25">
      <c r="C2198" s="106"/>
      <c r="D2198" s="102" t="s">
        <v>22</v>
      </c>
      <c r="E2198" s="10" t="s">
        <v>26</v>
      </c>
      <c r="F2198" s="9"/>
      <c r="G2198" s="13">
        <v>137</v>
      </c>
      <c r="H2198" s="23">
        <v>1.459854014599</v>
      </c>
      <c r="I2198" s="4">
        <v>8.0291970802920005</v>
      </c>
      <c r="J2198" s="4">
        <v>21.167883211679001</v>
      </c>
      <c r="K2198" s="4">
        <v>44.525547445255</v>
      </c>
      <c r="L2198" s="4">
        <v>11.678832116788</v>
      </c>
      <c r="M2198" s="4">
        <v>11.678832116788</v>
      </c>
      <c r="N2198" s="4">
        <v>1.459854014599</v>
      </c>
      <c r="O2198" s="25">
        <v>86.861313868612996</v>
      </c>
    </row>
    <row r="2199" spans="3:15" x14ac:dyDescent="0.25">
      <c r="C2199" s="106"/>
      <c r="D2199" s="103"/>
      <c r="E2199" s="11" t="s">
        <v>27</v>
      </c>
      <c r="F2199" s="8"/>
      <c r="G2199" s="7">
        <v>157</v>
      </c>
      <c r="H2199" s="17">
        <v>4.4585987261150004</v>
      </c>
      <c r="I2199" s="2">
        <v>8.2802547770700006</v>
      </c>
      <c r="J2199" s="2">
        <v>9.5541401273889992</v>
      </c>
      <c r="K2199" s="2">
        <v>15.923566878980999</v>
      </c>
      <c r="L2199" s="2">
        <v>28.025477707006001</v>
      </c>
      <c r="M2199" s="2">
        <v>29.936305732484001</v>
      </c>
      <c r="N2199" s="2">
        <v>3.8216560509550002</v>
      </c>
      <c r="O2199" s="16">
        <v>66.242038216560999</v>
      </c>
    </row>
    <row r="2200" spans="3:15" x14ac:dyDescent="0.25">
      <c r="C2200" s="106"/>
      <c r="D2200" s="103"/>
      <c r="E2200" s="11" t="s">
        <v>28</v>
      </c>
      <c r="F2200" s="8"/>
      <c r="G2200" s="7">
        <v>162</v>
      </c>
      <c r="H2200" s="17">
        <v>6.79012345679</v>
      </c>
      <c r="I2200" s="2">
        <v>9.8765432098769992</v>
      </c>
      <c r="J2200" s="2">
        <v>5.5555555555560003</v>
      </c>
      <c r="K2200" s="2">
        <v>9.2592592592590002</v>
      </c>
      <c r="L2200" s="2">
        <v>18.518518518518999</v>
      </c>
      <c r="M2200" s="2">
        <v>48.148148148148003</v>
      </c>
      <c r="N2200" s="2">
        <v>1.851851851852</v>
      </c>
      <c r="O2200" s="16">
        <v>50</v>
      </c>
    </row>
    <row r="2201" spans="3:15" x14ac:dyDescent="0.25">
      <c r="C2201" s="106"/>
      <c r="D2201" s="103"/>
      <c r="E2201" s="11" t="s">
        <v>29</v>
      </c>
      <c r="F2201" s="8"/>
      <c r="G2201" s="7">
        <v>175</v>
      </c>
      <c r="H2201" s="17">
        <v>5.7142857142860004</v>
      </c>
      <c r="I2201" s="2">
        <v>6.8571428571429998</v>
      </c>
      <c r="J2201" s="2">
        <v>5.7142857142860004</v>
      </c>
      <c r="K2201" s="2">
        <v>2.285714285714</v>
      </c>
      <c r="L2201" s="2">
        <v>13.714285714286</v>
      </c>
      <c r="M2201" s="2">
        <v>59.428571428570997</v>
      </c>
      <c r="N2201" s="2">
        <v>6.2857142857139996</v>
      </c>
      <c r="O2201" s="16">
        <v>34.285714285714</v>
      </c>
    </row>
    <row r="2202" spans="3:15" x14ac:dyDescent="0.25">
      <c r="C2202" s="106"/>
      <c r="D2202" s="103"/>
      <c r="E2202" s="11" t="s">
        <v>30</v>
      </c>
      <c r="F2202" s="8"/>
      <c r="G2202" s="7">
        <v>149</v>
      </c>
      <c r="H2202" s="17">
        <v>4.6979865771810001</v>
      </c>
      <c r="I2202" s="2">
        <v>2.6845637583889999</v>
      </c>
      <c r="J2202" s="2">
        <v>5.3691275167789998</v>
      </c>
      <c r="K2202" s="2">
        <v>0.67114093959700005</v>
      </c>
      <c r="L2202" s="2">
        <v>1.342281879195</v>
      </c>
      <c r="M2202" s="2">
        <v>81.208053691274998</v>
      </c>
      <c r="N2202" s="2">
        <v>4.0268456375839996</v>
      </c>
      <c r="O2202" s="16">
        <v>14.765100671141001</v>
      </c>
    </row>
    <row r="2203" spans="3:15" x14ac:dyDescent="0.25">
      <c r="C2203" s="106"/>
      <c r="D2203" s="103"/>
      <c r="E2203" s="11" t="s">
        <v>31</v>
      </c>
      <c r="F2203" s="8"/>
      <c r="G2203" s="7">
        <v>643</v>
      </c>
      <c r="H2203" s="17">
        <v>5.4432348367029997</v>
      </c>
      <c r="I2203" s="2">
        <v>6.9984447900470004</v>
      </c>
      <c r="J2203" s="2">
        <v>6.5318818040439997</v>
      </c>
      <c r="K2203" s="2">
        <v>6.9984447900470004</v>
      </c>
      <c r="L2203" s="2">
        <v>15.552099533437</v>
      </c>
      <c r="M2203" s="2">
        <v>54.432348367030002</v>
      </c>
      <c r="N2203" s="2">
        <v>4.0435458786940002</v>
      </c>
      <c r="O2203" s="16">
        <v>41.524105754277002</v>
      </c>
    </row>
    <row r="2204" spans="3:15" x14ac:dyDescent="0.25">
      <c r="C2204" s="106"/>
      <c r="D2204" s="103"/>
      <c r="E2204" s="11" t="s">
        <v>32</v>
      </c>
      <c r="F2204" s="8"/>
      <c r="G2204" s="7">
        <v>324</v>
      </c>
      <c r="H2204" s="17">
        <v>5.2469135802469999</v>
      </c>
      <c r="I2204" s="2">
        <v>4.9382716049380004</v>
      </c>
      <c r="J2204" s="2">
        <v>5.5555555555560003</v>
      </c>
      <c r="K2204" s="2">
        <v>1.543209876543</v>
      </c>
      <c r="L2204" s="2">
        <v>8.0246913580250006</v>
      </c>
      <c r="M2204" s="2">
        <v>69.444444444444002</v>
      </c>
      <c r="N2204" s="2">
        <v>5.2469135802469999</v>
      </c>
      <c r="O2204" s="16">
        <v>25.308641975309001</v>
      </c>
    </row>
    <row r="2205" spans="3:15" x14ac:dyDescent="0.25">
      <c r="C2205" s="106"/>
      <c r="D2205" s="102" t="s">
        <v>23</v>
      </c>
      <c r="E2205" s="10" t="s">
        <v>26</v>
      </c>
      <c r="F2205" s="9"/>
      <c r="G2205" s="13">
        <v>120</v>
      </c>
      <c r="H2205" s="23">
        <v>0.83333333333299997</v>
      </c>
      <c r="I2205" s="4">
        <v>4.166666666667</v>
      </c>
      <c r="J2205" s="4">
        <v>4.166666666667</v>
      </c>
      <c r="K2205" s="4">
        <v>17.5</v>
      </c>
      <c r="L2205" s="4">
        <v>40.833333333333002</v>
      </c>
      <c r="M2205" s="4">
        <v>27.5</v>
      </c>
      <c r="N2205" s="4">
        <v>5</v>
      </c>
      <c r="O2205" s="25">
        <v>67.5</v>
      </c>
    </row>
    <row r="2206" spans="3:15" x14ac:dyDescent="0.25">
      <c r="C2206" s="106"/>
      <c r="D2206" s="103"/>
      <c r="E2206" s="11" t="s">
        <v>27</v>
      </c>
      <c r="F2206" s="8"/>
      <c r="G2206" s="7">
        <v>140</v>
      </c>
      <c r="H2206" s="17">
        <v>2.8571428571430002</v>
      </c>
      <c r="I2206" s="2">
        <v>5</v>
      </c>
      <c r="J2206" s="2">
        <v>5.7142857142860004</v>
      </c>
      <c r="K2206" s="2">
        <v>6.4285714285709998</v>
      </c>
      <c r="L2206" s="2">
        <v>28.571428571428999</v>
      </c>
      <c r="M2206" s="2">
        <v>49.285714285714</v>
      </c>
      <c r="N2206" s="2">
        <v>2.1428571428569998</v>
      </c>
      <c r="O2206" s="16">
        <v>48.571428571429003</v>
      </c>
    </row>
    <row r="2207" spans="3:15" x14ac:dyDescent="0.25">
      <c r="C2207" s="106"/>
      <c r="D2207" s="103"/>
      <c r="E2207" s="11" t="s">
        <v>28</v>
      </c>
      <c r="F2207" s="8"/>
      <c r="G2207" s="7">
        <v>154</v>
      </c>
      <c r="H2207" s="17">
        <v>2.5974025974030002</v>
      </c>
      <c r="I2207" s="2">
        <v>5.844155844156</v>
      </c>
      <c r="J2207" s="2">
        <v>5.844155844156</v>
      </c>
      <c r="K2207" s="2">
        <v>1.948051948052</v>
      </c>
      <c r="L2207" s="2">
        <v>22.727272727273</v>
      </c>
      <c r="M2207" s="2">
        <v>59.740259740260001</v>
      </c>
      <c r="N2207" s="2">
        <v>1.298701298701</v>
      </c>
      <c r="O2207" s="16">
        <v>38.961038961039002</v>
      </c>
    </row>
    <row r="2208" spans="3:15" x14ac:dyDescent="0.25">
      <c r="C2208" s="106"/>
      <c r="D2208" s="103"/>
      <c r="E2208" s="11" t="s">
        <v>29</v>
      </c>
      <c r="F2208" s="8"/>
      <c r="G2208" s="7">
        <v>160</v>
      </c>
      <c r="H2208" s="17">
        <v>0.625</v>
      </c>
      <c r="I2208" s="2">
        <v>7.5</v>
      </c>
      <c r="J2208" s="2">
        <v>1.875</v>
      </c>
      <c r="K2208" s="2">
        <v>1.25</v>
      </c>
      <c r="L2208" s="2">
        <v>10.625</v>
      </c>
      <c r="M2208" s="2">
        <v>73.75</v>
      </c>
      <c r="N2208" s="2">
        <v>4.375</v>
      </c>
      <c r="O2208" s="16">
        <v>21.875</v>
      </c>
    </row>
    <row r="2209" spans="3:15" x14ac:dyDescent="0.25">
      <c r="C2209" s="106"/>
      <c r="D2209" s="103"/>
      <c r="E2209" s="11" t="s">
        <v>30</v>
      </c>
      <c r="F2209" s="8"/>
      <c r="G2209" s="7">
        <v>170</v>
      </c>
      <c r="H2209" s="17">
        <v>1.1764705882349999</v>
      </c>
      <c r="I2209" s="2">
        <v>1.764705882353</v>
      </c>
      <c r="J2209" s="2">
        <v>2.352941176471</v>
      </c>
      <c r="K2209" s="19" t="s">
        <v>68</v>
      </c>
      <c r="L2209" s="2">
        <v>2.352941176471</v>
      </c>
      <c r="M2209" s="2">
        <v>86.470588235294002</v>
      </c>
      <c r="N2209" s="2">
        <v>5.8823529411760003</v>
      </c>
      <c r="O2209" s="16">
        <v>7.647058823529</v>
      </c>
    </row>
    <row r="2210" spans="3:15" x14ac:dyDescent="0.25">
      <c r="C2210" s="106"/>
      <c r="D2210" s="103"/>
      <c r="E2210" s="11" t="s">
        <v>31</v>
      </c>
      <c r="F2210" s="8"/>
      <c r="G2210" s="7">
        <v>624</v>
      </c>
      <c r="H2210" s="17">
        <v>1.7628205128209999</v>
      </c>
      <c r="I2210" s="2">
        <v>4.9679487179489996</v>
      </c>
      <c r="J2210" s="2">
        <v>3.8461538461539999</v>
      </c>
      <c r="K2210" s="2">
        <v>2.2435897435899999</v>
      </c>
      <c r="L2210" s="2">
        <v>15.384615384615</v>
      </c>
      <c r="M2210" s="2">
        <v>68.269230769231001</v>
      </c>
      <c r="N2210" s="2">
        <v>3.5256410256409998</v>
      </c>
      <c r="O2210" s="16">
        <v>28.205128205127998</v>
      </c>
    </row>
    <row r="2211" spans="3:15" x14ac:dyDescent="0.25">
      <c r="C2211" s="106"/>
      <c r="D2211" s="103"/>
      <c r="E2211" s="11" t="s">
        <v>32</v>
      </c>
      <c r="F2211" s="8"/>
      <c r="G2211" s="7">
        <v>330</v>
      </c>
      <c r="H2211" s="17">
        <v>0.90909090909099999</v>
      </c>
      <c r="I2211" s="2">
        <v>4.5454545454549997</v>
      </c>
      <c r="J2211" s="2">
        <v>2.1212121212119999</v>
      </c>
      <c r="K2211" s="2">
        <v>0.60606060606099998</v>
      </c>
      <c r="L2211" s="2">
        <v>6.363636363636</v>
      </c>
      <c r="M2211" s="2">
        <v>80.303030303029999</v>
      </c>
      <c r="N2211" s="2">
        <v>5.1515151515150004</v>
      </c>
      <c r="O2211" s="16">
        <v>14.545454545455</v>
      </c>
    </row>
    <row r="2212" spans="3:15" ht="25.2" x14ac:dyDescent="0.25">
      <c r="C2212" s="102" t="s">
        <v>33</v>
      </c>
      <c r="D2212" s="102" t="s">
        <v>25</v>
      </c>
      <c r="E2212" s="10" t="s">
        <v>34</v>
      </c>
      <c r="F2212" s="9"/>
      <c r="G2212" s="13">
        <v>75</v>
      </c>
      <c r="H2212" s="23">
        <v>1.333333333333</v>
      </c>
      <c r="I2212" s="4">
        <v>12</v>
      </c>
      <c r="J2212" s="4">
        <v>2.666666666667</v>
      </c>
      <c r="K2212" s="4">
        <v>9.333333333333</v>
      </c>
      <c r="L2212" s="4">
        <v>18.666666666666998</v>
      </c>
      <c r="M2212" s="4">
        <v>54.666666666666998</v>
      </c>
      <c r="N2212" s="4">
        <v>1.333333333333</v>
      </c>
      <c r="O2212" s="25">
        <v>44</v>
      </c>
    </row>
    <row r="2213" spans="3:15" ht="25.2" x14ac:dyDescent="0.25">
      <c r="C2213" s="106"/>
      <c r="D2213" s="103"/>
      <c r="E2213" s="11" t="s">
        <v>35</v>
      </c>
      <c r="F2213" s="8"/>
      <c r="G2213" s="7">
        <v>1042</v>
      </c>
      <c r="H2213" s="17">
        <v>3.6468330134359999</v>
      </c>
      <c r="I2213" s="2">
        <v>6.4299424184260001</v>
      </c>
      <c r="J2213" s="2">
        <v>7.4856046065259996</v>
      </c>
      <c r="K2213" s="2">
        <v>9.9808061420350001</v>
      </c>
      <c r="L2213" s="2">
        <v>17.562380038388</v>
      </c>
      <c r="M2213" s="2">
        <v>51.343570057581999</v>
      </c>
      <c r="N2213" s="2">
        <v>3.5508637236079998</v>
      </c>
      <c r="O2213" s="16">
        <v>45.105566218809997</v>
      </c>
    </row>
    <row r="2214" spans="3:15" ht="25.2" x14ac:dyDescent="0.25">
      <c r="C2214" s="106"/>
      <c r="D2214" s="103"/>
      <c r="E2214" s="11" t="s">
        <v>36</v>
      </c>
      <c r="F2214" s="8"/>
      <c r="G2214" s="7">
        <v>122</v>
      </c>
      <c r="H2214" s="17">
        <v>0.81967213114799997</v>
      </c>
      <c r="I2214" s="2">
        <v>7.3770491803280001</v>
      </c>
      <c r="J2214" s="2">
        <v>4.0983606557380003</v>
      </c>
      <c r="K2214" s="2">
        <v>16.393442622951</v>
      </c>
      <c r="L2214" s="2">
        <v>23.770491803279</v>
      </c>
      <c r="M2214" s="2">
        <v>43.442622950820002</v>
      </c>
      <c r="N2214" s="2">
        <v>4.0983606557380003</v>
      </c>
      <c r="O2214" s="16">
        <v>52.459016393443001</v>
      </c>
    </row>
    <row r="2215" spans="3:15" ht="25.2" x14ac:dyDescent="0.25">
      <c r="C2215" s="106"/>
      <c r="D2215" s="103"/>
      <c r="E2215" s="11" t="s">
        <v>37</v>
      </c>
      <c r="F2215" s="8"/>
      <c r="G2215" s="7">
        <v>251</v>
      </c>
      <c r="H2215" s="17">
        <v>3.187250996016</v>
      </c>
      <c r="I2215" s="2">
        <v>1.9920318725099999</v>
      </c>
      <c r="J2215" s="2">
        <v>4.3824701195219999</v>
      </c>
      <c r="K2215" s="2">
        <v>2.7888446215139999</v>
      </c>
      <c r="L2215" s="2">
        <v>10.756972111553999</v>
      </c>
      <c r="M2215" s="2">
        <v>72.509960159363004</v>
      </c>
      <c r="N2215" s="2">
        <v>4.3824701195219999</v>
      </c>
      <c r="O2215" s="16">
        <v>23.107569721116</v>
      </c>
    </row>
    <row r="2216" spans="3:15" x14ac:dyDescent="0.25">
      <c r="C2216" s="106"/>
      <c r="D2216" s="103"/>
      <c r="E2216" s="11" t="s">
        <v>38</v>
      </c>
      <c r="F2216" s="8"/>
      <c r="G2216" s="14">
        <v>34</v>
      </c>
      <c r="H2216" s="29">
        <v>2.9411764705880001</v>
      </c>
      <c r="I2216" s="6">
        <v>5.8823529411760003</v>
      </c>
      <c r="J2216" s="6">
        <v>11.764705882353001</v>
      </c>
      <c r="K2216" s="6">
        <v>8.8235294117649996</v>
      </c>
      <c r="L2216" s="6">
        <v>23.529411764706001</v>
      </c>
      <c r="M2216" s="6">
        <v>41.176470588234999</v>
      </c>
      <c r="N2216" s="6">
        <v>5.8823529411760003</v>
      </c>
      <c r="O2216" s="31">
        <v>52.941176470587997</v>
      </c>
    </row>
    <row r="2217" spans="3:15" ht="25.2" x14ac:dyDescent="0.25">
      <c r="C2217" s="106"/>
      <c r="D2217" s="102" t="s">
        <v>22</v>
      </c>
      <c r="E2217" s="10" t="s">
        <v>34</v>
      </c>
      <c r="F2217" s="9"/>
      <c r="G2217" s="13">
        <v>53</v>
      </c>
      <c r="H2217" s="23">
        <v>1.88679245283</v>
      </c>
      <c r="I2217" s="4">
        <v>7.547169811321</v>
      </c>
      <c r="J2217" s="36" t="s">
        <v>68</v>
      </c>
      <c r="K2217" s="4">
        <v>9.4339622641510008</v>
      </c>
      <c r="L2217" s="4">
        <v>18.867924528302002</v>
      </c>
      <c r="M2217" s="4">
        <v>60.377358490566003</v>
      </c>
      <c r="N2217" s="4">
        <v>1.88679245283</v>
      </c>
      <c r="O2217" s="25">
        <v>37.735849056604003</v>
      </c>
    </row>
    <row r="2218" spans="3:15" ht="25.2" x14ac:dyDescent="0.25">
      <c r="C2218" s="106"/>
      <c r="D2218" s="103"/>
      <c r="E2218" s="11" t="s">
        <v>35</v>
      </c>
      <c r="F2218" s="8"/>
      <c r="G2218" s="7">
        <v>595</v>
      </c>
      <c r="H2218" s="17">
        <v>5.2100840336129997</v>
      </c>
      <c r="I2218" s="2">
        <v>7.5630252100839996</v>
      </c>
      <c r="J2218" s="2">
        <v>10.252100840336</v>
      </c>
      <c r="K2218" s="2">
        <v>14.453781512605</v>
      </c>
      <c r="L2218" s="2">
        <v>14.117647058824</v>
      </c>
      <c r="M2218" s="2">
        <v>45.042016806722998</v>
      </c>
      <c r="N2218" s="2">
        <v>3.361344537815</v>
      </c>
      <c r="O2218" s="16">
        <v>51.596638655462002</v>
      </c>
    </row>
    <row r="2219" spans="3:15" ht="25.2" x14ac:dyDescent="0.25">
      <c r="C2219" s="106"/>
      <c r="D2219" s="103"/>
      <c r="E2219" s="11" t="s">
        <v>36</v>
      </c>
      <c r="F2219" s="8"/>
      <c r="G2219" s="7">
        <v>56</v>
      </c>
      <c r="H2219" s="17">
        <v>1.785714285714</v>
      </c>
      <c r="I2219" s="2">
        <v>5.3571428571429998</v>
      </c>
      <c r="J2219" s="2">
        <v>7.1428571428570002</v>
      </c>
      <c r="K2219" s="2">
        <v>19.642857142857</v>
      </c>
      <c r="L2219" s="2">
        <v>16.071428571428999</v>
      </c>
      <c r="M2219" s="2">
        <v>44.642857142856997</v>
      </c>
      <c r="N2219" s="2">
        <v>5.3571428571429998</v>
      </c>
      <c r="O2219" s="16">
        <v>50</v>
      </c>
    </row>
    <row r="2220" spans="3:15" ht="25.2" x14ac:dyDescent="0.25">
      <c r="C2220" s="106"/>
      <c r="D2220" s="103"/>
      <c r="E2220" s="11" t="s">
        <v>37</v>
      </c>
      <c r="F2220" s="8"/>
      <c r="G2220" s="7">
        <v>54</v>
      </c>
      <c r="H2220" s="17">
        <v>5.5555555555560003</v>
      </c>
      <c r="I2220" s="2">
        <v>5.5555555555560003</v>
      </c>
      <c r="J2220" s="2">
        <v>5.5555555555560003</v>
      </c>
      <c r="K2220" s="2">
        <v>1.851851851852</v>
      </c>
      <c r="L2220" s="2">
        <v>12.962962962962999</v>
      </c>
      <c r="M2220" s="2">
        <v>64.814814814814994</v>
      </c>
      <c r="N2220" s="2">
        <v>3.7037037037039999</v>
      </c>
      <c r="O2220" s="16">
        <v>31.481481481481001</v>
      </c>
    </row>
    <row r="2221" spans="3:15" x14ac:dyDescent="0.25">
      <c r="C2221" s="106"/>
      <c r="D2221" s="103"/>
      <c r="E2221" s="11" t="s">
        <v>38</v>
      </c>
      <c r="F2221" s="8"/>
      <c r="G2221" s="14">
        <v>22</v>
      </c>
      <c r="H2221" s="29">
        <v>4.5454545454549997</v>
      </c>
      <c r="I2221" s="6">
        <v>4.5454545454549997</v>
      </c>
      <c r="J2221" s="6">
        <v>13.636363636364001</v>
      </c>
      <c r="K2221" s="6">
        <v>13.636363636364001</v>
      </c>
      <c r="L2221" s="6">
        <v>27.272727272727</v>
      </c>
      <c r="M2221" s="6">
        <v>27.272727272727</v>
      </c>
      <c r="N2221" s="6">
        <v>9.0909090909089993</v>
      </c>
      <c r="O2221" s="31">
        <v>63.636363636364003</v>
      </c>
    </row>
    <row r="2222" spans="3:15" ht="25.2" x14ac:dyDescent="0.25">
      <c r="C2222" s="106"/>
      <c r="D2222" s="102" t="s">
        <v>23</v>
      </c>
      <c r="E2222" s="10" t="s">
        <v>34</v>
      </c>
      <c r="F2222" s="9"/>
      <c r="G2222" s="41">
        <v>22</v>
      </c>
      <c r="H2222" s="74" t="s">
        <v>68</v>
      </c>
      <c r="I2222" s="33">
        <v>22.727272727273</v>
      </c>
      <c r="J2222" s="33">
        <v>9.0909090909089993</v>
      </c>
      <c r="K2222" s="33">
        <v>9.0909090909089993</v>
      </c>
      <c r="L2222" s="33">
        <v>18.181818181817999</v>
      </c>
      <c r="M2222" s="33">
        <v>40.909090909090999</v>
      </c>
      <c r="N2222" s="39" t="s">
        <v>68</v>
      </c>
      <c r="O2222" s="63">
        <v>59.090909090909001</v>
      </c>
    </row>
    <row r="2223" spans="3:15" ht="25.2" x14ac:dyDescent="0.25">
      <c r="C2223" s="106"/>
      <c r="D2223" s="103"/>
      <c r="E2223" s="11" t="s">
        <v>35</v>
      </c>
      <c r="F2223" s="8"/>
      <c r="G2223" s="7">
        <v>447</v>
      </c>
      <c r="H2223" s="17">
        <v>1.565995525727</v>
      </c>
      <c r="I2223" s="2">
        <v>4.9217002237139997</v>
      </c>
      <c r="J2223" s="2">
        <v>3.803131991051</v>
      </c>
      <c r="K2223" s="2">
        <v>4.0268456375839996</v>
      </c>
      <c r="L2223" s="2">
        <v>22.147651006711001</v>
      </c>
      <c r="M2223" s="2">
        <v>59.731543624160999</v>
      </c>
      <c r="N2223" s="2">
        <v>3.803131991051</v>
      </c>
      <c r="O2223" s="16">
        <v>36.465324384787003</v>
      </c>
    </row>
    <row r="2224" spans="3:15" ht="25.2" x14ac:dyDescent="0.25">
      <c r="C2224" s="106"/>
      <c r="D2224" s="103"/>
      <c r="E2224" s="11" t="s">
        <v>36</v>
      </c>
      <c r="F2224" s="8"/>
      <c r="G2224" s="7">
        <v>66</v>
      </c>
      <c r="H2224" s="62" t="s">
        <v>68</v>
      </c>
      <c r="I2224" s="2">
        <v>9.0909090909089993</v>
      </c>
      <c r="J2224" s="2">
        <v>1.5151515151520001</v>
      </c>
      <c r="K2224" s="2">
        <v>13.636363636364001</v>
      </c>
      <c r="L2224" s="2">
        <v>30.303030303029999</v>
      </c>
      <c r="M2224" s="2">
        <v>42.424242424242003</v>
      </c>
      <c r="N2224" s="2">
        <v>3.0303030303030001</v>
      </c>
      <c r="O2224" s="16">
        <v>54.545454545455001</v>
      </c>
    </row>
    <row r="2225" spans="3:15" ht="25.2" x14ac:dyDescent="0.25">
      <c r="C2225" s="106"/>
      <c r="D2225" s="103"/>
      <c r="E2225" s="11" t="s">
        <v>37</v>
      </c>
      <c r="F2225" s="8"/>
      <c r="G2225" s="7">
        <v>197</v>
      </c>
      <c r="H2225" s="17">
        <v>2.5380710659900001</v>
      </c>
      <c r="I2225" s="2">
        <v>1.0152284263960001</v>
      </c>
      <c r="J2225" s="2">
        <v>4.0609137055840003</v>
      </c>
      <c r="K2225" s="2">
        <v>3.045685279188</v>
      </c>
      <c r="L2225" s="2">
        <v>10.152284263959</v>
      </c>
      <c r="M2225" s="2">
        <v>74.619289340102</v>
      </c>
      <c r="N2225" s="2">
        <v>4.5685279187820003</v>
      </c>
      <c r="O2225" s="16">
        <v>20.812182741116999</v>
      </c>
    </row>
    <row r="2226" spans="3:15" x14ac:dyDescent="0.25">
      <c r="C2226" s="106"/>
      <c r="D2226" s="103"/>
      <c r="E2226" s="11" t="s">
        <v>38</v>
      </c>
      <c r="F2226" s="8"/>
      <c r="G2226" s="14">
        <v>12</v>
      </c>
      <c r="H2226" s="57" t="s">
        <v>68</v>
      </c>
      <c r="I2226" s="6">
        <v>8.333333333333</v>
      </c>
      <c r="J2226" s="6">
        <v>8.333333333333</v>
      </c>
      <c r="K2226" s="12" t="s">
        <v>68</v>
      </c>
      <c r="L2226" s="6">
        <v>16.666666666666998</v>
      </c>
      <c r="M2226" s="6">
        <v>66.666666666666998</v>
      </c>
      <c r="N2226" s="12" t="s">
        <v>68</v>
      </c>
      <c r="O2226" s="31">
        <v>33.333333333333002</v>
      </c>
    </row>
    <row r="2227" spans="3:15" ht="25.2" x14ac:dyDescent="0.25">
      <c r="C2227" s="102" t="s">
        <v>39</v>
      </c>
      <c r="D2227" s="102" t="s">
        <v>25</v>
      </c>
      <c r="E2227" s="10" t="s">
        <v>40</v>
      </c>
      <c r="F2227" s="9"/>
      <c r="G2227" s="13">
        <v>263</v>
      </c>
      <c r="H2227" s="23">
        <v>0.38022813688200002</v>
      </c>
      <c r="I2227" s="4">
        <v>6.4638783269960003</v>
      </c>
      <c r="J2227" s="4">
        <v>5.7034220532319999</v>
      </c>
      <c r="K2227" s="4">
        <v>8.365019011407</v>
      </c>
      <c r="L2227" s="4">
        <v>15.589353612167001</v>
      </c>
      <c r="M2227" s="4">
        <v>58.174904942966002</v>
      </c>
      <c r="N2227" s="4">
        <v>5.3231939163500002</v>
      </c>
      <c r="O2227" s="25">
        <v>36.501901140683998</v>
      </c>
    </row>
    <row r="2228" spans="3:15" ht="25.2" x14ac:dyDescent="0.25">
      <c r="C2228" s="106"/>
      <c r="D2228" s="103"/>
      <c r="E2228" s="11" t="s">
        <v>41</v>
      </c>
      <c r="F2228" s="8"/>
      <c r="G2228" s="7">
        <v>906</v>
      </c>
      <c r="H2228" s="17">
        <v>3.7527593818980001</v>
      </c>
      <c r="I2228" s="2">
        <v>6.2913907284770003</v>
      </c>
      <c r="J2228" s="2">
        <v>7.5055187637970002</v>
      </c>
      <c r="K2228" s="2">
        <v>10.706401766003999</v>
      </c>
      <c r="L2228" s="2">
        <v>18.432671081677999</v>
      </c>
      <c r="M2228" s="2">
        <v>49.889624724062003</v>
      </c>
      <c r="N2228" s="2">
        <v>3.4216335540839999</v>
      </c>
      <c r="O2228" s="16">
        <v>46.688741721854001</v>
      </c>
    </row>
    <row r="2229" spans="3:15" x14ac:dyDescent="0.25">
      <c r="C2229" s="106"/>
      <c r="D2229" s="103"/>
      <c r="E2229" s="11" t="s">
        <v>42</v>
      </c>
      <c r="F2229" s="8"/>
      <c r="G2229" s="7">
        <v>61</v>
      </c>
      <c r="H2229" s="17">
        <v>4.918032786885</v>
      </c>
      <c r="I2229" s="2">
        <v>6.5573770491800003</v>
      </c>
      <c r="J2229" s="2">
        <v>13.114754098361001</v>
      </c>
      <c r="K2229" s="2">
        <v>13.114754098361001</v>
      </c>
      <c r="L2229" s="2">
        <v>29.508196721310998</v>
      </c>
      <c r="M2229" s="2">
        <v>29.508196721310998</v>
      </c>
      <c r="N2229" s="2">
        <v>3.2786885245900002</v>
      </c>
      <c r="O2229" s="16">
        <v>67.213114754098001</v>
      </c>
    </row>
    <row r="2230" spans="3:15" x14ac:dyDescent="0.25">
      <c r="C2230" s="106"/>
      <c r="D2230" s="103"/>
      <c r="E2230" s="11" t="s">
        <v>43</v>
      </c>
      <c r="F2230" s="8"/>
      <c r="G2230" s="7">
        <v>450</v>
      </c>
      <c r="H2230" s="17">
        <v>5.1111111111109997</v>
      </c>
      <c r="I2230" s="2">
        <v>5.1111111111109997</v>
      </c>
      <c r="J2230" s="2">
        <v>6.666666666667</v>
      </c>
      <c r="K2230" s="2">
        <v>11.555555555555999</v>
      </c>
      <c r="L2230" s="2">
        <v>17.333333333333002</v>
      </c>
      <c r="M2230" s="2">
        <v>51.555555555555998</v>
      </c>
      <c r="N2230" s="2">
        <v>2.666666666667</v>
      </c>
      <c r="O2230" s="16">
        <v>45.777777777777999</v>
      </c>
    </row>
    <row r="2231" spans="3:15" x14ac:dyDescent="0.25">
      <c r="C2231" s="106"/>
      <c r="D2231" s="103"/>
      <c r="E2231" s="11" t="s">
        <v>44</v>
      </c>
      <c r="F2231" s="8"/>
      <c r="G2231" s="7">
        <v>93</v>
      </c>
      <c r="H2231" s="17">
        <v>10.752688172042999</v>
      </c>
      <c r="I2231" s="2">
        <v>3.2258064516129998</v>
      </c>
      <c r="J2231" s="2">
        <v>5.3763440860219998</v>
      </c>
      <c r="K2231" s="2">
        <v>7.5268817204299996</v>
      </c>
      <c r="L2231" s="2">
        <v>15.053763440859999</v>
      </c>
      <c r="M2231" s="2">
        <v>56.989247311828002</v>
      </c>
      <c r="N2231" s="2">
        <v>1.0752688172039999</v>
      </c>
      <c r="O2231" s="16">
        <v>41.935483870968</v>
      </c>
    </row>
    <row r="2232" spans="3:15" ht="25.2" x14ac:dyDescent="0.25">
      <c r="C2232" s="106"/>
      <c r="D2232" s="103"/>
      <c r="E2232" s="11" t="s">
        <v>45</v>
      </c>
      <c r="F2232" s="8"/>
      <c r="G2232" s="14">
        <v>41</v>
      </c>
      <c r="H2232" s="29">
        <v>2.4390243902440001</v>
      </c>
      <c r="I2232" s="6">
        <v>4.8780487804880002</v>
      </c>
      <c r="J2232" s="6">
        <v>4.8780487804880002</v>
      </c>
      <c r="K2232" s="6">
        <v>9.7560975609760003</v>
      </c>
      <c r="L2232" s="6">
        <v>17.073170731706998</v>
      </c>
      <c r="M2232" s="6">
        <v>60.975609756098002</v>
      </c>
      <c r="N2232" s="12" t="s">
        <v>68</v>
      </c>
      <c r="O2232" s="31">
        <v>39.024390243901998</v>
      </c>
    </row>
    <row r="2233" spans="3:15" x14ac:dyDescent="0.25">
      <c r="C2233" s="106"/>
      <c r="D2233" s="103"/>
      <c r="E2233" s="11" t="s">
        <v>38</v>
      </c>
      <c r="F2233" s="8"/>
      <c r="G2233" s="7">
        <v>141</v>
      </c>
      <c r="H2233" s="17">
        <v>2.1276595744679998</v>
      </c>
      <c r="I2233" s="2">
        <v>4.9645390070920001</v>
      </c>
      <c r="J2233" s="2">
        <v>7.8014184397159996</v>
      </c>
      <c r="K2233" s="2">
        <v>4.9645390070920001</v>
      </c>
      <c r="L2233" s="2">
        <v>13.475177304964999</v>
      </c>
      <c r="M2233" s="2">
        <v>61.702127659574003</v>
      </c>
      <c r="N2233" s="2">
        <v>4.9645390070920001</v>
      </c>
      <c r="O2233" s="16">
        <v>33.333333333333002</v>
      </c>
    </row>
    <row r="2234" spans="3:15" ht="25.2" x14ac:dyDescent="0.25">
      <c r="C2234" s="106"/>
      <c r="D2234" s="102" t="s">
        <v>22</v>
      </c>
      <c r="E2234" s="10" t="s">
        <v>40</v>
      </c>
      <c r="F2234" s="9"/>
      <c r="G2234" s="13">
        <v>123</v>
      </c>
      <c r="H2234" s="23">
        <v>0.81300813008100004</v>
      </c>
      <c r="I2234" s="4">
        <v>8.9430894308940001</v>
      </c>
      <c r="J2234" s="4">
        <v>5.6910569105690003</v>
      </c>
      <c r="K2234" s="4">
        <v>13.821138211381999</v>
      </c>
      <c r="L2234" s="4">
        <v>16.260162601626</v>
      </c>
      <c r="M2234" s="4">
        <v>48.780487804878</v>
      </c>
      <c r="N2234" s="4">
        <v>5.6910569105690003</v>
      </c>
      <c r="O2234" s="25">
        <v>45.528455284552997</v>
      </c>
    </row>
    <row r="2235" spans="3:15" ht="25.2" x14ac:dyDescent="0.25">
      <c r="C2235" s="106"/>
      <c r="D2235" s="103"/>
      <c r="E2235" s="11" t="s">
        <v>41</v>
      </c>
      <c r="F2235" s="8"/>
      <c r="G2235" s="7">
        <v>511</v>
      </c>
      <c r="H2235" s="17">
        <v>5.6751467710370003</v>
      </c>
      <c r="I2235" s="2">
        <v>7.045009784736</v>
      </c>
      <c r="J2235" s="2">
        <v>10.567514677104</v>
      </c>
      <c r="K2235" s="2">
        <v>15.655577299413</v>
      </c>
      <c r="L2235" s="2">
        <v>14.481409001956999</v>
      </c>
      <c r="M2235" s="2">
        <v>43.639921722114003</v>
      </c>
      <c r="N2235" s="2">
        <v>2.9354207436399999</v>
      </c>
      <c r="O2235" s="16">
        <v>53.424657534246997</v>
      </c>
    </row>
    <row r="2236" spans="3:15" x14ac:dyDescent="0.25">
      <c r="C2236" s="106"/>
      <c r="D2236" s="103"/>
      <c r="E2236" s="11" t="s">
        <v>42</v>
      </c>
      <c r="F2236" s="8"/>
      <c r="G2236" s="14">
        <v>36</v>
      </c>
      <c r="H2236" s="29">
        <v>5.5555555555560003</v>
      </c>
      <c r="I2236" s="6">
        <v>5.5555555555560003</v>
      </c>
      <c r="J2236" s="6">
        <v>13.888888888888999</v>
      </c>
      <c r="K2236" s="6">
        <v>11.111111111111001</v>
      </c>
      <c r="L2236" s="6">
        <v>27.777777777777999</v>
      </c>
      <c r="M2236" s="6">
        <v>30.555555555556001</v>
      </c>
      <c r="N2236" s="6">
        <v>5.5555555555560003</v>
      </c>
      <c r="O2236" s="31">
        <v>63.888888888888999</v>
      </c>
    </row>
    <row r="2237" spans="3:15" x14ac:dyDescent="0.25">
      <c r="C2237" s="106"/>
      <c r="D2237" s="103"/>
      <c r="E2237" s="11" t="s">
        <v>43</v>
      </c>
      <c r="F2237" s="8"/>
      <c r="G2237" s="7">
        <v>224</v>
      </c>
      <c r="H2237" s="17">
        <v>7.5892857142860004</v>
      </c>
      <c r="I2237" s="2">
        <v>5.3571428571429998</v>
      </c>
      <c r="J2237" s="2">
        <v>11.607142857143</v>
      </c>
      <c r="K2237" s="2">
        <v>16.071428571428999</v>
      </c>
      <c r="L2237" s="2">
        <v>12.5</v>
      </c>
      <c r="M2237" s="2">
        <v>44.196428571429003</v>
      </c>
      <c r="N2237" s="2">
        <v>2.6785714285709998</v>
      </c>
      <c r="O2237" s="16">
        <v>53.125</v>
      </c>
    </row>
    <row r="2238" spans="3:15" x14ac:dyDescent="0.25">
      <c r="C2238" s="106"/>
      <c r="D2238" s="103"/>
      <c r="E2238" s="11" t="s">
        <v>44</v>
      </c>
      <c r="F2238" s="8"/>
      <c r="G2238" s="14">
        <v>46</v>
      </c>
      <c r="H2238" s="29">
        <v>17.391304347826001</v>
      </c>
      <c r="I2238" s="6">
        <v>4.3478260869570002</v>
      </c>
      <c r="J2238" s="6">
        <v>6.5217391304349999</v>
      </c>
      <c r="K2238" s="6">
        <v>10.869565217390999</v>
      </c>
      <c r="L2238" s="6">
        <v>10.869565217390999</v>
      </c>
      <c r="M2238" s="6">
        <v>50</v>
      </c>
      <c r="N2238" s="12" t="s">
        <v>68</v>
      </c>
      <c r="O2238" s="31">
        <v>50</v>
      </c>
    </row>
    <row r="2239" spans="3:15" ht="25.2" x14ac:dyDescent="0.25">
      <c r="C2239" s="106"/>
      <c r="D2239" s="103"/>
      <c r="E2239" s="11" t="s">
        <v>45</v>
      </c>
      <c r="F2239" s="8"/>
      <c r="G2239" s="14">
        <v>18</v>
      </c>
      <c r="H2239" s="29">
        <v>5.5555555555560003</v>
      </c>
      <c r="I2239" s="6">
        <v>5.5555555555560003</v>
      </c>
      <c r="J2239" s="6">
        <v>11.111111111111001</v>
      </c>
      <c r="K2239" s="6">
        <v>5.5555555555560003</v>
      </c>
      <c r="L2239" s="6">
        <v>22.222222222222001</v>
      </c>
      <c r="M2239" s="6">
        <v>50</v>
      </c>
      <c r="N2239" s="12" t="s">
        <v>68</v>
      </c>
      <c r="O2239" s="31">
        <v>50</v>
      </c>
    </row>
    <row r="2240" spans="3:15" x14ac:dyDescent="0.25">
      <c r="C2240" s="106"/>
      <c r="D2240" s="103"/>
      <c r="E2240" s="11" t="s">
        <v>38</v>
      </c>
      <c r="F2240" s="8"/>
      <c r="G2240" s="7">
        <v>80</v>
      </c>
      <c r="H2240" s="17">
        <v>1.25</v>
      </c>
      <c r="I2240" s="2">
        <v>6.25</v>
      </c>
      <c r="J2240" s="2">
        <v>7.5</v>
      </c>
      <c r="K2240" s="2">
        <v>7.5</v>
      </c>
      <c r="L2240" s="2">
        <v>16.25</v>
      </c>
      <c r="M2240" s="2">
        <v>55</v>
      </c>
      <c r="N2240" s="2">
        <v>6.25</v>
      </c>
      <c r="O2240" s="16">
        <v>38.75</v>
      </c>
    </row>
    <row r="2241" spans="3:15" ht="25.2" x14ac:dyDescent="0.25">
      <c r="C2241" s="106"/>
      <c r="D2241" s="102" t="s">
        <v>23</v>
      </c>
      <c r="E2241" s="10" t="s">
        <v>40</v>
      </c>
      <c r="F2241" s="9"/>
      <c r="G2241" s="13">
        <v>140</v>
      </c>
      <c r="H2241" s="73" t="s">
        <v>68</v>
      </c>
      <c r="I2241" s="4">
        <v>4.2857142857139996</v>
      </c>
      <c r="J2241" s="4">
        <v>5.7142857142860004</v>
      </c>
      <c r="K2241" s="4">
        <v>3.5714285714290002</v>
      </c>
      <c r="L2241" s="4">
        <v>15</v>
      </c>
      <c r="M2241" s="4">
        <v>66.428571428571004</v>
      </c>
      <c r="N2241" s="4">
        <v>5</v>
      </c>
      <c r="O2241" s="25">
        <v>28.571428571428999</v>
      </c>
    </row>
    <row r="2242" spans="3:15" ht="25.2" x14ac:dyDescent="0.25">
      <c r="C2242" s="106"/>
      <c r="D2242" s="103"/>
      <c r="E2242" s="11" t="s">
        <v>41</v>
      </c>
      <c r="F2242" s="8"/>
      <c r="G2242" s="7">
        <v>395</v>
      </c>
      <c r="H2242" s="17">
        <v>1.2658227848100001</v>
      </c>
      <c r="I2242" s="2">
        <v>5.3164556962029996</v>
      </c>
      <c r="J2242" s="2">
        <v>3.5443037974679998</v>
      </c>
      <c r="K2242" s="2">
        <v>4.3037974683540003</v>
      </c>
      <c r="L2242" s="2">
        <v>23.544303797468</v>
      </c>
      <c r="M2242" s="2">
        <v>57.974683544304</v>
      </c>
      <c r="N2242" s="2">
        <v>4.0506329113920003</v>
      </c>
      <c r="O2242" s="16">
        <v>37.974683544304</v>
      </c>
    </row>
    <row r="2243" spans="3:15" x14ac:dyDescent="0.25">
      <c r="C2243" s="106"/>
      <c r="D2243" s="103"/>
      <c r="E2243" s="11" t="s">
        <v>42</v>
      </c>
      <c r="F2243" s="8"/>
      <c r="G2243" s="14">
        <v>25</v>
      </c>
      <c r="H2243" s="29">
        <v>4</v>
      </c>
      <c r="I2243" s="6">
        <v>8</v>
      </c>
      <c r="J2243" s="6">
        <v>12</v>
      </c>
      <c r="K2243" s="6">
        <v>16</v>
      </c>
      <c r="L2243" s="6">
        <v>32</v>
      </c>
      <c r="M2243" s="6">
        <v>28</v>
      </c>
      <c r="N2243" s="12" t="s">
        <v>68</v>
      </c>
      <c r="O2243" s="31">
        <v>72</v>
      </c>
    </row>
    <row r="2244" spans="3:15" x14ac:dyDescent="0.25">
      <c r="C2244" s="106"/>
      <c r="D2244" s="103"/>
      <c r="E2244" s="11" t="s">
        <v>43</v>
      </c>
      <c r="F2244" s="8"/>
      <c r="G2244" s="7">
        <v>226</v>
      </c>
      <c r="H2244" s="17">
        <v>2.654867256637</v>
      </c>
      <c r="I2244" s="2">
        <v>4.8672566371680004</v>
      </c>
      <c r="J2244" s="2">
        <v>1.769911504425</v>
      </c>
      <c r="K2244" s="2">
        <v>7.0796460176989999</v>
      </c>
      <c r="L2244" s="2">
        <v>22.123893805310001</v>
      </c>
      <c r="M2244" s="2">
        <v>58.849557522124002</v>
      </c>
      <c r="N2244" s="2">
        <v>2.654867256637</v>
      </c>
      <c r="O2244" s="16">
        <v>38.495575221239001</v>
      </c>
    </row>
    <row r="2245" spans="3:15" x14ac:dyDescent="0.25">
      <c r="C2245" s="106"/>
      <c r="D2245" s="103"/>
      <c r="E2245" s="11" t="s">
        <v>44</v>
      </c>
      <c r="F2245" s="8"/>
      <c r="G2245" s="14">
        <v>47</v>
      </c>
      <c r="H2245" s="29">
        <v>4.2553191489359996</v>
      </c>
      <c r="I2245" s="6">
        <v>2.1276595744679998</v>
      </c>
      <c r="J2245" s="6">
        <v>4.2553191489359996</v>
      </c>
      <c r="K2245" s="6">
        <v>4.2553191489359996</v>
      </c>
      <c r="L2245" s="6">
        <v>19.148936170212998</v>
      </c>
      <c r="M2245" s="6">
        <v>63.829787234043003</v>
      </c>
      <c r="N2245" s="6">
        <v>2.1276595744679998</v>
      </c>
      <c r="O2245" s="31">
        <v>34.042553191488999</v>
      </c>
    </row>
    <row r="2246" spans="3:15" ht="25.2" x14ac:dyDescent="0.25">
      <c r="C2246" s="106"/>
      <c r="D2246" s="103"/>
      <c r="E2246" s="11" t="s">
        <v>45</v>
      </c>
      <c r="F2246" s="8"/>
      <c r="G2246" s="14">
        <v>23</v>
      </c>
      <c r="H2246" s="57" t="s">
        <v>68</v>
      </c>
      <c r="I2246" s="6">
        <v>4.3478260869570002</v>
      </c>
      <c r="J2246" s="12" t="s">
        <v>68</v>
      </c>
      <c r="K2246" s="6">
        <v>13.04347826087</v>
      </c>
      <c r="L2246" s="6">
        <v>13.04347826087</v>
      </c>
      <c r="M2246" s="6">
        <v>69.565217391304003</v>
      </c>
      <c r="N2246" s="12" t="s">
        <v>68</v>
      </c>
      <c r="O2246" s="31">
        <v>30.434782608696</v>
      </c>
    </row>
    <row r="2247" spans="3:15" x14ac:dyDescent="0.25">
      <c r="C2247" s="106"/>
      <c r="D2247" s="103"/>
      <c r="E2247" s="11" t="s">
        <v>38</v>
      </c>
      <c r="F2247" s="8"/>
      <c r="G2247" s="7">
        <v>61</v>
      </c>
      <c r="H2247" s="17">
        <v>3.2786885245900002</v>
      </c>
      <c r="I2247" s="2">
        <v>3.2786885245900002</v>
      </c>
      <c r="J2247" s="2">
        <v>8.1967213114750006</v>
      </c>
      <c r="K2247" s="2">
        <v>1.6393442622950001</v>
      </c>
      <c r="L2247" s="2">
        <v>9.83606557377</v>
      </c>
      <c r="M2247" s="2">
        <v>70.491803278689005</v>
      </c>
      <c r="N2247" s="2">
        <v>3.2786885245900002</v>
      </c>
      <c r="O2247" s="16">
        <v>26.229508196721</v>
      </c>
    </row>
    <row r="2248" spans="3:15" x14ac:dyDescent="0.25">
      <c r="C2248" s="102" t="s">
        <v>46</v>
      </c>
      <c r="D2248" s="100" t="s">
        <v>21</v>
      </c>
      <c r="E2248" s="10" t="s">
        <v>47</v>
      </c>
      <c r="F2248" s="9"/>
      <c r="G2248" s="13">
        <v>1103</v>
      </c>
      <c r="H2248" s="23">
        <v>3.9891205802359999</v>
      </c>
      <c r="I2248" s="4">
        <v>6.7089755213059998</v>
      </c>
      <c r="J2248" s="4">
        <v>6.1650045330919996</v>
      </c>
      <c r="K2248" s="4">
        <v>8.2502266545780003</v>
      </c>
      <c r="L2248" s="4">
        <v>17.135086128739999</v>
      </c>
      <c r="M2248" s="4">
        <v>54.759746146871997</v>
      </c>
      <c r="N2248" s="4">
        <v>2.991840435177</v>
      </c>
      <c r="O2248" s="25">
        <v>42.248413417950999</v>
      </c>
    </row>
    <row r="2249" spans="3:15" ht="25.2" x14ac:dyDescent="0.25">
      <c r="C2249" s="106"/>
      <c r="D2249" s="101"/>
      <c r="E2249" s="11" t="s">
        <v>48</v>
      </c>
      <c r="F2249" s="8"/>
      <c r="G2249" s="7">
        <v>173</v>
      </c>
      <c r="H2249" s="17">
        <v>1.1560693641619999</v>
      </c>
      <c r="I2249" s="2">
        <v>2.8901734104050001</v>
      </c>
      <c r="J2249" s="2">
        <v>8.6705202312140006</v>
      </c>
      <c r="K2249" s="2">
        <v>10.982658959538</v>
      </c>
      <c r="L2249" s="2">
        <v>18.497109826589998</v>
      </c>
      <c r="M2249" s="2">
        <v>51.445086705202002</v>
      </c>
      <c r="N2249" s="2">
        <v>6.3583815028900004</v>
      </c>
      <c r="O2249" s="16">
        <v>42.196531791908001</v>
      </c>
    </row>
    <row r="2250" spans="3:15" x14ac:dyDescent="0.25">
      <c r="C2250" s="106"/>
      <c r="D2250" s="101"/>
      <c r="E2250" s="11" t="s">
        <v>49</v>
      </c>
      <c r="F2250" s="8"/>
      <c r="G2250" s="14">
        <v>29</v>
      </c>
      <c r="H2250" s="29">
        <v>3.4482758620689999</v>
      </c>
      <c r="I2250" s="6">
        <v>3.4482758620689999</v>
      </c>
      <c r="J2250" s="6">
        <v>10.344827586207</v>
      </c>
      <c r="K2250" s="6">
        <v>13.793103448276</v>
      </c>
      <c r="L2250" s="6">
        <v>20.689655172414</v>
      </c>
      <c r="M2250" s="6">
        <v>44.827586206897003</v>
      </c>
      <c r="N2250" s="6">
        <v>3.4482758620689999</v>
      </c>
      <c r="O2250" s="31">
        <v>51.724137931034001</v>
      </c>
    </row>
    <row r="2251" spans="3:15" ht="25.2" x14ac:dyDescent="0.25">
      <c r="C2251" s="106"/>
      <c r="D2251" s="101"/>
      <c r="E2251" s="11" t="s">
        <v>50</v>
      </c>
      <c r="F2251" s="8"/>
      <c r="G2251" s="7">
        <v>102</v>
      </c>
      <c r="H2251" s="17">
        <v>0.98039215686299996</v>
      </c>
      <c r="I2251" s="2">
        <v>6.8627450980390003</v>
      </c>
      <c r="J2251" s="2">
        <v>2.9411764705880001</v>
      </c>
      <c r="K2251" s="2">
        <v>15.686274509804001</v>
      </c>
      <c r="L2251" s="2">
        <v>19.607843137254999</v>
      </c>
      <c r="M2251" s="2">
        <v>51.960784313725</v>
      </c>
      <c r="N2251" s="2">
        <v>1.9607843137250001</v>
      </c>
      <c r="O2251" s="16">
        <v>46.078431372548998</v>
      </c>
    </row>
    <row r="2252" spans="3:15" ht="25.2" x14ac:dyDescent="0.25">
      <c r="C2252" s="106"/>
      <c r="D2252" s="101"/>
      <c r="E2252" s="11" t="s">
        <v>51</v>
      </c>
      <c r="F2252" s="8"/>
      <c r="G2252" s="14">
        <v>46</v>
      </c>
      <c r="H2252" s="57" t="s">
        <v>68</v>
      </c>
      <c r="I2252" s="6">
        <v>4.3478260869570002</v>
      </c>
      <c r="J2252" s="6">
        <v>6.5217391304349999</v>
      </c>
      <c r="K2252" s="6">
        <v>10.869565217390999</v>
      </c>
      <c r="L2252" s="6">
        <v>13.04347826087</v>
      </c>
      <c r="M2252" s="6">
        <v>54.347826086956999</v>
      </c>
      <c r="N2252" s="6">
        <v>10.869565217390999</v>
      </c>
      <c r="O2252" s="31">
        <v>34.782608695652002</v>
      </c>
    </row>
    <row r="2253" spans="3:15" x14ac:dyDescent="0.25">
      <c r="C2253" s="106"/>
      <c r="D2253" s="101"/>
      <c r="E2253" s="11" t="s">
        <v>52</v>
      </c>
      <c r="F2253" s="8"/>
      <c r="G2253" s="14">
        <v>20</v>
      </c>
      <c r="H2253" s="57" t="s">
        <v>68</v>
      </c>
      <c r="I2253" s="12" t="s">
        <v>68</v>
      </c>
      <c r="J2253" s="12" t="s">
        <v>68</v>
      </c>
      <c r="K2253" s="12" t="s">
        <v>68</v>
      </c>
      <c r="L2253" s="6">
        <v>10</v>
      </c>
      <c r="M2253" s="6">
        <v>85</v>
      </c>
      <c r="N2253" s="6">
        <v>5</v>
      </c>
      <c r="O2253" s="31">
        <v>10</v>
      </c>
    </row>
    <row r="2254" spans="3:15" x14ac:dyDescent="0.25">
      <c r="C2254" s="106"/>
      <c r="D2254" s="101"/>
      <c r="E2254" s="11" t="s">
        <v>53</v>
      </c>
      <c r="F2254" s="8"/>
      <c r="G2254" s="14">
        <v>19</v>
      </c>
      <c r="H2254" s="57" t="s">
        <v>68</v>
      </c>
      <c r="I2254" s="6">
        <v>5.2631578947369997</v>
      </c>
      <c r="J2254" s="6">
        <v>31.578947368421002</v>
      </c>
      <c r="K2254" s="6">
        <v>10.526315789473999</v>
      </c>
      <c r="L2254" s="12" t="s">
        <v>68</v>
      </c>
      <c r="M2254" s="6">
        <v>47.368421052632002</v>
      </c>
      <c r="N2254" s="6">
        <v>5.2631578947369997</v>
      </c>
      <c r="O2254" s="31">
        <v>47.368421052632002</v>
      </c>
    </row>
    <row r="2255" spans="3:15" x14ac:dyDescent="0.25">
      <c r="C2255" s="106"/>
      <c r="D2255" s="101"/>
      <c r="E2255" s="11" t="s">
        <v>38</v>
      </c>
      <c r="F2255" s="8"/>
      <c r="G2255" s="14">
        <v>32</v>
      </c>
      <c r="H2255" s="29">
        <v>3.125</v>
      </c>
      <c r="I2255" s="6">
        <v>6.25</v>
      </c>
      <c r="J2255" s="6">
        <v>6.25</v>
      </c>
      <c r="K2255" s="6">
        <v>12.5</v>
      </c>
      <c r="L2255" s="6">
        <v>18.75</v>
      </c>
      <c r="M2255" s="6">
        <v>46.875</v>
      </c>
      <c r="N2255" s="6">
        <v>6.25</v>
      </c>
      <c r="O2255" s="31">
        <v>46.875</v>
      </c>
    </row>
    <row r="2256" spans="3:15" x14ac:dyDescent="0.25">
      <c r="C2256" s="106"/>
      <c r="D2256" s="101"/>
      <c r="E2256" s="11" t="s">
        <v>54</v>
      </c>
      <c r="F2256" s="8"/>
      <c r="G2256" s="7">
        <v>1276</v>
      </c>
      <c r="H2256" s="17">
        <v>3.6050156739810002</v>
      </c>
      <c r="I2256" s="2">
        <v>6.1912225705330002</v>
      </c>
      <c r="J2256" s="2">
        <v>6.5047021943569998</v>
      </c>
      <c r="K2256" s="2">
        <v>8.6206896551720007</v>
      </c>
      <c r="L2256" s="2">
        <v>17.319749216300998</v>
      </c>
      <c r="M2256" s="2">
        <v>54.310344827586</v>
      </c>
      <c r="N2256" s="2">
        <v>3.4482758620689999</v>
      </c>
      <c r="O2256" s="16">
        <v>42.241379310345003</v>
      </c>
    </row>
    <row r="2257" spans="2:15" x14ac:dyDescent="0.25">
      <c r="C2257" s="106"/>
      <c r="D2257" s="101"/>
      <c r="E2257" s="11" t="s">
        <v>55</v>
      </c>
      <c r="F2257" s="8"/>
      <c r="G2257" s="7">
        <v>177</v>
      </c>
      <c r="H2257" s="17">
        <v>1.129943502825</v>
      </c>
      <c r="I2257" s="2">
        <v>5.6497175141240001</v>
      </c>
      <c r="J2257" s="2">
        <v>5.0847457627120001</v>
      </c>
      <c r="K2257" s="2">
        <v>14.124293785311</v>
      </c>
      <c r="L2257" s="2">
        <v>18.079096045198</v>
      </c>
      <c r="M2257" s="2">
        <v>51.412429378531002</v>
      </c>
      <c r="N2257" s="2">
        <v>4.5197740112989999</v>
      </c>
      <c r="O2257" s="16">
        <v>44.067796610168998</v>
      </c>
    </row>
    <row r="2258" spans="2:15" ht="25.2" x14ac:dyDescent="0.25">
      <c r="C2258" s="102" t="s">
        <v>56</v>
      </c>
      <c r="D2258" s="100" t="s">
        <v>21</v>
      </c>
      <c r="E2258" s="10" t="s">
        <v>57</v>
      </c>
      <c r="F2258" s="9"/>
      <c r="G2258" s="13">
        <v>393</v>
      </c>
      <c r="H2258" s="23">
        <v>1.0178117048349999</v>
      </c>
      <c r="I2258" s="4">
        <v>7.124681933842</v>
      </c>
      <c r="J2258" s="4">
        <v>9.4147582697200001</v>
      </c>
      <c r="K2258" s="4">
        <v>10.178117048346</v>
      </c>
      <c r="L2258" s="4">
        <v>13.486005089059001</v>
      </c>
      <c r="M2258" s="4">
        <v>53.435114503816997</v>
      </c>
      <c r="N2258" s="4">
        <v>5.3435114503819996</v>
      </c>
      <c r="O2258" s="25">
        <v>41.221374045802001</v>
      </c>
    </row>
    <row r="2259" spans="2:15" ht="25.2" x14ac:dyDescent="0.25">
      <c r="C2259" s="106"/>
      <c r="D2259" s="101"/>
      <c r="E2259" s="11" t="s">
        <v>58</v>
      </c>
      <c r="F2259" s="8"/>
      <c r="G2259" s="7">
        <v>615</v>
      </c>
      <c r="H2259" s="17">
        <v>1.30081300813</v>
      </c>
      <c r="I2259" s="2">
        <v>4.7154471544719998</v>
      </c>
      <c r="J2259" s="2">
        <v>6.0162601626020002</v>
      </c>
      <c r="K2259" s="2">
        <v>8.7804878048779997</v>
      </c>
      <c r="L2259" s="2">
        <v>17.398373983740001</v>
      </c>
      <c r="M2259" s="2">
        <v>58.536585365854002</v>
      </c>
      <c r="N2259" s="2">
        <v>3.2520325203249998</v>
      </c>
      <c r="O2259" s="16">
        <v>38.211382113821003</v>
      </c>
    </row>
    <row r="2260" spans="2:15" ht="25.2" x14ac:dyDescent="0.25">
      <c r="C2260" s="106"/>
      <c r="D2260" s="101"/>
      <c r="E2260" s="11" t="s">
        <v>59</v>
      </c>
      <c r="F2260" s="8"/>
      <c r="G2260" s="7">
        <v>364</v>
      </c>
      <c r="H2260" s="17">
        <v>6.8681318681320001</v>
      </c>
      <c r="I2260" s="2">
        <v>7.6923076923079998</v>
      </c>
      <c r="J2260" s="2">
        <v>3.5714285714290002</v>
      </c>
      <c r="K2260" s="2">
        <v>6.5934065934069999</v>
      </c>
      <c r="L2260" s="2">
        <v>20.604395604396</v>
      </c>
      <c r="M2260" s="2">
        <v>51.373626373626003</v>
      </c>
      <c r="N2260" s="2">
        <v>3.2967032967029999</v>
      </c>
      <c r="O2260" s="16">
        <v>45.329670329670002</v>
      </c>
    </row>
    <row r="2261" spans="2:15" x14ac:dyDescent="0.25">
      <c r="C2261" s="106"/>
      <c r="D2261" s="101"/>
      <c r="E2261" s="11" t="s">
        <v>60</v>
      </c>
      <c r="F2261" s="8"/>
      <c r="G2261" s="7">
        <v>152</v>
      </c>
      <c r="H2261" s="17">
        <v>7.8947368421049999</v>
      </c>
      <c r="I2261" s="2">
        <v>4.6052631578950001</v>
      </c>
      <c r="J2261" s="2">
        <v>8.5526315789470004</v>
      </c>
      <c r="K2261" s="2">
        <v>15.131578947368</v>
      </c>
      <c r="L2261" s="2">
        <v>17.105263157894999</v>
      </c>
      <c r="M2261" s="2">
        <v>44.736842105263001</v>
      </c>
      <c r="N2261" s="2">
        <v>1.973684210526</v>
      </c>
      <c r="O2261" s="16">
        <v>53.289473684211004</v>
      </c>
    </row>
    <row r="2262" spans="2:15" x14ac:dyDescent="0.25">
      <c r="C2262" s="102" t="s">
        <v>61</v>
      </c>
      <c r="D2262" s="100" t="s">
        <v>21</v>
      </c>
      <c r="E2262" s="10" t="s">
        <v>62</v>
      </c>
      <c r="F2262" s="9"/>
      <c r="G2262" s="13">
        <v>197</v>
      </c>
      <c r="H2262" s="23">
        <v>1.0152284263960001</v>
      </c>
      <c r="I2262" s="4">
        <v>5.5837563451780001</v>
      </c>
      <c r="J2262" s="4">
        <v>6.598984771574</v>
      </c>
      <c r="K2262" s="4">
        <v>8.6294416243650005</v>
      </c>
      <c r="L2262" s="4">
        <v>16.751269035532999</v>
      </c>
      <c r="M2262" s="4">
        <v>59.898477157359999</v>
      </c>
      <c r="N2262" s="4">
        <v>1.522842639594</v>
      </c>
      <c r="O2262" s="25">
        <v>38.578680203045998</v>
      </c>
    </row>
    <row r="2263" spans="2:15" x14ac:dyDescent="0.25">
      <c r="C2263" s="103"/>
      <c r="D2263" s="101"/>
      <c r="E2263" s="11" t="s">
        <v>63</v>
      </c>
      <c r="F2263" s="8"/>
      <c r="G2263" s="7">
        <v>460</v>
      </c>
      <c r="H2263" s="17">
        <v>3.6956521739129999</v>
      </c>
      <c r="I2263" s="2">
        <v>6.5217391304349999</v>
      </c>
      <c r="J2263" s="2">
        <v>8.4782608695650001</v>
      </c>
      <c r="K2263" s="2">
        <v>13.04347826087</v>
      </c>
      <c r="L2263" s="2">
        <v>15</v>
      </c>
      <c r="M2263" s="2">
        <v>48.913043478261002</v>
      </c>
      <c r="N2263" s="2">
        <v>4.3478260869570002</v>
      </c>
      <c r="O2263" s="16">
        <v>46.739130434783</v>
      </c>
    </row>
    <row r="2264" spans="2:15" ht="25.2" x14ac:dyDescent="0.25">
      <c r="C2264" s="103"/>
      <c r="D2264" s="101"/>
      <c r="E2264" s="11" t="s">
        <v>64</v>
      </c>
      <c r="F2264" s="8"/>
      <c r="G2264" s="7">
        <v>286</v>
      </c>
      <c r="H2264" s="17">
        <v>4.1958041958040004</v>
      </c>
      <c r="I2264" s="2">
        <v>5.9440559440560001</v>
      </c>
      <c r="J2264" s="2">
        <v>2.797202797203</v>
      </c>
      <c r="K2264" s="2">
        <v>6.9930069930069996</v>
      </c>
      <c r="L2264" s="2">
        <v>18.181818181817999</v>
      </c>
      <c r="M2264" s="2">
        <v>57.342657342656999</v>
      </c>
      <c r="N2264" s="2">
        <v>4.5454545454549997</v>
      </c>
      <c r="O2264" s="16">
        <v>38.111888111888</v>
      </c>
    </row>
    <row r="2265" spans="2:15" x14ac:dyDescent="0.25">
      <c r="C2265" s="103"/>
      <c r="D2265" s="101"/>
      <c r="E2265" s="11" t="s">
        <v>65</v>
      </c>
      <c r="F2265" s="8"/>
      <c r="G2265" s="7">
        <v>249</v>
      </c>
      <c r="H2265" s="17">
        <v>0.40160642570299998</v>
      </c>
      <c r="I2265" s="2">
        <v>5.2208835341370001</v>
      </c>
      <c r="J2265" s="2">
        <v>4.819277108434</v>
      </c>
      <c r="K2265" s="2">
        <v>9.2369477911650009</v>
      </c>
      <c r="L2265" s="2">
        <v>18.473895582329</v>
      </c>
      <c r="M2265" s="2">
        <v>56.626506024096003</v>
      </c>
      <c r="N2265" s="2">
        <v>5.2208835341370001</v>
      </c>
      <c r="O2265" s="16">
        <v>38.152610441767003</v>
      </c>
    </row>
    <row r="2266" spans="2:15" x14ac:dyDescent="0.25">
      <c r="C2266" s="103"/>
      <c r="D2266" s="101"/>
      <c r="E2266" s="11" t="s">
        <v>66</v>
      </c>
      <c r="F2266" s="8"/>
      <c r="G2266" s="7">
        <v>145</v>
      </c>
      <c r="H2266" s="17">
        <v>2.7586206896549998</v>
      </c>
      <c r="I2266" s="2">
        <v>8.2758620689659992</v>
      </c>
      <c r="J2266" s="2">
        <v>8.9655172413790005</v>
      </c>
      <c r="K2266" s="2">
        <v>7.5862068965520004</v>
      </c>
      <c r="L2266" s="2">
        <v>18.620689655172001</v>
      </c>
      <c r="M2266" s="2">
        <v>51.034482758621003</v>
      </c>
      <c r="N2266" s="2">
        <v>2.7586206896549998</v>
      </c>
      <c r="O2266" s="16">
        <v>46.206896551724</v>
      </c>
    </row>
    <row r="2267" spans="2:15" x14ac:dyDescent="0.25">
      <c r="C2267" s="107"/>
      <c r="D2267" s="104"/>
      <c r="E2267" s="44" t="s">
        <v>67</v>
      </c>
      <c r="F2267" s="45"/>
      <c r="G2267" s="56">
        <v>187</v>
      </c>
      <c r="H2267" s="66">
        <v>6.9518716577540003</v>
      </c>
      <c r="I2267" s="35">
        <v>4.8128342245990003</v>
      </c>
      <c r="J2267" s="35">
        <v>8.0213903743320003</v>
      </c>
      <c r="K2267" s="35">
        <v>5.3475935828879999</v>
      </c>
      <c r="L2267" s="35">
        <v>18.181818181817999</v>
      </c>
      <c r="M2267" s="35">
        <v>55.080213903743001</v>
      </c>
      <c r="N2267" s="35">
        <v>1.6042780748659999</v>
      </c>
      <c r="O2267" s="67">
        <v>43.315508021390002</v>
      </c>
    </row>
    <row r="2269" spans="2:15" x14ac:dyDescent="0.25">
      <c r="B2269" s="42" t="str">
        <f xml:space="preserve"> HYPERLINK("#'目次'!B33", "[27]")</f>
        <v>[27]</v>
      </c>
      <c r="C2269" s="37" t="s">
        <v>358</v>
      </c>
    </row>
    <row r="2272" spans="2:15" x14ac:dyDescent="0.25">
      <c r="C2272" s="37" t="s">
        <v>14</v>
      </c>
    </row>
    <row r="2273" spans="3:15" ht="50.4" x14ac:dyDescent="0.25">
      <c r="C2273" s="96"/>
      <c r="D2273" s="97"/>
      <c r="E2273" s="97"/>
      <c r="F2273" s="97"/>
      <c r="G2273" s="52" t="s">
        <v>15</v>
      </c>
      <c r="H2273" s="48" t="s">
        <v>349</v>
      </c>
      <c r="I2273" s="20" t="s">
        <v>350</v>
      </c>
      <c r="J2273" s="20" t="s">
        <v>351</v>
      </c>
      <c r="K2273" s="20" t="s">
        <v>352</v>
      </c>
      <c r="L2273" s="20" t="s">
        <v>353</v>
      </c>
      <c r="M2273" s="20" t="s">
        <v>359</v>
      </c>
      <c r="N2273" s="20" t="s">
        <v>38</v>
      </c>
      <c r="O2273" s="51" t="s">
        <v>360</v>
      </c>
    </row>
    <row r="2274" spans="3:15" x14ac:dyDescent="0.25">
      <c r="C2274" s="98"/>
      <c r="D2274" s="99"/>
      <c r="E2274" s="99"/>
      <c r="F2274" s="99"/>
      <c r="G2274" s="47"/>
      <c r="H2274" s="55"/>
      <c r="I2274" s="21"/>
      <c r="J2274" s="21"/>
      <c r="K2274" s="21"/>
      <c r="L2274" s="21"/>
      <c r="M2274" s="21"/>
      <c r="N2274" s="21"/>
      <c r="O2274" s="54"/>
    </row>
    <row r="2275" spans="3:15" x14ac:dyDescent="0.25">
      <c r="C2275" s="43"/>
      <c r="D2275" s="49"/>
      <c r="E2275" s="53" t="s">
        <v>15</v>
      </c>
      <c r="F2275" s="46"/>
      <c r="G2275" s="50">
        <v>1524</v>
      </c>
      <c r="H2275" s="32">
        <v>3.7401574803150002</v>
      </c>
      <c r="I2275" s="32">
        <v>10.892388451444001</v>
      </c>
      <c r="J2275" s="32">
        <v>20.931758530183998</v>
      </c>
      <c r="K2275" s="32">
        <v>38.845144356954997</v>
      </c>
      <c r="L2275" s="32">
        <v>18.569553805773999</v>
      </c>
      <c r="M2275" s="32">
        <v>3.2152230971129998</v>
      </c>
      <c r="N2275" s="32">
        <v>3.8057742782149999</v>
      </c>
      <c r="O2275" s="65">
        <v>92.979002624672006</v>
      </c>
    </row>
    <row r="2276" spans="3:15" x14ac:dyDescent="0.25">
      <c r="C2276" s="105" t="s">
        <v>20</v>
      </c>
      <c r="D2276" s="100" t="s">
        <v>21</v>
      </c>
      <c r="E2276" s="10" t="s">
        <v>22</v>
      </c>
      <c r="F2276" s="9"/>
      <c r="G2276" s="13">
        <v>780</v>
      </c>
      <c r="H2276" s="23">
        <v>4.1025641025640001</v>
      </c>
      <c r="I2276" s="4">
        <v>12.051282051282</v>
      </c>
      <c r="J2276" s="4">
        <v>30.25641025641</v>
      </c>
      <c r="K2276" s="4">
        <v>45.769230769231001</v>
      </c>
      <c r="L2276" s="4">
        <v>2.564102564103</v>
      </c>
      <c r="M2276" s="4">
        <v>0.76923076923099998</v>
      </c>
      <c r="N2276" s="4">
        <v>4.4871794871789996</v>
      </c>
      <c r="O2276" s="25">
        <v>94.743589743589993</v>
      </c>
    </row>
    <row r="2277" spans="3:15" x14ac:dyDescent="0.25">
      <c r="C2277" s="106"/>
      <c r="D2277" s="101"/>
      <c r="E2277" s="11" t="s">
        <v>23</v>
      </c>
      <c r="F2277" s="8"/>
      <c r="G2277" s="7">
        <v>744</v>
      </c>
      <c r="H2277" s="17">
        <v>3.360215053763</v>
      </c>
      <c r="I2277" s="2">
        <v>9.6774193548389995</v>
      </c>
      <c r="J2277" s="2">
        <v>11.155913978495001</v>
      </c>
      <c r="K2277" s="2">
        <v>31.586021505375999</v>
      </c>
      <c r="L2277" s="2">
        <v>35.349462365591002</v>
      </c>
      <c r="M2277" s="2">
        <v>5.7795698924729999</v>
      </c>
      <c r="N2277" s="2">
        <v>3.091397849462</v>
      </c>
      <c r="O2277" s="16">
        <v>91.129032258064996</v>
      </c>
    </row>
    <row r="2278" spans="3:15" x14ac:dyDescent="0.25">
      <c r="C2278" s="102" t="s">
        <v>24</v>
      </c>
      <c r="D2278" s="102" t="s">
        <v>25</v>
      </c>
      <c r="E2278" s="10" t="s">
        <v>26</v>
      </c>
      <c r="F2278" s="9"/>
      <c r="G2278" s="13">
        <v>257</v>
      </c>
      <c r="H2278" s="23">
        <v>1.556420233463</v>
      </c>
      <c r="I2278" s="4">
        <v>7.0038910505840004</v>
      </c>
      <c r="J2278" s="4">
        <v>19.455252918288</v>
      </c>
      <c r="K2278" s="4">
        <v>50.972762645914003</v>
      </c>
      <c r="L2278" s="4">
        <v>19.844357976653999</v>
      </c>
      <c r="M2278" s="4">
        <v>0.38910505836600001</v>
      </c>
      <c r="N2278" s="4">
        <v>0.77821011673200002</v>
      </c>
      <c r="O2278" s="25">
        <v>98.832684824902998</v>
      </c>
    </row>
    <row r="2279" spans="3:15" x14ac:dyDescent="0.25">
      <c r="C2279" s="106"/>
      <c r="D2279" s="103"/>
      <c r="E2279" s="11" t="s">
        <v>27</v>
      </c>
      <c r="F2279" s="8"/>
      <c r="G2279" s="7">
        <v>297</v>
      </c>
      <c r="H2279" s="17">
        <v>4.0404040404039998</v>
      </c>
      <c r="I2279" s="2">
        <v>9.4276094276089992</v>
      </c>
      <c r="J2279" s="2">
        <v>18.518518518518999</v>
      </c>
      <c r="K2279" s="2">
        <v>44.781144781145002</v>
      </c>
      <c r="L2279" s="2">
        <v>18.855218855219</v>
      </c>
      <c r="M2279" s="2">
        <v>1.683501683502</v>
      </c>
      <c r="N2279" s="2">
        <v>2.6936026936030002</v>
      </c>
      <c r="O2279" s="16">
        <v>95.622895622895996</v>
      </c>
    </row>
    <row r="2280" spans="3:15" x14ac:dyDescent="0.25">
      <c r="C2280" s="106"/>
      <c r="D2280" s="103"/>
      <c r="E2280" s="11" t="s">
        <v>28</v>
      </c>
      <c r="F2280" s="8"/>
      <c r="G2280" s="7">
        <v>316</v>
      </c>
      <c r="H2280" s="17">
        <v>4.1139240506329999</v>
      </c>
      <c r="I2280" s="2">
        <v>12.341772151899001</v>
      </c>
      <c r="J2280" s="2">
        <v>20.886075949367001</v>
      </c>
      <c r="K2280" s="2">
        <v>37.974683544304</v>
      </c>
      <c r="L2280" s="2">
        <v>20.886075949367001</v>
      </c>
      <c r="M2280" s="2">
        <v>1.2658227848100001</v>
      </c>
      <c r="N2280" s="2">
        <v>2.5316455696200002</v>
      </c>
      <c r="O2280" s="16">
        <v>96.202531645570005</v>
      </c>
    </row>
    <row r="2281" spans="3:15" x14ac:dyDescent="0.25">
      <c r="C2281" s="106"/>
      <c r="D2281" s="103"/>
      <c r="E2281" s="11" t="s">
        <v>29</v>
      </c>
      <c r="F2281" s="8"/>
      <c r="G2281" s="7">
        <v>335</v>
      </c>
      <c r="H2281" s="17">
        <v>2.0895522388060002</v>
      </c>
      <c r="I2281" s="2">
        <v>12.238805970149</v>
      </c>
      <c r="J2281" s="2">
        <v>21.194029850745999</v>
      </c>
      <c r="K2281" s="2">
        <v>37.910447761194</v>
      </c>
      <c r="L2281" s="2">
        <v>18.805970149254001</v>
      </c>
      <c r="M2281" s="2">
        <v>3.283582089552</v>
      </c>
      <c r="N2281" s="2">
        <v>4.477611940299</v>
      </c>
      <c r="O2281" s="16">
        <v>92.238805970149002</v>
      </c>
    </row>
    <row r="2282" spans="3:15" x14ac:dyDescent="0.25">
      <c r="C2282" s="106"/>
      <c r="D2282" s="103"/>
      <c r="E2282" s="11" t="s">
        <v>30</v>
      </c>
      <c r="F2282" s="8"/>
      <c r="G2282" s="7">
        <v>319</v>
      </c>
      <c r="H2282" s="17">
        <v>6.5830721003130002</v>
      </c>
      <c r="I2282" s="2">
        <v>12.539184952977999</v>
      </c>
      <c r="J2282" s="2">
        <v>24.137931034483</v>
      </c>
      <c r="K2282" s="2">
        <v>25.391849529780998</v>
      </c>
      <c r="L2282" s="2">
        <v>14.733542319749001</v>
      </c>
      <c r="M2282" s="2">
        <v>8.7774294670849997</v>
      </c>
      <c r="N2282" s="2">
        <v>7.8369905956109998</v>
      </c>
      <c r="O2282" s="16">
        <v>83.385579937304001</v>
      </c>
    </row>
    <row r="2283" spans="3:15" x14ac:dyDescent="0.25">
      <c r="C2283" s="106"/>
      <c r="D2283" s="103"/>
      <c r="E2283" s="11" t="s">
        <v>31</v>
      </c>
      <c r="F2283" s="8"/>
      <c r="G2283" s="7">
        <v>1267</v>
      </c>
      <c r="H2283" s="17">
        <v>4.1831097079720001</v>
      </c>
      <c r="I2283" s="2">
        <v>11.681136543015</v>
      </c>
      <c r="J2283" s="2">
        <v>21.231254932912002</v>
      </c>
      <c r="K2283" s="2">
        <v>36.385161799526003</v>
      </c>
      <c r="L2283" s="2">
        <v>18.310970797159001</v>
      </c>
      <c r="M2283" s="2">
        <v>3.7884767166539999</v>
      </c>
      <c r="N2283" s="2">
        <v>4.4198895027620004</v>
      </c>
      <c r="O2283" s="16">
        <v>91.791633780583993</v>
      </c>
    </row>
    <row r="2284" spans="3:15" x14ac:dyDescent="0.25">
      <c r="C2284" s="106"/>
      <c r="D2284" s="103"/>
      <c r="E2284" s="11" t="s">
        <v>32</v>
      </c>
      <c r="F2284" s="8"/>
      <c r="G2284" s="7">
        <v>654</v>
      </c>
      <c r="H2284" s="17">
        <v>4.2813455657489996</v>
      </c>
      <c r="I2284" s="2">
        <v>12.385321100917</v>
      </c>
      <c r="J2284" s="2">
        <v>22.629969418959998</v>
      </c>
      <c r="K2284" s="2">
        <v>31.804281345566</v>
      </c>
      <c r="L2284" s="2">
        <v>16.819571865442999</v>
      </c>
      <c r="M2284" s="2">
        <v>5.9633027522940001</v>
      </c>
      <c r="N2284" s="2">
        <v>6.1162079510699998</v>
      </c>
      <c r="O2284" s="16">
        <v>87.920489296636006</v>
      </c>
    </row>
    <row r="2285" spans="3:15" x14ac:dyDescent="0.25">
      <c r="C2285" s="106"/>
      <c r="D2285" s="102" t="s">
        <v>22</v>
      </c>
      <c r="E2285" s="10" t="s">
        <v>26</v>
      </c>
      <c r="F2285" s="9"/>
      <c r="G2285" s="13">
        <v>137</v>
      </c>
      <c r="H2285" s="23">
        <v>2.1897810218979998</v>
      </c>
      <c r="I2285" s="4">
        <v>9.4890510948909998</v>
      </c>
      <c r="J2285" s="4">
        <v>27.737226277371999</v>
      </c>
      <c r="K2285" s="4">
        <v>56.204379562043997</v>
      </c>
      <c r="L2285" s="4">
        <v>2.1897810218979998</v>
      </c>
      <c r="M2285" s="4">
        <v>0.72992700729899995</v>
      </c>
      <c r="N2285" s="4">
        <v>1.459854014599</v>
      </c>
      <c r="O2285" s="25">
        <v>97.810218978102</v>
      </c>
    </row>
    <row r="2286" spans="3:15" x14ac:dyDescent="0.25">
      <c r="C2286" s="106"/>
      <c r="D2286" s="103"/>
      <c r="E2286" s="11" t="s">
        <v>27</v>
      </c>
      <c r="F2286" s="8"/>
      <c r="G2286" s="7">
        <v>157</v>
      </c>
      <c r="H2286" s="17">
        <v>5.0955414012739997</v>
      </c>
      <c r="I2286" s="2">
        <v>12.101910828025</v>
      </c>
      <c r="J2286" s="2">
        <v>24.203821656051002</v>
      </c>
      <c r="K2286" s="2">
        <v>50.955414012738999</v>
      </c>
      <c r="L2286" s="2">
        <v>2.5477707006369998</v>
      </c>
      <c r="M2286" s="2">
        <v>0.63694267515900005</v>
      </c>
      <c r="N2286" s="2">
        <v>4.4585987261150004</v>
      </c>
      <c r="O2286" s="16">
        <v>94.904458598725995</v>
      </c>
    </row>
    <row r="2287" spans="3:15" x14ac:dyDescent="0.25">
      <c r="C2287" s="106"/>
      <c r="D2287" s="103"/>
      <c r="E2287" s="11" t="s">
        <v>28</v>
      </c>
      <c r="F2287" s="8"/>
      <c r="G2287" s="7">
        <v>162</v>
      </c>
      <c r="H2287" s="17">
        <v>4.3209876543209997</v>
      </c>
      <c r="I2287" s="2">
        <v>14.197530864198001</v>
      </c>
      <c r="J2287" s="2">
        <v>31.481481481481001</v>
      </c>
      <c r="K2287" s="2">
        <v>43.209876543210001</v>
      </c>
      <c r="L2287" s="2">
        <v>2.4691358024690002</v>
      </c>
      <c r="M2287" s="2">
        <v>1.2345679012349999</v>
      </c>
      <c r="N2287" s="2">
        <v>3.086419753086</v>
      </c>
      <c r="O2287" s="16">
        <v>95.679012345678998</v>
      </c>
    </row>
    <row r="2288" spans="3:15" x14ac:dyDescent="0.25">
      <c r="C2288" s="106"/>
      <c r="D2288" s="103"/>
      <c r="E2288" s="11" t="s">
        <v>29</v>
      </c>
      <c r="F2288" s="8"/>
      <c r="G2288" s="7">
        <v>175</v>
      </c>
      <c r="H2288" s="17">
        <v>2.285714285714</v>
      </c>
      <c r="I2288" s="2">
        <v>11.428571428571001</v>
      </c>
      <c r="J2288" s="2">
        <v>31.428571428571001</v>
      </c>
      <c r="K2288" s="2">
        <v>46.285714285714</v>
      </c>
      <c r="L2288" s="2">
        <v>2.285714285714</v>
      </c>
      <c r="M2288" s="2">
        <v>0.57142857142900005</v>
      </c>
      <c r="N2288" s="2">
        <v>5.7142857142860004</v>
      </c>
      <c r="O2288" s="16">
        <v>93.714285714286007</v>
      </c>
    </row>
    <row r="2289" spans="3:15" x14ac:dyDescent="0.25">
      <c r="C2289" s="106"/>
      <c r="D2289" s="103"/>
      <c r="E2289" s="11" t="s">
        <v>30</v>
      </c>
      <c r="F2289" s="8"/>
      <c r="G2289" s="7">
        <v>149</v>
      </c>
      <c r="H2289" s="17">
        <v>6.7114093959729999</v>
      </c>
      <c r="I2289" s="2">
        <v>12.751677852348999</v>
      </c>
      <c r="J2289" s="2">
        <v>36.241610738254998</v>
      </c>
      <c r="K2289" s="2">
        <v>32.885906040267997</v>
      </c>
      <c r="L2289" s="2">
        <v>3.355704697987</v>
      </c>
      <c r="M2289" s="2">
        <v>0.67114093959700005</v>
      </c>
      <c r="N2289" s="2">
        <v>7.3825503355700004</v>
      </c>
      <c r="O2289" s="16">
        <v>91.946308724831994</v>
      </c>
    </row>
    <row r="2290" spans="3:15" x14ac:dyDescent="0.25">
      <c r="C2290" s="106"/>
      <c r="D2290" s="103"/>
      <c r="E2290" s="11" t="s">
        <v>31</v>
      </c>
      <c r="F2290" s="8"/>
      <c r="G2290" s="7">
        <v>643</v>
      </c>
      <c r="H2290" s="17">
        <v>4.510108864697</v>
      </c>
      <c r="I2290" s="2">
        <v>12.597200622083999</v>
      </c>
      <c r="J2290" s="2">
        <v>30.793157076204999</v>
      </c>
      <c r="K2290" s="2">
        <v>43.545878693623997</v>
      </c>
      <c r="L2290" s="2">
        <v>2.6438569206840001</v>
      </c>
      <c r="M2290" s="2">
        <v>0.77760497667200001</v>
      </c>
      <c r="N2290" s="2">
        <v>5.1321928460340001</v>
      </c>
      <c r="O2290" s="16">
        <v>94.090202177294003</v>
      </c>
    </row>
    <row r="2291" spans="3:15" x14ac:dyDescent="0.25">
      <c r="C2291" s="106"/>
      <c r="D2291" s="103"/>
      <c r="E2291" s="11" t="s">
        <v>32</v>
      </c>
      <c r="F2291" s="8"/>
      <c r="G2291" s="7">
        <v>324</v>
      </c>
      <c r="H2291" s="17">
        <v>4.3209876543209997</v>
      </c>
      <c r="I2291" s="2">
        <v>12.037037037037001</v>
      </c>
      <c r="J2291" s="2">
        <v>33.641975308642003</v>
      </c>
      <c r="K2291" s="2">
        <v>40.123456790123001</v>
      </c>
      <c r="L2291" s="2">
        <v>2.7777777777780002</v>
      </c>
      <c r="M2291" s="2">
        <v>0.61728395061700003</v>
      </c>
      <c r="N2291" s="2">
        <v>6.4814814814809996</v>
      </c>
      <c r="O2291" s="16">
        <v>92.901234567901</v>
      </c>
    </row>
    <row r="2292" spans="3:15" x14ac:dyDescent="0.25">
      <c r="C2292" s="106"/>
      <c r="D2292" s="102" t="s">
        <v>23</v>
      </c>
      <c r="E2292" s="10" t="s">
        <v>26</v>
      </c>
      <c r="F2292" s="9"/>
      <c r="G2292" s="13">
        <v>120</v>
      </c>
      <c r="H2292" s="23">
        <v>0.83333333333299997</v>
      </c>
      <c r="I2292" s="4">
        <v>4.166666666667</v>
      </c>
      <c r="J2292" s="4">
        <v>10</v>
      </c>
      <c r="K2292" s="4">
        <v>45</v>
      </c>
      <c r="L2292" s="4">
        <v>40</v>
      </c>
      <c r="M2292" s="36" t="s">
        <v>68</v>
      </c>
      <c r="N2292" s="36" t="s">
        <v>68</v>
      </c>
      <c r="O2292" s="25">
        <v>100</v>
      </c>
    </row>
    <row r="2293" spans="3:15" x14ac:dyDescent="0.25">
      <c r="C2293" s="106"/>
      <c r="D2293" s="103"/>
      <c r="E2293" s="11" t="s">
        <v>27</v>
      </c>
      <c r="F2293" s="8"/>
      <c r="G2293" s="7">
        <v>140</v>
      </c>
      <c r="H2293" s="17">
        <v>2.8571428571430002</v>
      </c>
      <c r="I2293" s="2">
        <v>6.4285714285709998</v>
      </c>
      <c r="J2293" s="2">
        <v>12.142857142857</v>
      </c>
      <c r="K2293" s="2">
        <v>37.857142857143003</v>
      </c>
      <c r="L2293" s="2">
        <v>37.142857142856997</v>
      </c>
      <c r="M2293" s="2">
        <v>2.8571428571430002</v>
      </c>
      <c r="N2293" s="2">
        <v>0.71428571428599996</v>
      </c>
      <c r="O2293" s="16">
        <v>96.428571428571004</v>
      </c>
    </row>
    <row r="2294" spans="3:15" x14ac:dyDescent="0.25">
      <c r="C2294" s="106"/>
      <c r="D2294" s="103"/>
      <c r="E2294" s="11" t="s">
        <v>28</v>
      </c>
      <c r="F2294" s="8"/>
      <c r="G2294" s="7">
        <v>154</v>
      </c>
      <c r="H2294" s="17">
        <v>3.896103896104</v>
      </c>
      <c r="I2294" s="2">
        <v>10.38961038961</v>
      </c>
      <c r="J2294" s="2">
        <v>9.7402597402600009</v>
      </c>
      <c r="K2294" s="2">
        <v>32.467532467532003</v>
      </c>
      <c r="L2294" s="2">
        <v>40.259740259739999</v>
      </c>
      <c r="M2294" s="2">
        <v>1.298701298701</v>
      </c>
      <c r="N2294" s="2">
        <v>1.948051948052</v>
      </c>
      <c r="O2294" s="16">
        <v>96.753246753246998</v>
      </c>
    </row>
    <row r="2295" spans="3:15" x14ac:dyDescent="0.25">
      <c r="C2295" s="106"/>
      <c r="D2295" s="103"/>
      <c r="E2295" s="11" t="s">
        <v>29</v>
      </c>
      <c r="F2295" s="8"/>
      <c r="G2295" s="7">
        <v>160</v>
      </c>
      <c r="H2295" s="17">
        <v>1.875</v>
      </c>
      <c r="I2295" s="2">
        <v>13.125</v>
      </c>
      <c r="J2295" s="2">
        <v>10</v>
      </c>
      <c r="K2295" s="2">
        <v>28.75</v>
      </c>
      <c r="L2295" s="2">
        <v>36.875</v>
      </c>
      <c r="M2295" s="2">
        <v>6.25</v>
      </c>
      <c r="N2295" s="2">
        <v>3.125</v>
      </c>
      <c r="O2295" s="16">
        <v>90.625</v>
      </c>
    </row>
    <row r="2296" spans="3:15" x14ac:dyDescent="0.25">
      <c r="C2296" s="106"/>
      <c r="D2296" s="103"/>
      <c r="E2296" s="11" t="s">
        <v>30</v>
      </c>
      <c r="F2296" s="8"/>
      <c r="G2296" s="7">
        <v>170</v>
      </c>
      <c r="H2296" s="17">
        <v>6.4705882352939996</v>
      </c>
      <c r="I2296" s="2">
        <v>12.352941176471001</v>
      </c>
      <c r="J2296" s="2">
        <v>13.529411764705999</v>
      </c>
      <c r="K2296" s="2">
        <v>18.823529411765001</v>
      </c>
      <c r="L2296" s="2">
        <v>24.705882352941</v>
      </c>
      <c r="M2296" s="2">
        <v>15.882352941176</v>
      </c>
      <c r="N2296" s="2">
        <v>8.2352941176469994</v>
      </c>
      <c r="O2296" s="16">
        <v>75.882352941175995</v>
      </c>
    </row>
    <row r="2297" spans="3:15" x14ac:dyDescent="0.25">
      <c r="C2297" s="106"/>
      <c r="D2297" s="103"/>
      <c r="E2297" s="11" t="s">
        <v>31</v>
      </c>
      <c r="F2297" s="8"/>
      <c r="G2297" s="7">
        <v>624</v>
      </c>
      <c r="H2297" s="17">
        <v>3.8461538461539999</v>
      </c>
      <c r="I2297" s="2">
        <v>10.737179487179001</v>
      </c>
      <c r="J2297" s="2">
        <v>11.378205128205</v>
      </c>
      <c r="K2297" s="2">
        <v>29.00641025641</v>
      </c>
      <c r="L2297" s="2">
        <v>34.455128205127998</v>
      </c>
      <c r="M2297" s="2">
        <v>6.8910256410260002</v>
      </c>
      <c r="N2297" s="2">
        <v>3.685897435897</v>
      </c>
      <c r="O2297" s="16">
        <v>89.423076923077005</v>
      </c>
    </row>
    <row r="2298" spans="3:15" x14ac:dyDescent="0.25">
      <c r="C2298" s="106"/>
      <c r="D2298" s="103"/>
      <c r="E2298" s="11" t="s">
        <v>32</v>
      </c>
      <c r="F2298" s="8"/>
      <c r="G2298" s="7">
        <v>330</v>
      </c>
      <c r="H2298" s="17">
        <v>4.2424242424239997</v>
      </c>
      <c r="I2298" s="2">
        <v>12.727272727273</v>
      </c>
      <c r="J2298" s="2">
        <v>11.818181818182</v>
      </c>
      <c r="K2298" s="2">
        <v>23.636363636363999</v>
      </c>
      <c r="L2298" s="2">
        <v>30.606060606061</v>
      </c>
      <c r="M2298" s="2">
        <v>11.212121212121</v>
      </c>
      <c r="N2298" s="2">
        <v>5.7575757575760003</v>
      </c>
      <c r="O2298" s="16">
        <v>83.030303030303003</v>
      </c>
    </row>
    <row r="2299" spans="3:15" ht="25.2" x14ac:dyDescent="0.25">
      <c r="C2299" s="102" t="s">
        <v>33</v>
      </c>
      <c r="D2299" s="102" t="s">
        <v>25</v>
      </c>
      <c r="E2299" s="10" t="s">
        <v>34</v>
      </c>
      <c r="F2299" s="9"/>
      <c r="G2299" s="13">
        <v>75</v>
      </c>
      <c r="H2299" s="23">
        <v>5.333333333333</v>
      </c>
      <c r="I2299" s="4">
        <v>8</v>
      </c>
      <c r="J2299" s="4">
        <v>22.666666666666998</v>
      </c>
      <c r="K2299" s="4">
        <v>49.333333333333002</v>
      </c>
      <c r="L2299" s="4">
        <v>6.666666666667</v>
      </c>
      <c r="M2299" s="4">
        <v>4</v>
      </c>
      <c r="N2299" s="4">
        <v>4</v>
      </c>
      <c r="O2299" s="25">
        <v>92</v>
      </c>
    </row>
    <row r="2300" spans="3:15" ht="25.2" x14ac:dyDescent="0.25">
      <c r="C2300" s="106"/>
      <c r="D2300" s="103"/>
      <c r="E2300" s="11" t="s">
        <v>35</v>
      </c>
      <c r="F2300" s="8"/>
      <c r="G2300" s="7">
        <v>1042</v>
      </c>
      <c r="H2300" s="17">
        <v>3.2629558541270001</v>
      </c>
      <c r="I2300" s="2">
        <v>10.940499040306999</v>
      </c>
      <c r="J2300" s="2">
        <v>22.456813819577999</v>
      </c>
      <c r="K2300" s="2">
        <v>40.786948176583003</v>
      </c>
      <c r="L2300" s="2">
        <v>17.082533589251</v>
      </c>
      <c r="M2300" s="2">
        <v>2.495201535509</v>
      </c>
      <c r="N2300" s="2">
        <v>2.9750479846450002</v>
      </c>
      <c r="O2300" s="16">
        <v>94.529750479846001</v>
      </c>
    </row>
    <row r="2301" spans="3:15" ht="25.2" x14ac:dyDescent="0.25">
      <c r="C2301" s="106"/>
      <c r="D2301" s="103"/>
      <c r="E2301" s="11" t="s">
        <v>36</v>
      </c>
      <c r="F2301" s="8"/>
      <c r="G2301" s="7">
        <v>122</v>
      </c>
      <c r="H2301" s="17">
        <v>1.6393442622950001</v>
      </c>
      <c r="I2301" s="2">
        <v>14.754098360656</v>
      </c>
      <c r="J2301" s="2">
        <v>18.852459016392999</v>
      </c>
      <c r="K2301" s="2">
        <v>40.16393442623</v>
      </c>
      <c r="L2301" s="2">
        <v>18.852459016392999</v>
      </c>
      <c r="M2301" s="2">
        <v>0.81967213114799997</v>
      </c>
      <c r="N2301" s="2">
        <v>4.918032786885</v>
      </c>
      <c r="O2301" s="16">
        <v>94.262295081966997</v>
      </c>
    </row>
    <row r="2302" spans="3:15" ht="25.2" x14ac:dyDescent="0.25">
      <c r="C2302" s="106"/>
      <c r="D2302" s="103"/>
      <c r="E2302" s="11" t="s">
        <v>37</v>
      </c>
      <c r="F2302" s="8"/>
      <c r="G2302" s="7">
        <v>251</v>
      </c>
      <c r="H2302" s="17">
        <v>5.9760956175300004</v>
      </c>
      <c r="I2302" s="2">
        <v>10.756972111553999</v>
      </c>
      <c r="J2302" s="2">
        <v>14.741035856573999</v>
      </c>
      <c r="K2302" s="2">
        <v>28.286852589641001</v>
      </c>
      <c r="L2302" s="2">
        <v>26.693227091632998</v>
      </c>
      <c r="M2302" s="2">
        <v>7.569721115538</v>
      </c>
      <c r="N2302" s="2">
        <v>5.9760956175300004</v>
      </c>
      <c r="O2302" s="16">
        <v>86.454183266932006</v>
      </c>
    </row>
    <row r="2303" spans="3:15" x14ac:dyDescent="0.25">
      <c r="C2303" s="106"/>
      <c r="D2303" s="103"/>
      <c r="E2303" s="11" t="s">
        <v>38</v>
      </c>
      <c r="F2303" s="8"/>
      <c r="G2303" s="14">
        <v>34</v>
      </c>
      <c r="H2303" s="29">
        <v>5.8823529411760003</v>
      </c>
      <c r="I2303" s="6">
        <v>2.9411764705880001</v>
      </c>
      <c r="J2303" s="6">
        <v>23.529411764706001</v>
      </c>
      <c r="K2303" s="6">
        <v>29.411764705882</v>
      </c>
      <c r="L2303" s="6">
        <v>29.411764705882</v>
      </c>
      <c r="M2303" s="12" t="s">
        <v>68</v>
      </c>
      <c r="N2303" s="6">
        <v>8.8235294117649996</v>
      </c>
      <c r="O2303" s="31">
        <v>91.176470588235006</v>
      </c>
    </row>
    <row r="2304" spans="3:15" ht="25.2" x14ac:dyDescent="0.25">
      <c r="C2304" s="106"/>
      <c r="D2304" s="102" t="s">
        <v>22</v>
      </c>
      <c r="E2304" s="10" t="s">
        <v>34</v>
      </c>
      <c r="F2304" s="9"/>
      <c r="G2304" s="13">
        <v>53</v>
      </c>
      <c r="H2304" s="23">
        <v>7.547169811321</v>
      </c>
      <c r="I2304" s="4">
        <v>3.7735849056599999</v>
      </c>
      <c r="J2304" s="4">
        <v>22.641509433962</v>
      </c>
      <c r="K2304" s="4">
        <v>50.943396226414997</v>
      </c>
      <c r="L2304" s="4">
        <v>5.660377358491</v>
      </c>
      <c r="M2304" s="4">
        <v>5.660377358491</v>
      </c>
      <c r="N2304" s="4">
        <v>3.7735849056599999</v>
      </c>
      <c r="O2304" s="25">
        <v>90.566037735848994</v>
      </c>
    </row>
    <row r="2305" spans="3:15" ht="25.2" x14ac:dyDescent="0.25">
      <c r="C2305" s="106"/>
      <c r="D2305" s="103"/>
      <c r="E2305" s="11" t="s">
        <v>35</v>
      </c>
      <c r="F2305" s="8"/>
      <c r="G2305" s="7">
        <v>595</v>
      </c>
      <c r="H2305" s="17">
        <v>4.0336134453780002</v>
      </c>
      <c r="I2305" s="2">
        <v>12.941176470587999</v>
      </c>
      <c r="J2305" s="2">
        <v>31.428571428571001</v>
      </c>
      <c r="K2305" s="2">
        <v>46.050420168066999</v>
      </c>
      <c r="L2305" s="2">
        <v>1.680672268908</v>
      </c>
      <c r="M2305" s="2">
        <v>0.33613445378200002</v>
      </c>
      <c r="N2305" s="2">
        <v>3.5294117647059999</v>
      </c>
      <c r="O2305" s="16">
        <v>96.134453781513002</v>
      </c>
    </row>
    <row r="2306" spans="3:15" ht="25.2" x14ac:dyDescent="0.25">
      <c r="C2306" s="106"/>
      <c r="D2306" s="103"/>
      <c r="E2306" s="11" t="s">
        <v>36</v>
      </c>
      <c r="F2306" s="8"/>
      <c r="G2306" s="7">
        <v>56</v>
      </c>
      <c r="H2306" s="17">
        <v>1.785714285714</v>
      </c>
      <c r="I2306" s="2">
        <v>10.714285714286</v>
      </c>
      <c r="J2306" s="2">
        <v>28.571428571428999</v>
      </c>
      <c r="K2306" s="2">
        <v>41.071428571429003</v>
      </c>
      <c r="L2306" s="2">
        <v>7.1428571428570002</v>
      </c>
      <c r="M2306" s="2">
        <v>1.785714285714</v>
      </c>
      <c r="N2306" s="2">
        <v>8.9285714285710007</v>
      </c>
      <c r="O2306" s="16">
        <v>89.285714285713993</v>
      </c>
    </row>
    <row r="2307" spans="3:15" ht="25.2" x14ac:dyDescent="0.25">
      <c r="C2307" s="106"/>
      <c r="D2307" s="103"/>
      <c r="E2307" s="11" t="s">
        <v>37</v>
      </c>
      <c r="F2307" s="8"/>
      <c r="G2307" s="7">
        <v>54</v>
      </c>
      <c r="H2307" s="17">
        <v>3.7037037037039999</v>
      </c>
      <c r="I2307" s="2">
        <v>16.666666666666998</v>
      </c>
      <c r="J2307" s="2">
        <v>25.925925925925998</v>
      </c>
      <c r="K2307" s="2">
        <v>46.296296296295999</v>
      </c>
      <c r="L2307" s="19" t="s">
        <v>68</v>
      </c>
      <c r="M2307" s="19" t="s">
        <v>68</v>
      </c>
      <c r="N2307" s="2">
        <v>7.4074074074069998</v>
      </c>
      <c r="O2307" s="16">
        <v>92.592592592592993</v>
      </c>
    </row>
    <row r="2308" spans="3:15" x14ac:dyDescent="0.25">
      <c r="C2308" s="106"/>
      <c r="D2308" s="103"/>
      <c r="E2308" s="11" t="s">
        <v>38</v>
      </c>
      <c r="F2308" s="8"/>
      <c r="G2308" s="14">
        <v>22</v>
      </c>
      <c r="H2308" s="29">
        <v>4.5454545454549997</v>
      </c>
      <c r="I2308" s="12" t="s">
        <v>68</v>
      </c>
      <c r="J2308" s="6">
        <v>31.818181818182001</v>
      </c>
      <c r="K2308" s="6">
        <v>36.363636363635997</v>
      </c>
      <c r="L2308" s="6">
        <v>13.636363636364001</v>
      </c>
      <c r="M2308" s="12" t="s">
        <v>68</v>
      </c>
      <c r="N2308" s="6">
        <v>13.636363636364001</v>
      </c>
      <c r="O2308" s="31">
        <v>86.363636363636004</v>
      </c>
    </row>
    <row r="2309" spans="3:15" ht="25.2" x14ac:dyDescent="0.25">
      <c r="C2309" s="106"/>
      <c r="D2309" s="102" t="s">
        <v>23</v>
      </c>
      <c r="E2309" s="10" t="s">
        <v>34</v>
      </c>
      <c r="F2309" s="9"/>
      <c r="G2309" s="41">
        <v>22</v>
      </c>
      <c r="H2309" s="74" t="s">
        <v>68</v>
      </c>
      <c r="I2309" s="33">
        <v>18.181818181817999</v>
      </c>
      <c r="J2309" s="33">
        <v>22.727272727273</v>
      </c>
      <c r="K2309" s="33">
        <v>45.454545454544999</v>
      </c>
      <c r="L2309" s="33">
        <v>9.0909090909089993</v>
      </c>
      <c r="M2309" s="39" t="s">
        <v>68</v>
      </c>
      <c r="N2309" s="33">
        <v>4.5454545454549997</v>
      </c>
      <c r="O2309" s="63">
        <v>95.454545454544999</v>
      </c>
    </row>
    <row r="2310" spans="3:15" ht="25.2" x14ac:dyDescent="0.25">
      <c r="C2310" s="106"/>
      <c r="D2310" s="103"/>
      <c r="E2310" s="11" t="s">
        <v>35</v>
      </c>
      <c r="F2310" s="8"/>
      <c r="G2310" s="7">
        <v>447</v>
      </c>
      <c r="H2310" s="17">
        <v>2.2371364653239998</v>
      </c>
      <c r="I2310" s="2">
        <v>8.2774049217000005</v>
      </c>
      <c r="J2310" s="2">
        <v>10.514541387025</v>
      </c>
      <c r="K2310" s="2">
        <v>33.780760626397999</v>
      </c>
      <c r="L2310" s="2">
        <v>37.583892617449997</v>
      </c>
      <c r="M2310" s="2">
        <v>5.3691275167789998</v>
      </c>
      <c r="N2310" s="2">
        <v>2.2371364653239998</v>
      </c>
      <c r="O2310" s="16">
        <v>92.393736017896998</v>
      </c>
    </row>
    <row r="2311" spans="3:15" ht="25.2" x14ac:dyDescent="0.25">
      <c r="C2311" s="106"/>
      <c r="D2311" s="103"/>
      <c r="E2311" s="11" t="s">
        <v>36</v>
      </c>
      <c r="F2311" s="8"/>
      <c r="G2311" s="7">
        <v>66</v>
      </c>
      <c r="H2311" s="17">
        <v>1.5151515151520001</v>
      </c>
      <c r="I2311" s="2">
        <v>18.181818181817999</v>
      </c>
      <c r="J2311" s="2">
        <v>10.606060606061</v>
      </c>
      <c r="K2311" s="2">
        <v>39.393939393939</v>
      </c>
      <c r="L2311" s="2">
        <v>28.787878787878999</v>
      </c>
      <c r="M2311" s="19" t="s">
        <v>68</v>
      </c>
      <c r="N2311" s="2">
        <v>1.5151515151520001</v>
      </c>
      <c r="O2311" s="16">
        <v>98.484848484848001</v>
      </c>
    </row>
    <row r="2312" spans="3:15" ht="25.2" x14ac:dyDescent="0.25">
      <c r="C2312" s="106"/>
      <c r="D2312" s="103"/>
      <c r="E2312" s="11" t="s">
        <v>37</v>
      </c>
      <c r="F2312" s="8"/>
      <c r="G2312" s="7">
        <v>197</v>
      </c>
      <c r="H2312" s="17">
        <v>6.598984771574</v>
      </c>
      <c r="I2312" s="2">
        <v>9.1370558375630004</v>
      </c>
      <c r="J2312" s="2">
        <v>11.675126903553</v>
      </c>
      <c r="K2312" s="2">
        <v>23.350253807106998</v>
      </c>
      <c r="L2312" s="2">
        <v>34.010152284264002</v>
      </c>
      <c r="M2312" s="2">
        <v>9.6446700507610004</v>
      </c>
      <c r="N2312" s="2">
        <v>5.5837563451780001</v>
      </c>
      <c r="O2312" s="16">
        <v>84.771573604061004</v>
      </c>
    </row>
    <row r="2313" spans="3:15" x14ac:dyDescent="0.25">
      <c r="C2313" s="106"/>
      <c r="D2313" s="103"/>
      <c r="E2313" s="11" t="s">
        <v>38</v>
      </c>
      <c r="F2313" s="8"/>
      <c r="G2313" s="14">
        <v>12</v>
      </c>
      <c r="H2313" s="29">
        <v>8.333333333333</v>
      </c>
      <c r="I2313" s="6">
        <v>8.333333333333</v>
      </c>
      <c r="J2313" s="6">
        <v>8.333333333333</v>
      </c>
      <c r="K2313" s="6">
        <v>16.666666666666998</v>
      </c>
      <c r="L2313" s="6">
        <v>58.333333333333002</v>
      </c>
      <c r="M2313" s="12" t="s">
        <v>68</v>
      </c>
      <c r="N2313" s="12" t="s">
        <v>68</v>
      </c>
      <c r="O2313" s="31">
        <v>100</v>
      </c>
    </row>
    <row r="2314" spans="3:15" ht="25.2" x14ac:dyDescent="0.25">
      <c r="C2314" s="102" t="s">
        <v>39</v>
      </c>
      <c r="D2314" s="102" t="s">
        <v>25</v>
      </c>
      <c r="E2314" s="10" t="s">
        <v>40</v>
      </c>
      <c r="F2314" s="9"/>
      <c r="G2314" s="13">
        <v>263</v>
      </c>
      <c r="H2314" s="23">
        <v>2.6615969581750001</v>
      </c>
      <c r="I2314" s="4">
        <v>11.406844106464</v>
      </c>
      <c r="J2314" s="4">
        <v>18.250950570341999</v>
      </c>
      <c r="K2314" s="4">
        <v>35.741444866919998</v>
      </c>
      <c r="L2314" s="4">
        <v>20.912547528516999</v>
      </c>
      <c r="M2314" s="4">
        <v>4.9429657794680004</v>
      </c>
      <c r="N2314" s="4">
        <v>6.0836501901139997</v>
      </c>
      <c r="O2314" s="25">
        <v>88.973384030418003</v>
      </c>
    </row>
    <row r="2315" spans="3:15" ht="25.2" x14ac:dyDescent="0.25">
      <c r="C2315" s="106"/>
      <c r="D2315" s="103"/>
      <c r="E2315" s="11" t="s">
        <v>41</v>
      </c>
      <c r="F2315" s="8"/>
      <c r="G2315" s="7">
        <v>906</v>
      </c>
      <c r="H2315" s="17">
        <v>2.8697571743929999</v>
      </c>
      <c r="I2315" s="2">
        <v>10.044150110375</v>
      </c>
      <c r="J2315" s="2">
        <v>22.295805739514002</v>
      </c>
      <c r="K2315" s="2">
        <v>42.384105960265003</v>
      </c>
      <c r="L2315" s="2">
        <v>17.439293598233998</v>
      </c>
      <c r="M2315" s="2">
        <v>2.207505518764</v>
      </c>
      <c r="N2315" s="2">
        <v>2.759381898455</v>
      </c>
      <c r="O2315" s="16">
        <v>95.033112582781001</v>
      </c>
    </row>
    <row r="2316" spans="3:15" x14ac:dyDescent="0.25">
      <c r="C2316" s="106"/>
      <c r="D2316" s="103"/>
      <c r="E2316" s="11" t="s">
        <v>42</v>
      </c>
      <c r="F2316" s="8"/>
      <c r="G2316" s="7">
        <v>61</v>
      </c>
      <c r="H2316" s="17">
        <v>3.2786885245900002</v>
      </c>
      <c r="I2316" s="2">
        <v>11.475409836066</v>
      </c>
      <c r="J2316" s="2">
        <v>27.868852459016001</v>
      </c>
      <c r="K2316" s="2">
        <v>44.262295081966997</v>
      </c>
      <c r="L2316" s="2">
        <v>13.114754098361001</v>
      </c>
      <c r="M2316" s="19" t="s">
        <v>68</v>
      </c>
      <c r="N2316" s="19" t="s">
        <v>68</v>
      </c>
      <c r="O2316" s="16">
        <v>100</v>
      </c>
    </row>
    <row r="2317" spans="3:15" x14ac:dyDescent="0.25">
      <c r="C2317" s="106"/>
      <c r="D2317" s="103"/>
      <c r="E2317" s="11" t="s">
        <v>43</v>
      </c>
      <c r="F2317" s="8"/>
      <c r="G2317" s="7">
        <v>450</v>
      </c>
      <c r="H2317" s="17">
        <v>5.7777777777779997</v>
      </c>
      <c r="I2317" s="2">
        <v>9.333333333333</v>
      </c>
      <c r="J2317" s="2">
        <v>16.666666666666998</v>
      </c>
      <c r="K2317" s="2">
        <v>44</v>
      </c>
      <c r="L2317" s="2">
        <v>19.333333333333002</v>
      </c>
      <c r="M2317" s="2">
        <v>2.8888888888889999</v>
      </c>
      <c r="N2317" s="2">
        <v>2</v>
      </c>
      <c r="O2317" s="16">
        <v>95.111111111111001</v>
      </c>
    </row>
    <row r="2318" spans="3:15" x14ac:dyDescent="0.25">
      <c r="C2318" s="106"/>
      <c r="D2318" s="103"/>
      <c r="E2318" s="11" t="s">
        <v>44</v>
      </c>
      <c r="F2318" s="8"/>
      <c r="G2318" s="7">
        <v>93</v>
      </c>
      <c r="H2318" s="17">
        <v>7.5268817204299996</v>
      </c>
      <c r="I2318" s="2">
        <v>9.6774193548389995</v>
      </c>
      <c r="J2318" s="2">
        <v>20.430107526882001</v>
      </c>
      <c r="K2318" s="2">
        <v>38.709677419355003</v>
      </c>
      <c r="L2318" s="2">
        <v>18.279569892472999</v>
      </c>
      <c r="M2318" s="2">
        <v>4.3010752688169998</v>
      </c>
      <c r="N2318" s="2">
        <v>1.0752688172039999</v>
      </c>
      <c r="O2318" s="16">
        <v>94.623655913977998</v>
      </c>
    </row>
    <row r="2319" spans="3:15" ht="25.2" x14ac:dyDescent="0.25">
      <c r="C2319" s="106"/>
      <c r="D2319" s="103"/>
      <c r="E2319" s="11" t="s">
        <v>45</v>
      </c>
      <c r="F2319" s="8"/>
      <c r="G2319" s="14">
        <v>41</v>
      </c>
      <c r="H2319" s="29">
        <v>4.8780487804880002</v>
      </c>
      <c r="I2319" s="6">
        <v>17.073170731706998</v>
      </c>
      <c r="J2319" s="6">
        <v>26.829268292683</v>
      </c>
      <c r="K2319" s="6">
        <v>39.024390243901998</v>
      </c>
      <c r="L2319" s="6">
        <v>7.3170731707319998</v>
      </c>
      <c r="M2319" s="6">
        <v>4.8780487804880002</v>
      </c>
      <c r="N2319" s="12" t="s">
        <v>68</v>
      </c>
      <c r="O2319" s="31">
        <v>95.121951219511999</v>
      </c>
    </row>
    <row r="2320" spans="3:15" x14ac:dyDescent="0.25">
      <c r="C2320" s="106"/>
      <c r="D2320" s="103"/>
      <c r="E2320" s="11" t="s">
        <v>38</v>
      </c>
      <c r="F2320" s="8"/>
      <c r="G2320" s="7">
        <v>141</v>
      </c>
      <c r="H2320" s="17">
        <v>4.9645390070920001</v>
      </c>
      <c r="I2320" s="2">
        <v>11.347517730496</v>
      </c>
      <c r="J2320" s="2">
        <v>24.822695035460999</v>
      </c>
      <c r="K2320" s="2">
        <v>27.659574468085001</v>
      </c>
      <c r="L2320" s="2">
        <v>17.021276595745</v>
      </c>
      <c r="M2320" s="2">
        <v>4.9645390070920001</v>
      </c>
      <c r="N2320" s="2">
        <v>9.2198581560279997</v>
      </c>
      <c r="O2320" s="16">
        <v>85.815602836878995</v>
      </c>
    </row>
    <row r="2321" spans="3:15" ht="25.2" x14ac:dyDescent="0.25">
      <c r="C2321" s="106"/>
      <c r="D2321" s="102" t="s">
        <v>22</v>
      </c>
      <c r="E2321" s="10" t="s">
        <v>40</v>
      </c>
      <c r="F2321" s="9"/>
      <c r="G2321" s="13">
        <v>123</v>
      </c>
      <c r="H2321" s="23">
        <v>1.6260162601629999</v>
      </c>
      <c r="I2321" s="4">
        <v>13.008130081300999</v>
      </c>
      <c r="J2321" s="4">
        <v>25.203252032519998</v>
      </c>
      <c r="K2321" s="4">
        <v>44.715447154472002</v>
      </c>
      <c r="L2321" s="4">
        <v>5.6910569105690003</v>
      </c>
      <c r="M2321" s="4">
        <v>3.2520325203249998</v>
      </c>
      <c r="N2321" s="4">
        <v>6.5040650406499996</v>
      </c>
      <c r="O2321" s="25">
        <v>90.243902439023998</v>
      </c>
    </row>
    <row r="2322" spans="3:15" ht="25.2" x14ac:dyDescent="0.25">
      <c r="C2322" s="106"/>
      <c r="D2322" s="103"/>
      <c r="E2322" s="11" t="s">
        <v>41</v>
      </c>
      <c r="F2322" s="8"/>
      <c r="G2322" s="7">
        <v>511</v>
      </c>
      <c r="H2322" s="17">
        <v>3.913894324853</v>
      </c>
      <c r="I2322" s="2">
        <v>11.350293542074001</v>
      </c>
      <c r="J2322" s="2">
        <v>32.289628180039003</v>
      </c>
      <c r="K2322" s="2">
        <v>47.162426614480999</v>
      </c>
      <c r="L2322" s="2">
        <v>1.565557729941</v>
      </c>
      <c r="M2322" s="2">
        <v>0.39138943248500002</v>
      </c>
      <c r="N2322" s="2">
        <v>3.326810176125</v>
      </c>
      <c r="O2322" s="16">
        <v>96.281800391388998</v>
      </c>
    </row>
    <row r="2323" spans="3:15" x14ac:dyDescent="0.25">
      <c r="C2323" s="106"/>
      <c r="D2323" s="103"/>
      <c r="E2323" s="11" t="s">
        <v>42</v>
      </c>
      <c r="F2323" s="8"/>
      <c r="G2323" s="14">
        <v>36</v>
      </c>
      <c r="H2323" s="29">
        <v>2.7777777777780002</v>
      </c>
      <c r="I2323" s="6">
        <v>13.888888888888999</v>
      </c>
      <c r="J2323" s="6">
        <v>30.555555555556001</v>
      </c>
      <c r="K2323" s="6">
        <v>44.444444444444002</v>
      </c>
      <c r="L2323" s="6">
        <v>8.333333333333</v>
      </c>
      <c r="M2323" s="12" t="s">
        <v>68</v>
      </c>
      <c r="N2323" s="12" t="s">
        <v>68</v>
      </c>
      <c r="O2323" s="31">
        <v>100</v>
      </c>
    </row>
    <row r="2324" spans="3:15" x14ac:dyDescent="0.25">
      <c r="C2324" s="106"/>
      <c r="D2324" s="103"/>
      <c r="E2324" s="11" t="s">
        <v>43</v>
      </c>
      <c r="F2324" s="8"/>
      <c r="G2324" s="7">
        <v>224</v>
      </c>
      <c r="H2324" s="17">
        <v>6.25</v>
      </c>
      <c r="I2324" s="2">
        <v>9.375</v>
      </c>
      <c r="J2324" s="2">
        <v>27.232142857143</v>
      </c>
      <c r="K2324" s="2">
        <v>53.571428571429003</v>
      </c>
      <c r="L2324" s="2">
        <v>0.89285714285700002</v>
      </c>
      <c r="M2324" s="19" t="s">
        <v>68</v>
      </c>
      <c r="N2324" s="2">
        <v>2.6785714285709998</v>
      </c>
      <c r="O2324" s="16">
        <v>97.321428571428996</v>
      </c>
    </row>
    <row r="2325" spans="3:15" x14ac:dyDescent="0.25">
      <c r="C2325" s="106"/>
      <c r="D2325" s="103"/>
      <c r="E2325" s="11" t="s">
        <v>44</v>
      </c>
      <c r="F2325" s="8"/>
      <c r="G2325" s="14">
        <v>46</v>
      </c>
      <c r="H2325" s="29">
        <v>10.869565217390999</v>
      </c>
      <c r="I2325" s="6">
        <v>10.869565217390999</v>
      </c>
      <c r="J2325" s="6">
        <v>30.434782608696</v>
      </c>
      <c r="K2325" s="6">
        <v>45.652173913043001</v>
      </c>
      <c r="L2325" s="12" t="s">
        <v>68</v>
      </c>
      <c r="M2325" s="12" t="s">
        <v>68</v>
      </c>
      <c r="N2325" s="6">
        <v>2.1739130434780001</v>
      </c>
      <c r="O2325" s="31">
        <v>97.826086956522005</v>
      </c>
    </row>
    <row r="2326" spans="3:15" ht="25.2" x14ac:dyDescent="0.25">
      <c r="C2326" s="106"/>
      <c r="D2326" s="103"/>
      <c r="E2326" s="11" t="s">
        <v>45</v>
      </c>
      <c r="F2326" s="8"/>
      <c r="G2326" s="14">
        <v>18</v>
      </c>
      <c r="H2326" s="29">
        <v>11.111111111111001</v>
      </c>
      <c r="I2326" s="6">
        <v>22.222222222222001</v>
      </c>
      <c r="J2326" s="6">
        <v>44.444444444444002</v>
      </c>
      <c r="K2326" s="6">
        <v>22.222222222222001</v>
      </c>
      <c r="L2326" s="12" t="s">
        <v>68</v>
      </c>
      <c r="M2326" s="12" t="s">
        <v>68</v>
      </c>
      <c r="N2326" s="12" t="s">
        <v>68</v>
      </c>
      <c r="O2326" s="31">
        <v>100</v>
      </c>
    </row>
    <row r="2327" spans="3:15" x14ac:dyDescent="0.25">
      <c r="C2327" s="106"/>
      <c r="D2327" s="103"/>
      <c r="E2327" s="11" t="s">
        <v>38</v>
      </c>
      <c r="F2327" s="8"/>
      <c r="G2327" s="7">
        <v>80</v>
      </c>
      <c r="H2327" s="17">
        <v>3.75</v>
      </c>
      <c r="I2327" s="2">
        <v>13.75</v>
      </c>
      <c r="J2327" s="2">
        <v>27.5</v>
      </c>
      <c r="K2327" s="2">
        <v>40</v>
      </c>
      <c r="L2327" s="2">
        <v>5</v>
      </c>
      <c r="M2327" s="19" t="s">
        <v>68</v>
      </c>
      <c r="N2327" s="2">
        <v>10</v>
      </c>
      <c r="O2327" s="16">
        <v>90</v>
      </c>
    </row>
    <row r="2328" spans="3:15" ht="25.2" x14ac:dyDescent="0.25">
      <c r="C2328" s="106"/>
      <c r="D2328" s="102" t="s">
        <v>23</v>
      </c>
      <c r="E2328" s="10" t="s">
        <v>40</v>
      </c>
      <c r="F2328" s="9"/>
      <c r="G2328" s="13">
        <v>140</v>
      </c>
      <c r="H2328" s="23">
        <v>3.5714285714290002</v>
      </c>
      <c r="I2328" s="4">
        <v>10</v>
      </c>
      <c r="J2328" s="4">
        <v>12.142857142857</v>
      </c>
      <c r="K2328" s="4">
        <v>27.857142857143</v>
      </c>
      <c r="L2328" s="4">
        <v>34.285714285714</v>
      </c>
      <c r="M2328" s="4">
        <v>6.4285714285709998</v>
      </c>
      <c r="N2328" s="4">
        <v>5.7142857142860004</v>
      </c>
      <c r="O2328" s="25">
        <v>87.857142857143003</v>
      </c>
    </row>
    <row r="2329" spans="3:15" ht="25.2" x14ac:dyDescent="0.25">
      <c r="C2329" s="106"/>
      <c r="D2329" s="103"/>
      <c r="E2329" s="11" t="s">
        <v>41</v>
      </c>
      <c r="F2329" s="8"/>
      <c r="G2329" s="7">
        <v>395</v>
      </c>
      <c r="H2329" s="17">
        <v>1.5189873417719999</v>
      </c>
      <c r="I2329" s="2">
        <v>8.3544303797470008</v>
      </c>
      <c r="J2329" s="2">
        <v>9.3670886075950008</v>
      </c>
      <c r="K2329" s="2">
        <v>36.202531645569998</v>
      </c>
      <c r="L2329" s="2">
        <v>37.974683544304</v>
      </c>
      <c r="M2329" s="2">
        <v>4.5569620253160004</v>
      </c>
      <c r="N2329" s="2">
        <v>2.0253164556960002</v>
      </c>
      <c r="O2329" s="16">
        <v>93.417721518986994</v>
      </c>
    </row>
    <row r="2330" spans="3:15" x14ac:dyDescent="0.25">
      <c r="C2330" s="106"/>
      <c r="D2330" s="103"/>
      <c r="E2330" s="11" t="s">
        <v>42</v>
      </c>
      <c r="F2330" s="8"/>
      <c r="G2330" s="14">
        <v>25</v>
      </c>
      <c r="H2330" s="29">
        <v>4</v>
      </c>
      <c r="I2330" s="6">
        <v>8</v>
      </c>
      <c r="J2330" s="6">
        <v>24</v>
      </c>
      <c r="K2330" s="6">
        <v>44</v>
      </c>
      <c r="L2330" s="6">
        <v>20</v>
      </c>
      <c r="M2330" s="12" t="s">
        <v>68</v>
      </c>
      <c r="N2330" s="12" t="s">
        <v>68</v>
      </c>
      <c r="O2330" s="31">
        <v>100</v>
      </c>
    </row>
    <row r="2331" spans="3:15" x14ac:dyDescent="0.25">
      <c r="C2331" s="106"/>
      <c r="D2331" s="103"/>
      <c r="E2331" s="11" t="s">
        <v>43</v>
      </c>
      <c r="F2331" s="8"/>
      <c r="G2331" s="7">
        <v>226</v>
      </c>
      <c r="H2331" s="17">
        <v>5.3097345132739999</v>
      </c>
      <c r="I2331" s="2">
        <v>9.2920353982300004</v>
      </c>
      <c r="J2331" s="2">
        <v>6.194690265487</v>
      </c>
      <c r="K2331" s="2">
        <v>34.513274336282997</v>
      </c>
      <c r="L2331" s="2">
        <v>37.610619469027</v>
      </c>
      <c r="M2331" s="2">
        <v>5.7522123893810004</v>
      </c>
      <c r="N2331" s="2">
        <v>1.327433628319</v>
      </c>
      <c r="O2331" s="16">
        <v>92.920353982300995</v>
      </c>
    </row>
    <row r="2332" spans="3:15" x14ac:dyDescent="0.25">
      <c r="C2332" s="106"/>
      <c r="D2332" s="103"/>
      <c r="E2332" s="11" t="s">
        <v>44</v>
      </c>
      <c r="F2332" s="8"/>
      <c r="G2332" s="14">
        <v>47</v>
      </c>
      <c r="H2332" s="29">
        <v>4.2553191489359996</v>
      </c>
      <c r="I2332" s="6">
        <v>8.5106382978719992</v>
      </c>
      <c r="J2332" s="6">
        <v>10.638297872340001</v>
      </c>
      <c r="K2332" s="6">
        <v>31.914893617021001</v>
      </c>
      <c r="L2332" s="6">
        <v>36.170212765956997</v>
      </c>
      <c r="M2332" s="6">
        <v>8.5106382978719992</v>
      </c>
      <c r="N2332" s="12" t="s">
        <v>68</v>
      </c>
      <c r="O2332" s="31">
        <v>91.489361702127994</v>
      </c>
    </row>
    <row r="2333" spans="3:15" ht="25.2" x14ac:dyDescent="0.25">
      <c r="C2333" s="106"/>
      <c r="D2333" s="103"/>
      <c r="E2333" s="11" t="s">
        <v>45</v>
      </c>
      <c r="F2333" s="8"/>
      <c r="G2333" s="14">
        <v>23</v>
      </c>
      <c r="H2333" s="57" t="s">
        <v>68</v>
      </c>
      <c r="I2333" s="6">
        <v>13.04347826087</v>
      </c>
      <c r="J2333" s="6">
        <v>13.04347826087</v>
      </c>
      <c r="K2333" s="6">
        <v>52.173913043478002</v>
      </c>
      <c r="L2333" s="6">
        <v>13.04347826087</v>
      </c>
      <c r="M2333" s="6">
        <v>8.6956521739130004</v>
      </c>
      <c r="N2333" s="12" t="s">
        <v>68</v>
      </c>
      <c r="O2333" s="31">
        <v>91.304347826086996</v>
      </c>
    </row>
    <row r="2334" spans="3:15" x14ac:dyDescent="0.25">
      <c r="C2334" s="106"/>
      <c r="D2334" s="103"/>
      <c r="E2334" s="11" t="s">
        <v>38</v>
      </c>
      <c r="F2334" s="8"/>
      <c r="G2334" s="7">
        <v>61</v>
      </c>
      <c r="H2334" s="17">
        <v>6.5573770491800003</v>
      </c>
      <c r="I2334" s="2">
        <v>8.1967213114750006</v>
      </c>
      <c r="J2334" s="2">
        <v>21.311475409836</v>
      </c>
      <c r="K2334" s="2">
        <v>11.475409836066</v>
      </c>
      <c r="L2334" s="2">
        <v>32.786885245901999</v>
      </c>
      <c r="M2334" s="2">
        <v>11.475409836066</v>
      </c>
      <c r="N2334" s="2">
        <v>8.1967213114750006</v>
      </c>
      <c r="O2334" s="16">
        <v>80.327868852459005</v>
      </c>
    </row>
    <row r="2335" spans="3:15" x14ac:dyDescent="0.25">
      <c r="C2335" s="102" t="s">
        <v>46</v>
      </c>
      <c r="D2335" s="100" t="s">
        <v>21</v>
      </c>
      <c r="E2335" s="10" t="s">
        <v>47</v>
      </c>
      <c r="F2335" s="9"/>
      <c r="G2335" s="13">
        <v>1103</v>
      </c>
      <c r="H2335" s="23">
        <v>4.3517679057120002</v>
      </c>
      <c r="I2335" s="4">
        <v>10.879419764279</v>
      </c>
      <c r="J2335" s="4">
        <v>21.940163191296001</v>
      </c>
      <c r="K2335" s="4">
        <v>37.624660018131998</v>
      </c>
      <c r="L2335" s="4">
        <v>18.041704442429999</v>
      </c>
      <c r="M2335" s="4">
        <v>3.5358114233909999</v>
      </c>
      <c r="N2335" s="4">
        <v>3.62647325476</v>
      </c>
      <c r="O2335" s="25">
        <v>92.837715321849998</v>
      </c>
    </row>
    <row r="2336" spans="3:15" ht="25.2" x14ac:dyDescent="0.25">
      <c r="C2336" s="106"/>
      <c r="D2336" s="101"/>
      <c r="E2336" s="11" t="s">
        <v>48</v>
      </c>
      <c r="F2336" s="8"/>
      <c r="G2336" s="7">
        <v>173</v>
      </c>
      <c r="H2336" s="17">
        <v>0.57803468208099995</v>
      </c>
      <c r="I2336" s="2">
        <v>8.0924855491330003</v>
      </c>
      <c r="J2336" s="2">
        <v>19.075144508670999</v>
      </c>
      <c r="K2336" s="2">
        <v>49.132947976879002</v>
      </c>
      <c r="L2336" s="2">
        <v>20.231213872832001</v>
      </c>
      <c r="M2336" s="2">
        <v>0.57803468208099995</v>
      </c>
      <c r="N2336" s="2">
        <v>2.3121387283239998</v>
      </c>
      <c r="O2336" s="16">
        <v>97.109826589595002</v>
      </c>
    </row>
    <row r="2337" spans="3:15" x14ac:dyDescent="0.25">
      <c r="C2337" s="106"/>
      <c r="D2337" s="101"/>
      <c r="E2337" s="11" t="s">
        <v>49</v>
      </c>
      <c r="F2337" s="8"/>
      <c r="G2337" s="14">
        <v>29</v>
      </c>
      <c r="H2337" s="29">
        <v>3.4482758620689999</v>
      </c>
      <c r="I2337" s="6">
        <v>10.344827586207</v>
      </c>
      <c r="J2337" s="6">
        <v>20.689655172414</v>
      </c>
      <c r="K2337" s="6">
        <v>41.379310344827999</v>
      </c>
      <c r="L2337" s="6">
        <v>13.793103448276</v>
      </c>
      <c r="M2337" s="6">
        <v>3.4482758620689999</v>
      </c>
      <c r="N2337" s="6">
        <v>6.8965517241379999</v>
      </c>
      <c r="O2337" s="31">
        <v>89.655172413792997</v>
      </c>
    </row>
    <row r="2338" spans="3:15" ht="25.2" x14ac:dyDescent="0.25">
      <c r="C2338" s="106"/>
      <c r="D2338" s="101"/>
      <c r="E2338" s="11" t="s">
        <v>50</v>
      </c>
      <c r="F2338" s="8"/>
      <c r="G2338" s="7">
        <v>102</v>
      </c>
      <c r="H2338" s="17">
        <v>1.9607843137250001</v>
      </c>
      <c r="I2338" s="2">
        <v>16.666666666666998</v>
      </c>
      <c r="J2338" s="2">
        <v>14.705882352941</v>
      </c>
      <c r="K2338" s="2">
        <v>40.196078431373003</v>
      </c>
      <c r="L2338" s="2">
        <v>18.627450980391998</v>
      </c>
      <c r="M2338" s="2">
        <v>3.9215686274510002</v>
      </c>
      <c r="N2338" s="2">
        <v>3.9215686274510002</v>
      </c>
      <c r="O2338" s="16">
        <v>92.156862745097996</v>
      </c>
    </row>
    <row r="2339" spans="3:15" ht="25.2" x14ac:dyDescent="0.25">
      <c r="C2339" s="106"/>
      <c r="D2339" s="101"/>
      <c r="E2339" s="11" t="s">
        <v>51</v>
      </c>
      <c r="F2339" s="8"/>
      <c r="G2339" s="14">
        <v>46</v>
      </c>
      <c r="H2339" s="29">
        <v>6.5217391304349999</v>
      </c>
      <c r="I2339" s="6">
        <v>10.869565217390999</v>
      </c>
      <c r="J2339" s="6">
        <v>17.391304347826001</v>
      </c>
      <c r="K2339" s="6">
        <v>28.260869565217</v>
      </c>
      <c r="L2339" s="6">
        <v>26.086956521739001</v>
      </c>
      <c r="M2339" s="6">
        <v>2.1739130434780001</v>
      </c>
      <c r="N2339" s="6">
        <v>8.6956521739130004</v>
      </c>
      <c r="O2339" s="31">
        <v>89.130434782609001</v>
      </c>
    </row>
    <row r="2340" spans="3:15" x14ac:dyDescent="0.25">
      <c r="C2340" s="106"/>
      <c r="D2340" s="101"/>
      <c r="E2340" s="11" t="s">
        <v>52</v>
      </c>
      <c r="F2340" s="8"/>
      <c r="G2340" s="14">
        <v>20</v>
      </c>
      <c r="H2340" s="57" t="s">
        <v>68</v>
      </c>
      <c r="I2340" s="6">
        <v>10</v>
      </c>
      <c r="J2340" s="6">
        <v>20</v>
      </c>
      <c r="K2340" s="6">
        <v>35</v>
      </c>
      <c r="L2340" s="6">
        <v>20</v>
      </c>
      <c r="M2340" s="6">
        <v>10</v>
      </c>
      <c r="N2340" s="6">
        <v>5</v>
      </c>
      <c r="O2340" s="31">
        <v>85</v>
      </c>
    </row>
    <row r="2341" spans="3:15" x14ac:dyDescent="0.25">
      <c r="C2341" s="106"/>
      <c r="D2341" s="101"/>
      <c r="E2341" s="11" t="s">
        <v>53</v>
      </c>
      <c r="F2341" s="8"/>
      <c r="G2341" s="14">
        <v>19</v>
      </c>
      <c r="H2341" s="57" t="s">
        <v>68</v>
      </c>
      <c r="I2341" s="6">
        <v>21.052631578947</v>
      </c>
      <c r="J2341" s="6">
        <v>21.052631578947</v>
      </c>
      <c r="K2341" s="6">
        <v>36.842105263157997</v>
      </c>
      <c r="L2341" s="6">
        <v>15.789473684211</v>
      </c>
      <c r="M2341" s="6">
        <v>5.2631578947369997</v>
      </c>
      <c r="N2341" s="12" t="s">
        <v>68</v>
      </c>
      <c r="O2341" s="31">
        <v>94.736842105262994</v>
      </c>
    </row>
    <row r="2342" spans="3:15" x14ac:dyDescent="0.25">
      <c r="C2342" s="106"/>
      <c r="D2342" s="101"/>
      <c r="E2342" s="11" t="s">
        <v>38</v>
      </c>
      <c r="F2342" s="8"/>
      <c r="G2342" s="14">
        <v>32</v>
      </c>
      <c r="H2342" s="29">
        <v>6.25</v>
      </c>
      <c r="I2342" s="6">
        <v>3.125</v>
      </c>
      <c r="J2342" s="6">
        <v>21.875</v>
      </c>
      <c r="K2342" s="6">
        <v>37.5</v>
      </c>
      <c r="L2342" s="6">
        <v>21.875</v>
      </c>
      <c r="M2342" s="12" t="s">
        <v>68</v>
      </c>
      <c r="N2342" s="6">
        <v>9.375</v>
      </c>
      <c r="O2342" s="31">
        <v>90.625</v>
      </c>
    </row>
    <row r="2343" spans="3:15" x14ac:dyDescent="0.25">
      <c r="C2343" s="106"/>
      <c r="D2343" s="101"/>
      <c r="E2343" s="11" t="s">
        <v>54</v>
      </c>
      <c r="F2343" s="8"/>
      <c r="G2343" s="7">
        <v>1276</v>
      </c>
      <c r="H2343" s="17">
        <v>3.84012539185</v>
      </c>
      <c r="I2343" s="2">
        <v>10.501567398119001</v>
      </c>
      <c r="J2343" s="2">
        <v>21.551724137931</v>
      </c>
      <c r="K2343" s="2">
        <v>39.184952978056003</v>
      </c>
      <c r="L2343" s="2">
        <v>18.338557993729999</v>
      </c>
      <c r="M2343" s="2">
        <v>3.1347962382449999</v>
      </c>
      <c r="N2343" s="2">
        <v>3.4482758620689999</v>
      </c>
      <c r="O2343" s="16">
        <v>93.416927899686996</v>
      </c>
    </row>
    <row r="2344" spans="3:15" x14ac:dyDescent="0.25">
      <c r="C2344" s="106"/>
      <c r="D2344" s="101"/>
      <c r="E2344" s="11" t="s">
        <v>55</v>
      </c>
      <c r="F2344" s="8"/>
      <c r="G2344" s="7">
        <v>177</v>
      </c>
      <c r="H2344" s="17">
        <v>3.3898305084749998</v>
      </c>
      <c r="I2344" s="2">
        <v>14.124293785311</v>
      </c>
      <c r="J2344" s="2">
        <v>16.384180790959999</v>
      </c>
      <c r="K2344" s="2">
        <v>37.288135593219998</v>
      </c>
      <c r="L2344" s="2">
        <v>19.774011299434999</v>
      </c>
      <c r="M2344" s="2">
        <v>3.3898305084749998</v>
      </c>
      <c r="N2344" s="2">
        <v>5.6497175141240001</v>
      </c>
      <c r="O2344" s="16">
        <v>90.960451977400993</v>
      </c>
    </row>
    <row r="2345" spans="3:15" ht="25.2" x14ac:dyDescent="0.25">
      <c r="C2345" s="102" t="s">
        <v>56</v>
      </c>
      <c r="D2345" s="100" t="s">
        <v>21</v>
      </c>
      <c r="E2345" s="10" t="s">
        <v>57</v>
      </c>
      <c r="F2345" s="9"/>
      <c r="G2345" s="13">
        <v>393</v>
      </c>
      <c r="H2345" s="23">
        <v>1.2722646310429999</v>
      </c>
      <c r="I2345" s="4">
        <v>15.776081424936001</v>
      </c>
      <c r="J2345" s="4">
        <v>21.119592875317998</v>
      </c>
      <c r="K2345" s="4">
        <v>38.931297709924003</v>
      </c>
      <c r="L2345" s="4">
        <v>16.284987277353999</v>
      </c>
      <c r="M2345" s="4">
        <v>3.053435114504</v>
      </c>
      <c r="N2345" s="4">
        <v>3.562340966921</v>
      </c>
      <c r="O2345" s="25">
        <v>93.384223918575003</v>
      </c>
    </row>
    <row r="2346" spans="3:15" ht="25.2" x14ac:dyDescent="0.25">
      <c r="C2346" s="106"/>
      <c r="D2346" s="101"/>
      <c r="E2346" s="11" t="s">
        <v>58</v>
      </c>
      <c r="F2346" s="8"/>
      <c r="G2346" s="7">
        <v>615</v>
      </c>
      <c r="H2346" s="17">
        <v>1.951219512195</v>
      </c>
      <c r="I2346" s="2">
        <v>6.8292682926830004</v>
      </c>
      <c r="J2346" s="2">
        <v>22.439024390244001</v>
      </c>
      <c r="K2346" s="2">
        <v>38.69918699187</v>
      </c>
      <c r="L2346" s="2">
        <v>21.463414634146002</v>
      </c>
      <c r="M2346" s="2">
        <v>4.065040650407</v>
      </c>
      <c r="N2346" s="2">
        <v>4.5528455284550002</v>
      </c>
      <c r="O2346" s="16">
        <v>91.382113821138006</v>
      </c>
    </row>
    <row r="2347" spans="3:15" ht="25.2" x14ac:dyDescent="0.25">
      <c r="C2347" s="106"/>
      <c r="D2347" s="101"/>
      <c r="E2347" s="11" t="s">
        <v>59</v>
      </c>
      <c r="F2347" s="8"/>
      <c r="G2347" s="7">
        <v>364</v>
      </c>
      <c r="H2347" s="17">
        <v>8.2417582417579993</v>
      </c>
      <c r="I2347" s="2">
        <v>13.736263736264</v>
      </c>
      <c r="J2347" s="2">
        <v>15.109890109889999</v>
      </c>
      <c r="K2347" s="2">
        <v>40.384615384615003</v>
      </c>
      <c r="L2347" s="2">
        <v>17.032967032967001</v>
      </c>
      <c r="M2347" s="2">
        <v>1.923076923077</v>
      </c>
      <c r="N2347" s="2">
        <v>3.5714285714290002</v>
      </c>
      <c r="O2347" s="16">
        <v>94.505494505494994</v>
      </c>
    </row>
    <row r="2348" spans="3:15" x14ac:dyDescent="0.25">
      <c r="C2348" s="106"/>
      <c r="D2348" s="101"/>
      <c r="E2348" s="11" t="s">
        <v>60</v>
      </c>
      <c r="F2348" s="8"/>
      <c r="G2348" s="7">
        <v>152</v>
      </c>
      <c r="H2348" s="17">
        <v>6.5789473684209998</v>
      </c>
      <c r="I2348" s="2">
        <v>7.8947368421049999</v>
      </c>
      <c r="J2348" s="2">
        <v>28.289473684211</v>
      </c>
      <c r="K2348" s="2">
        <v>35.526315789473998</v>
      </c>
      <c r="L2348" s="2">
        <v>16.447368421053</v>
      </c>
      <c r="M2348" s="2">
        <v>3.2894736842109999</v>
      </c>
      <c r="N2348" s="2">
        <v>1.973684210526</v>
      </c>
      <c r="O2348" s="16">
        <v>94.736842105262994</v>
      </c>
    </row>
    <row r="2349" spans="3:15" x14ac:dyDescent="0.25">
      <c r="C2349" s="102" t="s">
        <v>61</v>
      </c>
      <c r="D2349" s="100" t="s">
        <v>21</v>
      </c>
      <c r="E2349" s="10" t="s">
        <v>62</v>
      </c>
      <c r="F2349" s="9"/>
      <c r="G2349" s="13">
        <v>197</v>
      </c>
      <c r="H2349" s="23">
        <v>3.045685279188</v>
      </c>
      <c r="I2349" s="4">
        <v>11.167512690355</v>
      </c>
      <c r="J2349" s="4">
        <v>18.781725888324999</v>
      </c>
      <c r="K2349" s="4">
        <v>41.624365482233998</v>
      </c>
      <c r="L2349" s="4">
        <v>20.304568527918999</v>
      </c>
      <c r="M2349" s="4">
        <v>1.522842639594</v>
      </c>
      <c r="N2349" s="4">
        <v>3.553299492386</v>
      </c>
      <c r="O2349" s="25">
        <v>94.923857868019994</v>
      </c>
    </row>
    <row r="2350" spans="3:15" x14ac:dyDescent="0.25">
      <c r="C2350" s="103"/>
      <c r="D2350" s="101"/>
      <c r="E2350" s="11" t="s">
        <v>63</v>
      </c>
      <c r="F2350" s="8"/>
      <c r="G2350" s="7">
        <v>460</v>
      </c>
      <c r="H2350" s="17">
        <v>3.6956521739129999</v>
      </c>
      <c r="I2350" s="2">
        <v>11.086956521738999</v>
      </c>
      <c r="J2350" s="2">
        <v>21.304347826087</v>
      </c>
      <c r="K2350" s="2">
        <v>38.478260869564998</v>
      </c>
      <c r="L2350" s="2">
        <v>19.782608695652002</v>
      </c>
      <c r="M2350" s="2">
        <v>1.95652173913</v>
      </c>
      <c r="N2350" s="2">
        <v>3.6956521739129999</v>
      </c>
      <c r="O2350" s="16">
        <v>94.347826086956999</v>
      </c>
    </row>
    <row r="2351" spans="3:15" ht="25.2" x14ac:dyDescent="0.25">
      <c r="C2351" s="103"/>
      <c r="D2351" s="101"/>
      <c r="E2351" s="11" t="s">
        <v>64</v>
      </c>
      <c r="F2351" s="8"/>
      <c r="G2351" s="7">
        <v>286</v>
      </c>
      <c r="H2351" s="17">
        <v>3.8461538461539999</v>
      </c>
      <c r="I2351" s="2">
        <v>9.4405594405589994</v>
      </c>
      <c r="J2351" s="2">
        <v>21.678321678322</v>
      </c>
      <c r="K2351" s="2">
        <v>39.160839160838997</v>
      </c>
      <c r="L2351" s="2">
        <v>19.580419580419999</v>
      </c>
      <c r="M2351" s="2">
        <v>3.1468531468530001</v>
      </c>
      <c r="N2351" s="2">
        <v>3.1468531468530001</v>
      </c>
      <c r="O2351" s="16">
        <v>93.706293706294005</v>
      </c>
    </row>
    <row r="2352" spans="3:15" x14ac:dyDescent="0.25">
      <c r="C2352" s="103"/>
      <c r="D2352" s="101"/>
      <c r="E2352" s="11" t="s">
        <v>65</v>
      </c>
      <c r="F2352" s="8"/>
      <c r="G2352" s="7">
        <v>249</v>
      </c>
      <c r="H2352" s="17">
        <v>1.6064257028110001</v>
      </c>
      <c r="I2352" s="2">
        <v>11.646586345382</v>
      </c>
      <c r="J2352" s="2">
        <v>18.875502008032001</v>
      </c>
      <c r="K2352" s="2">
        <v>40.160642570280999</v>
      </c>
      <c r="L2352" s="2">
        <v>19.277108433734998</v>
      </c>
      <c r="M2352" s="2">
        <v>3.2128514056220001</v>
      </c>
      <c r="N2352" s="2">
        <v>5.2208835341370001</v>
      </c>
      <c r="O2352" s="16">
        <v>91.566265060240994</v>
      </c>
    </row>
    <row r="2353" spans="2:16" x14ac:dyDescent="0.25">
      <c r="C2353" s="103"/>
      <c r="D2353" s="101"/>
      <c r="E2353" s="11" t="s">
        <v>66</v>
      </c>
      <c r="F2353" s="8"/>
      <c r="G2353" s="7">
        <v>145</v>
      </c>
      <c r="H2353" s="17">
        <v>2.0689655172410002</v>
      </c>
      <c r="I2353" s="2">
        <v>13.793103448276</v>
      </c>
      <c r="J2353" s="2">
        <v>18.620689655172001</v>
      </c>
      <c r="K2353" s="2">
        <v>42.758620689654997</v>
      </c>
      <c r="L2353" s="2">
        <v>13.103448275862</v>
      </c>
      <c r="M2353" s="2">
        <v>5.5172413793099997</v>
      </c>
      <c r="N2353" s="2">
        <v>4.1379310344829996</v>
      </c>
      <c r="O2353" s="16">
        <v>90.344827586207003</v>
      </c>
    </row>
    <row r="2354" spans="2:16" x14ac:dyDescent="0.25">
      <c r="C2354" s="107"/>
      <c r="D2354" s="104"/>
      <c r="E2354" s="44" t="s">
        <v>67</v>
      </c>
      <c r="F2354" s="45"/>
      <c r="G2354" s="56">
        <v>187</v>
      </c>
      <c r="H2354" s="66">
        <v>8.5561497326199998</v>
      </c>
      <c r="I2354" s="35">
        <v>9.0909090909089993</v>
      </c>
      <c r="J2354" s="35">
        <v>25.668449197861001</v>
      </c>
      <c r="K2354" s="35">
        <v>31.550802139037</v>
      </c>
      <c r="L2354" s="35">
        <v>15.508021390373999</v>
      </c>
      <c r="M2354" s="35">
        <v>6.4171122994649998</v>
      </c>
      <c r="N2354" s="35">
        <v>3.208556149733</v>
      </c>
      <c r="O2354" s="67">
        <v>90.374331550801998</v>
      </c>
    </row>
    <row r="2356" spans="2:16" x14ac:dyDescent="0.25">
      <c r="B2356" s="42" t="str">
        <f xml:space="preserve"> HYPERLINK("#'目次'!B34", "[28]")</f>
        <v>[28]</v>
      </c>
      <c r="C2356" s="37" t="s">
        <v>363</v>
      </c>
    </row>
    <row r="2357" spans="2:16" x14ac:dyDescent="0.25">
      <c r="C2357" s="37" t="s">
        <v>364</v>
      </c>
    </row>
    <row r="2359" spans="2:16" x14ac:dyDescent="0.25">
      <c r="C2359" s="37" t="s">
        <v>14</v>
      </c>
    </row>
    <row r="2360" spans="2:16" ht="37.799999999999997" x14ac:dyDescent="0.25">
      <c r="C2360" s="96"/>
      <c r="D2360" s="97"/>
      <c r="E2360" s="97"/>
      <c r="F2360" s="97"/>
      <c r="G2360" s="52" t="s">
        <v>15</v>
      </c>
      <c r="H2360" s="48" t="s">
        <v>365</v>
      </c>
      <c r="I2360" s="20" t="s">
        <v>366</v>
      </c>
      <c r="J2360" s="20" t="s">
        <v>367</v>
      </c>
      <c r="K2360" s="20" t="s">
        <v>368</v>
      </c>
      <c r="L2360" s="20" t="s">
        <v>369</v>
      </c>
      <c r="M2360" s="20" t="s">
        <v>370</v>
      </c>
      <c r="N2360" s="20" t="s">
        <v>371</v>
      </c>
      <c r="O2360" s="20" t="s">
        <v>372</v>
      </c>
      <c r="P2360" s="51" t="s">
        <v>38</v>
      </c>
    </row>
    <row r="2361" spans="2:16" x14ac:dyDescent="0.25">
      <c r="C2361" s="98"/>
      <c r="D2361" s="99"/>
      <c r="E2361" s="99"/>
      <c r="F2361" s="99"/>
      <c r="G2361" s="47"/>
      <c r="H2361" s="55"/>
      <c r="I2361" s="21"/>
      <c r="J2361" s="21"/>
      <c r="K2361" s="21"/>
      <c r="L2361" s="21"/>
      <c r="M2361" s="21"/>
      <c r="N2361" s="21"/>
      <c r="O2361" s="21"/>
      <c r="P2361" s="54"/>
    </row>
    <row r="2362" spans="2:16" x14ac:dyDescent="0.25">
      <c r="C2362" s="43"/>
      <c r="D2362" s="49"/>
      <c r="E2362" s="53" t="s">
        <v>15</v>
      </c>
      <c r="F2362" s="46"/>
      <c r="G2362" s="50">
        <v>1417</v>
      </c>
      <c r="H2362" s="32">
        <v>5.5751587861680001</v>
      </c>
      <c r="I2362" s="32">
        <v>1.9760056457299999</v>
      </c>
      <c r="J2362" s="32">
        <v>3.0345800987999998</v>
      </c>
      <c r="K2362" s="32">
        <v>11.644318983769001</v>
      </c>
      <c r="L2362" s="32">
        <v>20.536344389555001</v>
      </c>
      <c r="M2362" s="32">
        <v>15.949188426253</v>
      </c>
      <c r="N2362" s="32">
        <v>8.1863091037399993</v>
      </c>
      <c r="O2362" s="32">
        <v>32.462949894143001</v>
      </c>
      <c r="P2362" s="65">
        <v>0.63514467184199996</v>
      </c>
    </row>
    <row r="2363" spans="2:16" x14ac:dyDescent="0.25">
      <c r="C2363" s="105" t="s">
        <v>20</v>
      </c>
      <c r="D2363" s="100" t="s">
        <v>21</v>
      </c>
      <c r="E2363" s="10" t="s">
        <v>22</v>
      </c>
      <c r="F2363" s="9"/>
      <c r="G2363" s="13">
        <v>739</v>
      </c>
      <c r="H2363" s="23">
        <v>2.8416779431660002</v>
      </c>
      <c r="I2363" s="4">
        <v>0.54127198917499997</v>
      </c>
      <c r="J2363" s="4">
        <v>1.3531799729359999</v>
      </c>
      <c r="K2363" s="4">
        <v>7.3071718538569996</v>
      </c>
      <c r="L2363" s="4">
        <v>22.192151556157</v>
      </c>
      <c r="M2363" s="4">
        <v>19.621109607577999</v>
      </c>
      <c r="N2363" s="4">
        <v>10.690121786198</v>
      </c>
      <c r="O2363" s="4">
        <v>34.912043301758999</v>
      </c>
      <c r="P2363" s="25">
        <v>0.54127198917499997</v>
      </c>
    </row>
    <row r="2364" spans="2:16" x14ac:dyDescent="0.25">
      <c r="C2364" s="106"/>
      <c r="D2364" s="101"/>
      <c r="E2364" s="11" t="s">
        <v>23</v>
      </c>
      <c r="F2364" s="8"/>
      <c r="G2364" s="7">
        <v>678</v>
      </c>
      <c r="H2364" s="17">
        <v>8.5545722713860002</v>
      </c>
      <c r="I2364" s="2">
        <v>3.53982300885</v>
      </c>
      <c r="J2364" s="2">
        <v>4.8672566371680004</v>
      </c>
      <c r="K2364" s="2">
        <v>16.371681415929</v>
      </c>
      <c r="L2364" s="2">
        <v>18.731563421829001</v>
      </c>
      <c r="M2364" s="2">
        <v>11.946902654866999</v>
      </c>
      <c r="N2364" s="2">
        <v>5.4572271386429998</v>
      </c>
      <c r="O2364" s="2">
        <v>29.793510324484</v>
      </c>
      <c r="P2364" s="16">
        <v>0.73746312684399995</v>
      </c>
    </row>
    <row r="2365" spans="2:16" x14ac:dyDescent="0.25">
      <c r="C2365" s="102" t="s">
        <v>24</v>
      </c>
      <c r="D2365" s="102" t="s">
        <v>25</v>
      </c>
      <c r="E2365" s="10" t="s">
        <v>26</v>
      </c>
      <c r="F2365" s="9"/>
      <c r="G2365" s="13">
        <v>254</v>
      </c>
      <c r="H2365" s="23">
        <v>4.7244094488190003</v>
      </c>
      <c r="I2365" s="4">
        <v>3.543307086614</v>
      </c>
      <c r="J2365" s="4">
        <v>1.574803149606</v>
      </c>
      <c r="K2365" s="4">
        <v>10.236220472441</v>
      </c>
      <c r="L2365" s="4">
        <v>12.204724409449</v>
      </c>
      <c r="M2365" s="36" t="s">
        <v>68</v>
      </c>
      <c r="N2365" s="36" t="s">
        <v>68</v>
      </c>
      <c r="O2365" s="4">
        <v>67.322834645669005</v>
      </c>
      <c r="P2365" s="25">
        <v>0.39370078740199999</v>
      </c>
    </row>
    <row r="2366" spans="2:16" x14ac:dyDescent="0.25">
      <c r="C2366" s="106"/>
      <c r="D2366" s="103"/>
      <c r="E2366" s="11" t="s">
        <v>27</v>
      </c>
      <c r="F2366" s="8"/>
      <c r="G2366" s="7">
        <v>284</v>
      </c>
      <c r="H2366" s="17">
        <v>5.9859154929580001</v>
      </c>
      <c r="I2366" s="2">
        <v>1.760563380282</v>
      </c>
      <c r="J2366" s="2">
        <v>2.4647887323940001</v>
      </c>
      <c r="K2366" s="2">
        <v>11.267605633803001</v>
      </c>
      <c r="L2366" s="2">
        <v>20.070422535211002</v>
      </c>
      <c r="M2366" s="2">
        <v>14.43661971831</v>
      </c>
      <c r="N2366" s="19" t="s">
        <v>68</v>
      </c>
      <c r="O2366" s="2">
        <v>42.605633802817003</v>
      </c>
      <c r="P2366" s="16">
        <v>1.4084507042250001</v>
      </c>
    </row>
    <row r="2367" spans="2:16" x14ac:dyDescent="0.25">
      <c r="C2367" s="106"/>
      <c r="D2367" s="103"/>
      <c r="E2367" s="11" t="s">
        <v>28</v>
      </c>
      <c r="F2367" s="8"/>
      <c r="G2367" s="7">
        <v>304</v>
      </c>
      <c r="H2367" s="17">
        <v>5.2631578947369997</v>
      </c>
      <c r="I2367" s="2">
        <v>0.32894736842099997</v>
      </c>
      <c r="J2367" s="2">
        <v>3.6184210526320002</v>
      </c>
      <c r="K2367" s="2">
        <v>10.197368421053</v>
      </c>
      <c r="L2367" s="2">
        <v>18.75</v>
      </c>
      <c r="M2367" s="2">
        <v>25.657894736842</v>
      </c>
      <c r="N2367" s="2">
        <v>5.5921052631580004</v>
      </c>
      <c r="O2367" s="2">
        <v>30.263157894736999</v>
      </c>
      <c r="P2367" s="16">
        <v>0.32894736842099997</v>
      </c>
    </row>
    <row r="2368" spans="2:16" x14ac:dyDescent="0.25">
      <c r="C2368" s="106"/>
      <c r="D2368" s="103"/>
      <c r="E2368" s="11" t="s">
        <v>29</v>
      </c>
      <c r="F2368" s="8"/>
      <c r="G2368" s="7">
        <v>309</v>
      </c>
      <c r="H2368" s="17">
        <v>5.8252427184469999</v>
      </c>
      <c r="I2368" s="2">
        <v>3.559870550162</v>
      </c>
      <c r="J2368" s="2">
        <v>3.8834951456310001</v>
      </c>
      <c r="K2368" s="2">
        <v>12.297734627832</v>
      </c>
      <c r="L2368" s="2">
        <v>23.624595469256001</v>
      </c>
      <c r="M2368" s="2">
        <v>17.799352750809</v>
      </c>
      <c r="N2368" s="2">
        <v>13.592233009709</v>
      </c>
      <c r="O2368" s="2">
        <v>18.770226537216999</v>
      </c>
      <c r="P2368" s="16">
        <v>0.64724919093900002</v>
      </c>
    </row>
    <row r="2369" spans="3:16" x14ac:dyDescent="0.25">
      <c r="C2369" s="106"/>
      <c r="D2369" s="103"/>
      <c r="E2369" s="11" t="s">
        <v>30</v>
      </c>
      <c r="F2369" s="8"/>
      <c r="G2369" s="7">
        <v>266</v>
      </c>
      <c r="H2369" s="17">
        <v>6.0150375939850003</v>
      </c>
      <c r="I2369" s="2">
        <v>0.75187969924800002</v>
      </c>
      <c r="J2369" s="2">
        <v>3.383458646617</v>
      </c>
      <c r="K2369" s="2">
        <v>14.285714285714</v>
      </c>
      <c r="L2369" s="2">
        <v>27.443609022556</v>
      </c>
      <c r="M2369" s="2">
        <v>19.548872180450999</v>
      </c>
      <c r="N2369" s="2">
        <v>21.428571428571001</v>
      </c>
      <c r="O2369" s="2">
        <v>6.766917293233</v>
      </c>
      <c r="P2369" s="16">
        <v>0.37593984962400001</v>
      </c>
    </row>
    <row r="2370" spans="3:16" x14ac:dyDescent="0.25">
      <c r="C2370" s="106"/>
      <c r="D2370" s="103"/>
      <c r="E2370" s="11" t="s">
        <v>31</v>
      </c>
      <c r="F2370" s="8"/>
      <c r="G2370" s="7">
        <v>1163</v>
      </c>
      <c r="H2370" s="17">
        <v>5.7609630266550003</v>
      </c>
      <c r="I2370" s="2">
        <v>1.6337059329320001</v>
      </c>
      <c r="J2370" s="2">
        <v>3.3533963886499998</v>
      </c>
      <c r="K2370" s="2">
        <v>11.95184866724</v>
      </c>
      <c r="L2370" s="2">
        <v>22.355975924334</v>
      </c>
      <c r="M2370" s="2">
        <v>19.432502149613001</v>
      </c>
      <c r="N2370" s="2">
        <v>9.9742046431640006</v>
      </c>
      <c r="O2370" s="2">
        <v>24.849527085125001</v>
      </c>
      <c r="P2370" s="16">
        <v>0.68787618228699998</v>
      </c>
    </row>
    <row r="2371" spans="3:16" x14ac:dyDescent="0.25">
      <c r="C2371" s="106"/>
      <c r="D2371" s="103"/>
      <c r="E2371" s="11" t="s">
        <v>32</v>
      </c>
      <c r="F2371" s="8"/>
      <c r="G2371" s="7">
        <v>575</v>
      </c>
      <c r="H2371" s="17">
        <v>5.9130434782609997</v>
      </c>
      <c r="I2371" s="2">
        <v>2.2608695652169999</v>
      </c>
      <c r="J2371" s="2">
        <v>3.6521739130430002</v>
      </c>
      <c r="K2371" s="2">
        <v>13.217391304348</v>
      </c>
      <c r="L2371" s="2">
        <v>25.391304347826001</v>
      </c>
      <c r="M2371" s="2">
        <v>18.608695652173999</v>
      </c>
      <c r="N2371" s="2">
        <v>17.217391304347998</v>
      </c>
      <c r="O2371" s="2">
        <v>13.217391304348</v>
      </c>
      <c r="P2371" s="16">
        <v>0.52173913043499998</v>
      </c>
    </row>
    <row r="2372" spans="3:16" x14ac:dyDescent="0.25">
      <c r="C2372" s="106"/>
      <c r="D2372" s="102" t="s">
        <v>22</v>
      </c>
      <c r="E2372" s="10" t="s">
        <v>26</v>
      </c>
      <c r="F2372" s="9"/>
      <c r="G2372" s="13">
        <v>134</v>
      </c>
      <c r="H2372" s="23">
        <v>2.985074626866</v>
      </c>
      <c r="I2372" s="4">
        <v>1.492537313433</v>
      </c>
      <c r="J2372" s="4">
        <v>1.492537313433</v>
      </c>
      <c r="K2372" s="4">
        <v>8.9552238805969999</v>
      </c>
      <c r="L2372" s="4">
        <v>11.940298507463</v>
      </c>
      <c r="M2372" s="36" t="s">
        <v>68</v>
      </c>
      <c r="N2372" s="36" t="s">
        <v>68</v>
      </c>
      <c r="O2372" s="4">
        <v>72.388059701493006</v>
      </c>
      <c r="P2372" s="25">
        <v>0.74626865671599996</v>
      </c>
    </row>
    <row r="2373" spans="3:16" x14ac:dyDescent="0.25">
      <c r="C2373" s="106"/>
      <c r="D2373" s="103"/>
      <c r="E2373" s="11" t="s">
        <v>27</v>
      </c>
      <c r="F2373" s="8"/>
      <c r="G2373" s="7">
        <v>149</v>
      </c>
      <c r="H2373" s="17">
        <v>1.342281879195</v>
      </c>
      <c r="I2373" s="2">
        <v>0.67114093959700005</v>
      </c>
      <c r="J2373" s="2">
        <v>2.0134228187919998</v>
      </c>
      <c r="K2373" s="2">
        <v>8.7248322147649997</v>
      </c>
      <c r="L2373" s="2">
        <v>20.134228187919</v>
      </c>
      <c r="M2373" s="2">
        <v>19.463087248322001</v>
      </c>
      <c r="N2373" s="19" t="s">
        <v>68</v>
      </c>
      <c r="O2373" s="2">
        <v>47.651006711409003</v>
      </c>
      <c r="P2373" s="40" t="s">
        <v>68</v>
      </c>
    </row>
    <row r="2374" spans="3:16" x14ac:dyDescent="0.25">
      <c r="C2374" s="106"/>
      <c r="D2374" s="103"/>
      <c r="E2374" s="11" t="s">
        <v>28</v>
      </c>
      <c r="F2374" s="8"/>
      <c r="G2374" s="7">
        <v>155</v>
      </c>
      <c r="H2374" s="17">
        <v>2.5806451612900001</v>
      </c>
      <c r="I2374" s="19" t="s">
        <v>68</v>
      </c>
      <c r="J2374" s="2">
        <v>1.2903225806450001</v>
      </c>
      <c r="K2374" s="2">
        <v>6.4516129032259997</v>
      </c>
      <c r="L2374" s="2">
        <v>21.290322580645</v>
      </c>
      <c r="M2374" s="2">
        <v>30.967741935484</v>
      </c>
      <c r="N2374" s="2">
        <v>7.0967741935479998</v>
      </c>
      <c r="O2374" s="2">
        <v>30.322580645161</v>
      </c>
      <c r="P2374" s="40" t="s">
        <v>68</v>
      </c>
    </row>
    <row r="2375" spans="3:16" x14ac:dyDescent="0.25">
      <c r="C2375" s="106"/>
      <c r="D2375" s="103"/>
      <c r="E2375" s="11" t="s">
        <v>29</v>
      </c>
      <c r="F2375" s="8"/>
      <c r="G2375" s="7">
        <v>164</v>
      </c>
      <c r="H2375" s="17">
        <v>4.8780487804880002</v>
      </c>
      <c r="I2375" s="2">
        <v>0.60975609756100002</v>
      </c>
      <c r="J2375" s="2">
        <v>1.219512195122</v>
      </c>
      <c r="K2375" s="2">
        <v>7.3170731707319998</v>
      </c>
      <c r="L2375" s="2">
        <v>27.439024390244001</v>
      </c>
      <c r="M2375" s="2">
        <v>21.341463414633999</v>
      </c>
      <c r="N2375" s="2">
        <v>17.073170731706998</v>
      </c>
      <c r="O2375" s="2">
        <v>18.902439024389999</v>
      </c>
      <c r="P2375" s="16">
        <v>1.219512195122</v>
      </c>
    </row>
    <row r="2376" spans="3:16" x14ac:dyDescent="0.25">
      <c r="C2376" s="106"/>
      <c r="D2376" s="103"/>
      <c r="E2376" s="11" t="s">
        <v>30</v>
      </c>
      <c r="F2376" s="8"/>
      <c r="G2376" s="7">
        <v>137</v>
      </c>
      <c r="H2376" s="17">
        <v>2.1897810218979998</v>
      </c>
      <c r="I2376" s="19" t="s">
        <v>68</v>
      </c>
      <c r="J2376" s="2">
        <v>0.72992700729899995</v>
      </c>
      <c r="K2376" s="2">
        <v>5.1094890510950002</v>
      </c>
      <c r="L2376" s="2">
        <v>29.197080291971002</v>
      </c>
      <c r="M2376" s="2">
        <v>24.087591240876002</v>
      </c>
      <c r="N2376" s="2">
        <v>29.197080291971002</v>
      </c>
      <c r="O2376" s="2">
        <v>8.7591240875909993</v>
      </c>
      <c r="P2376" s="16">
        <v>0.72992700729899995</v>
      </c>
    </row>
    <row r="2377" spans="3:16" x14ac:dyDescent="0.25">
      <c r="C2377" s="106"/>
      <c r="D2377" s="103"/>
      <c r="E2377" s="11" t="s">
        <v>31</v>
      </c>
      <c r="F2377" s="8"/>
      <c r="G2377" s="7">
        <v>605</v>
      </c>
      <c r="H2377" s="17">
        <v>2.8099173553719998</v>
      </c>
      <c r="I2377" s="2">
        <v>0.33057851239699998</v>
      </c>
      <c r="J2377" s="2">
        <v>1.3223140495870001</v>
      </c>
      <c r="K2377" s="2">
        <v>6.9421487603310004</v>
      </c>
      <c r="L2377" s="2">
        <v>24.462809917354999</v>
      </c>
      <c r="M2377" s="2">
        <v>23.966942148760001</v>
      </c>
      <c r="N2377" s="2">
        <v>13.057851239669001</v>
      </c>
      <c r="O2377" s="2">
        <v>26.611570247934001</v>
      </c>
      <c r="P2377" s="16">
        <v>0.49586776859499998</v>
      </c>
    </row>
    <row r="2378" spans="3:16" x14ac:dyDescent="0.25">
      <c r="C2378" s="106"/>
      <c r="D2378" s="103"/>
      <c r="E2378" s="11" t="s">
        <v>32</v>
      </c>
      <c r="F2378" s="8"/>
      <c r="G2378" s="7">
        <v>301</v>
      </c>
      <c r="H2378" s="17">
        <v>3.6544850498339998</v>
      </c>
      <c r="I2378" s="2">
        <v>0.33222591362100001</v>
      </c>
      <c r="J2378" s="2">
        <v>0.99667774086399996</v>
      </c>
      <c r="K2378" s="2">
        <v>6.3122923588040001</v>
      </c>
      <c r="L2378" s="2">
        <v>28.239202657806999</v>
      </c>
      <c r="M2378" s="2">
        <v>22.591362126246</v>
      </c>
      <c r="N2378" s="2">
        <v>22.591362126246</v>
      </c>
      <c r="O2378" s="2">
        <v>14.285714285714</v>
      </c>
      <c r="P2378" s="16">
        <v>0.99667774086399996</v>
      </c>
    </row>
    <row r="2379" spans="3:16" x14ac:dyDescent="0.25">
      <c r="C2379" s="106"/>
      <c r="D2379" s="102" t="s">
        <v>23</v>
      </c>
      <c r="E2379" s="10" t="s">
        <v>26</v>
      </c>
      <c r="F2379" s="9"/>
      <c r="G2379" s="13">
        <v>120</v>
      </c>
      <c r="H2379" s="23">
        <v>6.666666666667</v>
      </c>
      <c r="I2379" s="4">
        <v>5.833333333333</v>
      </c>
      <c r="J2379" s="4">
        <v>1.666666666667</v>
      </c>
      <c r="K2379" s="4">
        <v>11.666666666667</v>
      </c>
      <c r="L2379" s="4">
        <v>12.5</v>
      </c>
      <c r="M2379" s="36" t="s">
        <v>68</v>
      </c>
      <c r="N2379" s="36" t="s">
        <v>68</v>
      </c>
      <c r="O2379" s="4">
        <v>61.666666666666998</v>
      </c>
      <c r="P2379" s="59" t="s">
        <v>68</v>
      </c>
    </row>
    <row r="2380" spans="3:16" x14ac:dyDescent="0.25">
      <c r="C2380" s="106"/>
      <c r="D2380" s="103"/>
      <c r="E2380" s="11" t="s">
        <v>27</v>
      </c>
      <c r="F2380" s="8"/>
      <c r="G2380" s="7">
        <v>135</v>
      </c>
      <c r="H2380" s="17">
        <v>11.111111111111001</v>
      </c>
      <c r="I2380" s="2">
        <v>2.9629629629630001</v>
      </c>
      <c r="J2380" s="2">
        <v>2.9629629629630001</v>
      </c>
      <c r="K2380" s="2">
        <v>14.074074074074</v>
      </c>
      <c r="L2380" s="2">
        <v>20</v>
      </c>
      <c r="M2380" s="2">
        <v>8.8888888888889994</v>
      </c>
      <c r="N2380" s="19" t="s">
        <v>68</v>
      </c>
      <c r="O2380" s="2">
        <v>37.037037037037003</v>
      </c>
      <c r="P2380" s="16">
        <v>2.9629629629630001</v>
      </c>
    </row>
    <row r="2381" spans="3:16" x14ac:dyDescent="0.25">
      <c r="C2381" s="106"/>
      <c r="D2381" s="103"/>
      <c r="E2381" s="11" t="s">
        <v>28</v>
      </c>
      <c r="F2381" s="8"/>
      <c r="G2381" s="7">
        <v>149</v>
      </c>
      <c r="H2381" s="17">
        <v>8.0536912751679992</v>
      </c>
      <c r="I2381" s="2">
        <v>0.67114093959700005</v>
      </c>
      <c r="J2381" s="2">
        <v>6.0402684563760003</v>
      </c>
      <c r="K2381" s="2">
        <v>14.093959731544</v>
      </c>
      <c r="L2381" s="2">
        <v>16.107382550335998</v>
      </c>
      <c r="M2381" s="2">
        <v>20.134228187919</v>
      </c>
      <c r="N2381" s="2">
        <v>4.0268456375839996</v>
      </c>
      <c r="O2381" s="2">
        <v>30.201342281879</v>
      </c>
      <c r="P2381" s="16">
        <v>0.67114093959700005</v>
      </c>
    </row>
    <row r="2382" spans="3:16" x14ac:dyDescent="0.25">
      <c r="C2382" s="106"/>
      <c r="D2382" s="103"/>
      <c r="E2382" s="11" t="s">
        <v>29</v>
      </c>
      <c r="F2382" s="8"/>
      <c r="G2382" s="7">
        <v>145</v>
      </c>
      <c r="H2382" s="17">
        <v>6.8965517241379999</v>
      </c>
      <c r="I2382" s="2">
        <v>6.8965517241379999</v>
      </c>
      <c r="J2382" s="2">
        <v>6.8965517241379999</v>
      </c>
      <c r="K2382" s="2">
        <v>17.931034482758999</v>
      </c>
      <c r="L2382" s="2">
        <v>19.310344827586</v>
      </c>
      <c r="M2382" s="2">
        <v>13.793103448276</v>
      </c>
      <c r="N2382" s="2">
        <v>9.6551724137930002</v>
      </c>
      <c r="O2382" s="2">
        <v>18.620689655172001</v>
      </c>
      <c r="P2382" s="40" t="s">
        <v>68</v>
      </c>
    </row>
    <row r="2383" spans="3:16" x14ac:dyDescent="0.25">
      <c r="C2383" s="106"/>
      <c r="D2383" s="103"/>
      <c r="E2383" s="11" t="s">
        <v>30</v>
      </c>
      <c r="F2383" s="8"/>
      <c r="G2383" s="7">
        <v>129</v>
      </c>
      <c r="H2383" s="17">
        <v>10.077519379845</v>
      </c>
      <c r="I2383" s="2">
        <v>1.550387596899</v>
      </c>
      <c r="J2383" s="2">
        <v>6.2015503875969999</v>
      </c>
      <c r="K2383" s="2">
        <v>24.031007751937999</v>
      </c>
      <c r="L2383" s="2">
        <v>25.581395348836999</v>
      </c>
      <c r="M2383" s="2">
        <v>14.728682170542999</v>
      </c>
      <c r="N2383" s="2">
        <v>13.178294573643001</v>
      </c>
      <c r="O2383" s="2">
        <v>4.6511627906979998</v>
      </c>
      <c r="P2383" s="40" t="s">
        <v>68</v>
      </c>
    </row>
    <row r="2384" spans="3:16" x14ac:dyDescent="0.25">
      <c r="C2384" s="106"/>
      <c r="D2384" s="103"/>
      <c r="E2384" s="11" t="s">
        <v>31</v>
      </c>
      <c r="F2384" s="8"/>
      <c r="G2384" s="7">
        <v>558</v>
      </c>
      <c r="H2384" s="17">
        <v>8.9605734767030008</v>
      </c>
      <c r="I2384" s="2">
        <v>3.0465949820790001</v>
      </c>
      <c r="J2384" s="2">
        <v>5.5555555555560003</v>
      </c>
      <c r="K2384" s="2">
        <v>17.383512544803001</v>
      </c>
      <c r="L2384" s="2">
        <v>20.071684587814001</v>
      </c>
      <c r="M2384" s="2">
        <v>14.516129032258</v>
      </c>
      <c r="N2384" s="2">
        <v>6.6308243727600003</v>
      </c>
      <c r="O2384" s="2">
        <v>22.939068100358</v>
      </c>
      <c r="P2384" s="16">
        <v>0.89605734767</v>
      </c>
    </row>
    <row r="2385" spans="3:16" x14ac:dyDescent="0.25">
      <c r="C2385" s="106"/>
      <c r="D2385" s="103"/>
      <c r="E2385" s="11" t="s">
        <v>32</v>
      </c>
      <c r="F2385" s="8"/>
      <c r="G2385" s="7">
        <v>274</v>
      </c>
      <c r="H2385" s="17">
        <v>8.3941605839419999</v>
      </c>
      <c r="I2385" s="2">
        <v>4.3795620437959997</v>
      </c>
      <c r="J2385" s="2">
        <v>6.5693430656930003</v>
      </c>
      <c r="K2385" s="2">
        <v>20.802919708028998</v>
      </c>
      <c r="L2385" s="2">
        <v>22.262773722628001</v>
      </c>
      <c r="M2385" s="2">
        <v>14.233576642336001</v>
      </c>
      <c r="N2385" s="2">
        <v>11.313868613139</v>
      </c>
      <c r="O2385" s="2">
        <v>12.043795620438001</v>
      </c>
      <c r="P2385" s="40" t="s">
        <v>68</v>
      </c>
    </row>
    <row r="2386" spans="3:16" ht="25.2" x14ac:dyDescent="0.25">
      <c r="C2386" s="102" t="s">
        <v>33</v>
      </c>
      <c r="D2386" s="102" t="s">
        <v>25</v>
      </c>
      <c r="E2386" s="10" t="s">
        <v>34</v>
      </c>
      <c r="F2386" s="9"/>
      <c r="G2386" s="13">
        <v>69</v>
      </c>
      <c r="H2386" s="23">
        <v>4.3478260869570002</v>
      </c>
      <c r="I2386" s="36" t="s">
        <v>68</v>
      </c>
      <c r="J2386" s="4">
        <v>5.7971014492749999</v>
      </c>
      <c r="K2386" s="4">
        <v>20.289855072464</v>
      </c>
      <c r="L2386" s="4">
        <v>26.086956521739001</v>
      </c>
      <c r="M2386" s="4">
        <v>13.04347826087</v>
      </c>
      <c r="N2386" s="4">
        <v>2.898550724638</v>
      </c>
      <c r="O2386" s="4">
        <v>27.536231884058001</v>
      </c>
      <c r="P2386" s="59" t="s">
        <v>68</v>
      </c>
    </row>
    <row r="2387" spans="3:16" ht="25.2" x14ac:dyDescent="0.25">
      <c r="C2387" s="106"/>
      <c r="D2387" s="103"/>
      <c r="E2387" s="11" t="s">
        <v>35</v>
      </c>
      <c r="F2387" s="8"/>
      <c r="G2387" s="7">
        <v>985</v>
      </c>
      <c r="H2387" s="17">
        <v>6.0913705583760001</v>
      </c>
      <c r="I2387" s="2">
        <v>2.1319796954310002</v>
      </c>
      <c r="J2387" s="2">
        <v>1.827411167513</v>
      </c>
      <c r="K2387" s="2">
        <v>9.746192893401</v>
      </c>
      <c r="L2387" s="2">
        <v>20.101522842640001</v>
      </c>
      <c r="M2387" s="2">
        <v>16.649746192893002</v>
      </c>
      <c r="N2387" s="2">
        <v>7.7157360406090003</v>
      </c>
      <c r="O2387" s="2">
        <v>35.126903553299002</v>
      </c>
      <c r="P2387" s="16">
        <v>0.60913705583800004</v>
      </c>
    </row>
    <row r="2388" spans="3:16" ht="25.2" x14ac:dyDescent="0.25">
      <c r="C2388" s="106"/>
      <c r="D2388" s="103"/>
      <c r="E2388" s="11" t="s">
        <v>36</v>
      </c>
      <c r="F2388" s="8"/>
      <c r="G2388" s="7">
        <v>115</v>
      </c>
      <c r="H2388" s="17">
        <v>0.86956521739100001</v>
      </c>
      <c r="I2388" s="2">
        <v>0.86956521739100001</v>
      </c>
      <c r="J2388" s="2">
        <v>4.3478260869570002</v>
      </c>
      <c r="K2388" s="2">
        <v>13.913043478261001</v>
      </c>
      <c r="L2388" s="2">
        <v>13.913043478261001</v>
      </c>
      <c r="M2388" s="2">
        <v>16.521739130435002</v>
      </c>
      <c r="N2388" s="2">
        <v>5.2173913043480002</v>
      </c>
      <c r="O2388" s="2">
        <v>42.608695652173999</v>
      </c>
      <c r="P2388" s="16">
        <v>1.7391304347829999</v>
      </c>
    </row>
    <row r="2389" spans="3:16" ht="25.2" x14ac:dyDescent="0.25">
      <c r="C2389" s="106"/>
      <c r="D2389" s="103"/>
      <c r="E2389" s="11" t="s">
        <v>37</v>
      </c>
      <c r="F2389" s="8"/>
      <c r="G2389" s="7">
        <v>217</v>
      </c>
      <c r="H2389" s="17">
        <v>6.9124423963129997</v>
      </c>
      <c r="I2389" s="2">
        <v>2.3041474654380001</v>
      </c>
      <c r="J2389" s="2">
        <v>5.9907834101380004</v>
      </c>
      <c r="K2389" s="2">
        <v>14.746543778802</v>
      </c>
      <c r="L2389" s="2">
        <v>23.963133640553</v>
      </c>
      <c r="M2389" s="2">
        <v>14.746543778802</v>
      </c>
      <c r="N2389" s="2">
        <v>13.824884792627</v>
      </c>
      <c r="O2389" s="2">
        <v>17.050691244239999</v>
      </c>
      <c r="P2389" s="16">
        <v>0.46082949308799998</v>
      </c>
    </row>
    <row r="2390" spans="3:16" x14ac:dyDescent="0.25">
      <c r="C2390" s="106"/>
      <c r="D2390" s="103"/>
      <c r="E2390" s="11" t="s">
        <v>38</v>
      </c>
      <c r="F2390" s="8"/>
      <c r="G2390" s="14">
        <v>31</v>
      </c>
      <c r="H2390" s="57" t="s">
        <v>68</v>
      </c>
      <c r="I2390" s="6">
        <v>3.2258064516129998</v>
      </c>
      <c r="J2390" s="6">
        <v>9.6774193548389995</v>
      </c>
      <c r="K2390" s="6">
        <v>22.580645161290001</v>
      </c>
      <c r="L2390" s="6">
        <v>22.580645161290001</v>
      </c>
      <c r="M2390" s="6">
        <v>6.4516129032259997</v>
      </c>
      <c r="N2390" s="6">
        <v>6.4516129032259997</v>
      </c>
      <c r="O2390" s="6">
        <v>29.032258064516</v>
      </c>
      <c r="P2390" s="38" t="s">
        <v>68</v>
      </c>
    </row>
    <row r="2391" spans="3:16" ht="25.2" x14ac:dyDescent="0.25">
      <c r="C2391" s="106"/>
      <c r="D2391" s="102" t="s">
        <v>22</v>
      </c>
      <c r="E2391" s="10" t="s">
        <v>34</v>
      </c>
      <c r="F2391" s="9"/>
      <c r="G2391" s="41">
        <v>48</v>
      </c>
      <c r="H2391" s="61">
        <v>6.25</v>
      </c>
      <c r="I2391" s="39" t="s">
        <v>68</v>
      </c>
      <c r="J2391" s="33">
        <v>6.25</v>
      </c>
      <c r="K2391" s="33">
        <v>20.833333333333002</v>
      </c>
      <c r="L2391" s="33">
        <v>29.166666666666998</v>
      </c>
      <c r="M2391" s="33">
        <v>12.5</v>
      </c>
      <c r="N2391" s="33">
        <v>4.166666666667</v>
      </c>
      <c r="O2391" s="33">
        <v>20.833333333333002</v>
      </c>
      <c r="P2391" s="70" t="s">
        <v>68</v>
      </c>
    </row>
    <row r="2392" spans="3:16" ht="25.2" x14ac:dyDescent="0.25">
      <c r="C2392" s="106"/>
      <c r="D2392" s="103"/>
      <c r="E2392" s="11" t="s">
        <v>35</v>
      </c>
      <c r="F2392" s="8"/>
      <c r="G2392" s="7">
        <v>572</v>
      </c>
      <c r="H2392" s="17">
        <v>3.1468531468530001</v>
      </c>
      <c r="I2392" s="2">
        <v>0.52447552447599999</v>
      </c>
      <c r="J2392" s="2">
        <v>0.52447552447599999</v>
      </c>
      <c r="K2392" s="2">
        <v>5.9440559440560001</v>
      </c>
      <c r="L2392" s="2">
        <v>20.979020979021001</v>
      </c>
      <c r="M2392" s="2">
        <v>19.930069930070001</v>
      </c>
      <c r="N2392" s="2">
        <v>10.839160839161</v>
      </c>
      <c r="O2392" s="2">
        <v>37.587412587412999</v>
      </c>
      <c r="P2392" s="16">
        <v>0.52447552447599999</v>
      </c>
    </row>
    <row r="2393" spans="3:16" ht="25.2" x14ac:dyDescent="0.25">
      <c r="C2393" s="106"/>
      <c r="D2393" s="103"/>
      <c r="E2393" s="11" t="s">
        <v>36</v>
      </c>
      <c r="F2393" s="8"/>
      <c r="G2393" s="7">
        <v>50</v>
      </c>
      <c r="H2393" s="62" t="s">
        <v>68</v>
      </c>
      <c r="I2393" s="19" t="s">
        <v>68</v>
      </c>
      <c r="J2393" s="2">
        <v>4</v>
      </c>
      <c r="K2393" s="2">
        <v>12</v>
      </c>
      <c r="L2393" s="2">
        <v>16</v>
      </c>
      <c r="M2393" s="2">
        <v>20</v>
      </c>
      <c r="N2393" s="2">
        <v>10</v>
      </c>
      <c r="O2393" s="2">
        <v>36</v>
      </c>
      <c r="P2393" s="16">
        <v>2</v>
      </c>
    </row>
    <row r="2394" spans="3:16" ht="25.2" x14ac:dyDescent="0.25">
      <c r="C2394" s="106"/>
      <c r="D2394" s="103"/>
      <c r="E2394" s="11" t="s">
        <v>37</v>
      </c>
      <c r="F2394" s="8"/>
      <c r="G2394" s="7">
        <v>50</v>
      </c>
      <c r="H2394" s="62" t="s">
        <v>68</v>
      </c>
      <c r="I2394" s="2">
        <v>2</v>
      </c>
      <c r="J2394" s="19" t="s">
        <v>68</v>
      </c>
      <c r="K2394" s="2">
        <v>4</v>
      </c>
      <c r="L2394" s="2">
        <v>34</v>
      </c>
      <c r="M2394" s="2">
        <v>26</v>
      </c>
      <c r="N2394" s="2">
        <v>16</v>
      </c>
      <c r="O2394" s="2">
        <v>18</v>
      </c>
      <c r="P2394" s="40" t="s">
        <v>68</v>
      </c>
    </row>
    <row r="2395" spans="3:16" x14ac:dyDescent="0.25">
      <c r="C2395" s="106"/>
      <c r="D2395" s="103"/>
      <c r="E2395" s="11" t="s">
        <v>38</v>
      </c>
      <c r="F2395" s="8"/>
      <c r="G2395" s="14">
        <v>19</v>
      </c>
      <c r="H2395" s="57" t="s">
        <v>68</v>
      </c>
      <c r="I2395" s="12" t="s">
        <v>68</v>
      </c>
      <c r="J2395" s="6">
        <v>10.526315789473999</v>
      </c>
      <c r="K2395" s="6">
        <v>10.526315789473999</v>
      </c>
      <c r="L2395" s="6">
        <v>26.315789473683999</v>
      </c>
      <c r="M2395" s="6">
        <v>10.526315789473999</v>
      </c>
      <c r="N2395" s="6">
        <v>10.526315789473999</v>
      </c>
      <c r="O2395" s="6">
        <v>31.578947368421002</v>
      </c>
      <c r="P2395" s="38" t="s">
        <v>68</v>
      </c>
    </row>
    <row r="2396" spans="3:16" ht="25.2" x14ac:dyDescent="0.25">
      <c r="C2396" s="106"/>
      <c r="D2396" s="102" t="s">
        <v>23</v>
      </c>
      <c r="E2396" s="10" t="s">
        <v>34</v>
      </c>
      <c r="F2396" s="9"/>
      <c r="G2396" s="41">
        <v>21</v>
      </c>
      <c r="H2396" s="74" t="s">
        <v>68</v>
      </c>
      <c r="I2396" s="39" t="s">
        <v>68</v>
      </c>
      <c r="J2396" s="33">
        <v>4.7619047619049999</v>
      </c>
      <c r="K2396" s="33">
        <v>19.047619047619001</v>
      </c>
      <c r="L2396" s="33">
        <v>19.047619047619001</v>
      </c>
      <c r="M2396" s="33">
        <v>14.285714285714</v>
      </c>
      <c r="N2396" s="39" t="s">
        <v>68</v>
      </c>
      <c r="O2396" s="33">
        <v>42.857142857143003</v>
      </c>
      <c r="P2396" s="70" t="s">
        <v>68</v>
      </c>
    </row>
    <row r="2397" spans="3:16" ht="25.2" x14ac:dyDescent="0.25">
      <c r="C2397" s="106"/>
      <c r="D2397" s="103"/>
      <c r="E2397" s="11" t="s">
        <v>35</v>
      </c>
      <c r="F2397" s="8"/>
      <c r="G2397" s="7">
        <v>413</v>
      </c>
      <c r="H2397" s="17">
        <v>10.169491525424</v>
      </c>
      <c r="I2397" s="2">
        <v>4.3583535108960003</v>
      </c>
      <c r="J2397" s="2">
        <v>3.6319612590800001</v>
      </c>
      <c r="K2397" s="2">
        <v>15.01210653753</v>
      </c>
      <c r="L2397" s="2">
        <v>18.886198547214999</v>
      </c>
      <c r="M2397" s="2">
        <v>12.106537530265999</v>
      </c>
      <c r="N2397" s="2">
        <v>3.3898305084749998</v>
      </c>
      <c r="O2397" s="2">
        <v>31.719128329298002</v>
      </c>
      <c r="P2397" s="16">
        <v>0.72639225181599998</v>
      </c>
    </row>
    <row r="2398" spans="3:16" ht="25.2" x14ac:dyDescent="0.25">
      <c r="C2398" s="106"/>
      <c r="D2398" s="103"/>
      <c r="E2398" s="11" t="s">
        <v>36</v>
      </c>
      <c r="F2398" s="8"/>
      <c r="G2398" s="7">
        <v>65</v>
      </c>
      <c r="H2398" s="17">
        <v>1.538461538462</v>
      </c>
      <c r="I2398" s="2">
        <v>1.538461538462</v>
      </c>
      <c r="J2398" s="2">
        <v>4.6153846153850004</v>
      </c>
      <c r="K2398" s="2">
        <v>15.384615384615</v>
      </c>
      <c r="L2398" s="2">
        <v>12.307692307691999</v>
      </c>
      <c r="M2398" s="2">
        <v>13.846153846153999</v>
      </c>
      <c r="N2398" s="2">
        <v>1.538461538462</v>
      </c>
      <c r="O2398" s="2">
        <v>47.692307692307999</v>
      </c>
      <c r="P2398" s="16">
        <v>1.538461538462</v>
      </c>
    </row>
    <row r="2399" spans="3:16" ht="25.2" x14ac:dyDescent="0.25">
      <c r="C2399" s="106"/>
      <c r="D2399" s="103"/>
      <c r="E2399" s="11" t="s">
        <v>37</v>
      </c>
      <c r="F2399" s="8"/>
      <c r="G2399" s="7">
        <v>167</v>
      </c>
      <c r="H2399" s="17">
        <v>8.9820359281440005</v>
      </c>
      <c r="I2399" s="2">
        <v>2.3952095808379998</v>
      </c>
      <c r="J2399" s="2">
        <v>7.7844311377249999</v>
      </c>
      <c r="K2399" s="2">
        <v>17.964071856286999</v>
      </c>
      <c r="L2399" s="2">
        <v>20.958083832334999</v>
      </c>
      <c r="M2399" s="2">
        <v>11.377245508982</v>
      </c>
      <c r="N2399" s="2">
        <v>13.173652694611</v>
      </c>
      <c r="O2399" s="2">
        <v>16.766467065868</v>
      </c>
      <c r="P2399" s="16">
        <v>0.59880239521</v>
      </c>
    </row>
    <row r="2400" spans="3:16" x14ac:dyDescent="0.25">
      <c r="C2400" s="106"/>
      <c r="D2400" s="103"/>
      <c r="E2400" s="11" t="s">
        <v>38</v>
      </c>
      <c r="F2400" s="8"/>
      <c r="G2400" s="14">
        <v>12</v>
      </c>
      <c r="H2400" s="57" t="s">
        <v>68</v>
      </c>
      <c r="I2400" s="6">
        <v>8.333333333333</v>
      </c>
      <c r="J2400" s="6">
        <v>8.333333333333</v>
      </c>
      <c r="K2400" s="6">
        <v>41.666666666666998</v>
      </c>
      <c r="L2400" s="6">
        <v>16.666666666666998</v>
      </c>
      <c r="M2400" s="12" t="s">
        <v>68</v>
      </c>
      <c r="N2400" s="12" t="s">
        <v>68</v>
      </c>
      <c r="O2400" s="6">
        <v>25</v>
      </c>
      <c r="P2400" s="38" t="s">
        <v>68</v>
      </c>
    </row>
    <row r="2401" spans="3:16" ht="25.2" x14ac:dyDescent="0.25">
      <c r="C2401" s="102" t="s">
        <v>39</v>
      </c>
      <c r="D2401" s="102" t="s">
        <v>25</v>
      </c>
      <c r="E2401" s="10" t="s">
        <v>40</v>
      </c>
      <c r="F2401" s="9"/>
      <c r="G2401" s="13">
        <v>234</v>
      </c>
      <c r="H2401" s="23">
        <v>4.7008547008550003</v>
      </c>
      <c r="I2401" s="4">
        <v>2.1367521367519999</v>
      </c>
      <c r="J2401" s="4">
        <v>3.4188034188029999</v>
      </c>
      <c r="K2401" s="4">
        <v>13.675213675214</v>
      </c>
      <c r="L2401" s="4">
        <v>20.512820512821001</v>
      </c>
      <c r="M2401" s="4">
        <v>18.376068376068002</v>
      </c>
      <c r="N2401" s="4">
        <v>8.5470085470089998</v>
      </c>
      <c r="O2401" s="4">
        <v>27.777777777777999</v>
      </c>
      <c r="P2401" s="25">
        <v>0.85470085470099999</v>
      </c>
    </row>
    <row r="2402" spans="3:16" ht="25.2" x14ac:dyDescent="0.25">
      <c r="C2402" s="106"/>
      <c r="D2402" s="103"/>
      <c r="E2402" s="11" t="s">
        <v>41</v>
      </c>
      <c r="F2402" s="8"/>
      <c r="G2402" s="7">
        <v>861</v>
      </c>
      <c r="H2402" s="17">
        <v>6.1556329849009996</v>
      </c>
      <c r="I2402" s="2">
        <v>2.0905923344950001</v>
      </c>
      <c r="J2402" s="2">
        <v>2.0905923344950001</v>
      </c>
      <c r="K2402" s="2">
        <v>9.9883855981420009</v>
      </c>
      <c r="L2402" s="2">
        <v>19.744483159116999</v>
      </c>
      <c r="M2402" s="2">
        <v>16.608594657375001</v>
      </c>
      <c r="N2402" s="2">
        <v>6.7363530778160001</v>
      </c>
      <c r="O2402" s="2">
        <v>35.888501742160003</v>
      </c>
      <c r="P2402" s="16">
        <v>0.69686411149799998</v>
      </c>
    </row>
    <row r="2403" spans="3:16" x14ac:dyDescent="0.25">
      <c r="C2403" s="106"/>
      <c r="D2403" s="103"/>
      <c r="E2403" s="11" t="s">
        <v>42</v>
      </c>
      <c r="F2403" s="8"/>
      <c r="G2403" s="7">
        <v>61</v>
      </c>
      <c r="H2403" s="17">
        <v>3.2786885245900002</v>
      </c>
      <c r="I2403" s="2">
        <v>1.6393442622950001</v>
      </c>
      <c r="J2403" s="19" t="s">
        <v>68</v>
      </c>
      <c r="K2403" s="2">
        <v>13.114754098361001</v>
      </c>
      <c r="L2403" s="2">
        <v>18.032786885246001</v>
      </c>
      <c r="M2403" s="2">
        <v>3.2786885245900002</v>
      </c>
      <c r="N2403" s="2">
        <v>3.2786885245900002</v>
      </c>
      <c r="O2403" s="2">
        <v>57.377049180328001</v>
      </c>
      <c r="P2403" s="40" t="s">
        <v>68</v>
      </c>
    </row>
    <row r="2404" spans="3:16" x14ac:dyDescent="0.25">
      <c r="C2404" s="106"/>
      <c r="D2404" s="103"/>
      <c r="E2404" s="11" t="s">
        <v>43</v>
      </c>
      <c r="F2404" s="8"/>
      <c r="G2404" s="7">
        <v>428</v>
      </c>
      <c r="H2404" s="17">
        <v>5.6074766355139998</v>
      </c>
      <c r="I2404" s="2">
        <v>1.6355140186920001</v>
      </c>
      <c r="J2404" s="2">
        <v>3.5046728971959999</v>
      </c>
      <c r="K2404" s="2">
        <v>10.981308411215</v>
      </c>
      <c r="L2404" s="2">
        <v>18.224299065421</v>
      </c>
      <c r="M2404" s="2">
        <v>15.654205607477</v>
      </c>
      <c r="N2404" s="2">
        <v>8.8785046728969998</v>
      </c>
      <c r="O2404" s="2">
        <v>35.046728971962999</v>
      </c>
      <c r="P2404" s="16">
        <v>0.46728971962600002</v>
      </c>
    </row>
    <row r="2405" spans="3:16" x14ac:dyDescent="0.25">
      <c r="C2405" s="106"/>
      <c r="D2405" s="103"/>
      <c r="E2405" s="11" t="s">
        <v>44</v>
      </c>
      <c r="F2405" s="8"/>
      <c r="G2405" s="7">
        <v>88</v>
      </c>
      <c r="H2405" s="17">
        <v>5.6818181818179996</v>
      </c>
      <c r="I2405" s="2">
        <v>1.136363636364</v>
      </c>
      <c r="J2405" s="2">
        <v>5.6818181818179996</v>
      </c>
      <c r="K2405" s="2">
        <v>18.181818181817999</v>
      </c>
      <c r="L2405" s="2">
        <v>20.454545454544999</v>
      </c>
      <c r="M2405" s="2">
        <v>17.045454545455001</v>
      </c>
      <c r="N2405" s="2">
        <v>6.8181818181820004</v>
      </c>
      <c r="O2405" s="2">
        <v>25</v>
      </c>
      <c r="P2405" s="40" t="s">
        <v>68</v>
      </c>
    </row>
    <row r="2406" spans="3:16" ht="25.2" x14ac:dyDescent="0.25">
      <c r="C2406" s="106"/>
      <c r="D2406" s="103"/>
      <c r="E2406" s="11" t="s">
        <v>45</v>
      </c>
      <c r="F2406" s="8"/>
      <c r="G2406" s="14">
        <v>39</v>
      </c>
      <c r="H2406" s="57" t="s">
        <v>68</v>
      </c>
      <c r="I2406" s="12" t="s">
        <v>68</v>
      </c>
      <c r="J2406" s="6">
        <v>7.6923076923079998</v>
      </c>
      <c r="K2406" s="6">
        <v>20.512820512821001</v>
      </c>
      <c r="L2406" s="6">
        <v>25.641025641026001</v>
      </c>
      <c r="M2406" s="6">
        <v>12.820512820513001</v>
      </c>
      <c r="N2406" s="6">
        <v>5.1282051282049999</v>
      </c>
      <c r="O2406" s="6">
        <v>25.641025641026001</v>
      </c>
      <c r="P2406" s="31">
        <v>2.564102564103</v>
      </c>
    </row>
    <row r="2407" spans="3:16" x14ac:dyDescent="0.25">
      <c r="C2407" s="106"/>
      <c r="D2407" s="103"/>
      <c r="E2407" s="11" t="s">
        <v>38</v>
      </c>
      <c r="F2407" s="8"/>
      <c r="G2407" s="7">
        <v>121</v>
      </c>
      <c r="H2407" s="17">
        <v>4.1322314049589997</v>
      </c>
      <c r="I2407" s="2">
        <v>1.6528925619829999</v>
      </c>
      <c r="J2407" s="2">
        <v>2.4793388429749998</v>
      </c>
      <c r="K2407" s="2">
        <v>11.570247933884</v>
      </c>
      <c r="L2407" s="2">
        <v>28.099173553719002</v>
      </c>
      <c r="M2407" s="2">
        <v>13.223140495868</v>
      </c>
      <c r="N2407" s="2">
        <v>14.04958677686</v>
      </c>
      <c r="O2407" s="2">
        <v>24.793388429752</v>
      </c>
      <c r="P2407" s="40" t="s">
        <v>68</v>
      </c>
    </row>
    <row r="2408" spans="3:16" ht="25.2" x14ac:dyDescent="0.25">
      <c r="C2408" s="106"/>
      <c r="D2408" s="102" t="s">
        <v>22</v>
      </c>
      <c r="E2408" s="10" t="s">
        <v>40</v>
      </c>
      <c r="F2408" s="9"/>
      <c r="G2408" s="13">
        <v>111</v>
      </c>
      <c r="H2408" s="23">
        <v>1.8018018018019999</v>
      </c>
      <c r="I2408" s="4">
        <v>0.90090090090099995</v>
      </c>
      <c r="J2408" s="4">
        <v>3.6036036036039998</v>
      </c>
      <c r="K2408" s="4">
        <v>10.810810810811001</v>
      </c>
      <c r="L2408" s="4">
        <v>21.621621621622001</v>
      </c>
      <c r="M2408" s="4">
        <v>20.720720720721001</v>
      </c>
      <c r="N2408" s="4">
        <v>8.1081081081080004</v>
      </c>
      <c r="O2408" s="4">
        <v>31.531531531532</v>
      </c>
      <c r="P2408" s="25">
        <v>0.90090090090099995</v>
      </c>
    </row>
    <row r="2409" spans="3:16" ht="25.2" x14ac:dyDescent="0.25">
      <c r="C2409" s="106"/>
      <c r="D2409" s="103"/>
      <c r="E2409" s="11" t="s">
        <v>41</v>
      </c>
      <c r="F2409" s="8"/>
      <c r="G2409" s="7">
        <v>492</v>
      </c>
      <c r="H2409" s="17">
        <v>3.0487804878050002</v>
      </c>
      <c r="I2409" s="2">
        <v>0.60975609756100002</v>
      </c>
      <c r="J2409" s="2">
        <v>0.60975609756100002</v>
      </c>
      <c r="K2409" s="2">
        <v>6.3008130081299996</v>
      </c>
      <c r="L2409" s="2">
        <v>20.731707317072999</v>
      </c>
      <c r="M2409" s="2">
        <v>20.121951219511999</v>
      </c>
      <c r="N2409" s="2">
        <v>9.5528455284550002</v>
      </c>
      <c r="O2409" s="2">
        <v>38.414634146341001</v>
      </c>
      <c r="P2409" s="16">
        <v>0.60975609756100002</v>
      </c>
    </row>
    <row r="2410" spans="3:16" x14ac:dyDescent="0.25">
      <c r="C2410" s="106"/>
      <c r="D2410" s="103"/>
      <c r="E2410" s="11" t="s">
        <v>42</v>
      </c>
      <c r="F2410" s="8"/>
      <c r="G2410" s="14">
        <v>36</v>
      </c>
      <c r="H2410" s="57" t="s">
        <v>68</v>
      </c>
      <c r="I2410" s="12" t="s">
        <v>68</v>
      </c>
      <c r="J2410" s="12" t="s">
        <v>68</v>
      </c>
      <c r="K2410" s="6">
        <v>16.666666666666998</v>
      </c>
      <c r="L2410" s="6">
        <v>22.222222222222001</v>
      </c>
      <c r="M2410" s="6">
        <v>5.5555555555560003</v>
      </c>
      <c r="N2410" s="6">
        <v>5.5555555555560003</v>
      </c>
      <c r="O2410" s="6">
        <v>50</v>
      </c>
      <c r="P2410" s="38" t="s">
        <v>68</v>
      </c>
    </row>
    <row r="2411" spans="3:16" x14ac:dyDescent="0.25">
      <c r="C2411" s="106"/>
      <c r="D2411" s="103"/>
      <c r="E2411" s="11" t="s">
        <v>43</v>
      </c>
      <c r="F2411" s="8"/>
      <c r="G2411" s="7">
        <v>218</v>
      </c>
      <c r="H2411" s="17">
        <v>3.2110091743120002</v>
      </c>
      <c r="I2411" s="2">
        <v>0.91743119266100004</v>
      </c>
      <c r="J2411" s="2">
        <v>0.45871559632999998</v>
      </c>
      <c r="K2411" s="2">
        <v>6.8807339449539997</v>
      </c>
      <c r="L2411" s="2">
        <v>18.807339449541001</v>
      </c>
      <c r="M2411" s="2">
        <v>20.183486238532002</v>
      </c>
      <c r="N2411" s="2">
        <v>11.009174311927</v>
      </c>
      <c r="O2411" s="2">
        <v>38.073394495412998</v>
      </c>
      <c r="P2411" s="16">
        <v>0.45871559632999998</v>
      </c>
    </row>
    <row r="2412" spans="3:16" x14ac:dyDescent="0.25">
      <c r="C2412" s="106"/>
      <c r="D2412" s="103"/>
      <c r="E2412" s="11" t="s">
        <v>44</v>
      </c>
      <c r="F2412" s="8"/>
      <c r="G2412" s="14">
        <v>45</v>
      </c>
      <c r="H2412" s="29">
        <v>4.4444444444439997</v>
      </c>
      <c r="I2412" s="12" t="s">
        <v>68</v>
      </c>
      <c r="J2412" s="12" t="s">
        <v>68</v>
      </c>
      <c r="K2412" s="6">
        <v>11.111111111111001</v>
      </c>
      <c r="L2412" s="6">
        <v>22.222222222222001</v>
      </c>
      <c r="M2412" s="6">
        <v>26.666666666666998</v>
      </c>
      <c r="N2412" s="6">
        <v>8.8888888888889994</v>
      </c>
      <c r="O2412" s="6">
        <v>26.666666666666998</v>
      </c>
      <c r="P2412" s="38" t="s">
        <v>68</v>
      </c>
    </row>
    <row r="2413" spans="3:16" ht="25.2" x14ac:dyDescent="0.25">
      <c r="C2413" s="106"/>
      <c r="D2413" s="103"/>
      <c r="E2413" s="11" t="s">
        <v>45</v>
      </c>
      <c r="F2413" s="8"/>
      <c r="G2413" s="14">
        <v>18</v>
      </c>
      <c r="H2413" s="57" t="s">
        <v>68</v>
      </c>
      <c r="I2413" s="12" t="s">
        <v>68</v>
      </c>
      <c r="J2413" s="6">
        <v>11.111111111111001</v>
      </c>
      <c r="K2413" s="6">
        <v>11.111111111111001</v>
      </c>
      <c r="L2413" s="6">
        <v>33.333333333333002</v>
      </c>
      <c r="M2413" s="6">
        <v>16.666666666666998</v>
      </c>
      <c r="N2413" s="12" t="s">
        <v>68</v>
      </c>
      <c r="O2413" s="6">
        <v>27.777777777777999</v>
      </c>
      <c r="P2413" s="38" t="s">
        <v>68</v>
      </c>
    </row>
    <row r="2414" spans="3:16" x14ac:dyDescent="0.25">
      <c r="C2414" s="106"/>
      <c r="D2414" s="103"/>
      <c r="E2414" s="11" t="s">
        <v>38</v>
      </c>
      <c r="F2414" s="8"/>
      <c r="G2414" s="7">
        <v>72</v>
      </c>
      <c r="H2414" s="17">
        <v>4.166666666667</v>
      </c>
      <c r="I2414" s="19" t="s">
        <v>68</v>
      </c>
      <c r="J2414" s="2">
        <v>1.3888888888890001</v>
      </c>
      <c r="K2414" s="2">
        <v>4.166666666667</v>
      </c>
      <c r="L2414" s="2">
        <v>29.166666666666998</v>
      </c>
      <c r="M2414" s="2">
        <v>16.666666666666998</v>
      </c>
      <c r="N2414" s="2">
        <v>19.444444444443999</v>
      </c>
      <c r="O2414" s="2">
        <v>25</v>
      </c>
      <c r="P2414" s="40" t="s">
        <v>68</v>
      </c>
    </row>
    <row r="2415" spans="3:16" ht="25.2" x14ac:dyDescent="0.25">
      <c r="C2415" s="106"/>
      <c r="D2415" s="102" t="s">
        <v>23</v>
      </c>
      <c r="E2415" s="10" t="s">
        <v>40</v>
      </c>
      <c r="F2415" s="9"/>
      <c r="G2415" s="13">
        <v>123</v>
      </c>
      <c r="H2415" s="23">
        <v>7.3170731707319998</v>
      </c>
      <c r="I2415" s="4">
        <v>3.2520325203249998</v>
      </c>
      <c r="J2415" s="4">
        <v>3.2520325203249998</v>
      </c>
      <c r="K2415" s="4">
        <v>16.260162601626</v>
      </c>
      <c r="L2415" s="4">
        <v>19.512195121950999</v>
      </c>
      <c r="M2415" s="4">
        <v>16.260162601626</v>
      </c>
      <c r="N2415" s="4">
        <v>8.9430894308940001</v>
      </c>
      <c r="O2415" s="4">
        <v>24.390243902439</v>
      </c>
      <c r="P2415" s="25">
        <v>0.81300813008100004</v>
      </c>
    </row>
    <row r="2416" spans="3:16" ht="25.2" x14ac:dyDescent="0.25">
      <c r="C2416" s="106"/>
      <c r="D2416" s="103"/>
      <c r="E2416" s="11" t="s">
        <v>41</v>
      </c>
      <c r="F2416" s="8"/>
      <c r="G2416" s="7">
        <v>369</v>
      </c>
      <c r="H2416" s="17">
        <v>10.29810298103</v>
      </c>
      <c r="I2416" s="2">
        <v>4.065040650407</v>
      </c>
      <c r="J2416" s="2">
        <v>4.065040650407</v>
      </c>
      <c r="K2416" s="2">
        <v>14.905149051491</v>
      </c>
      <c r="L2416" s="2">
        <v>18.428184281842999</v>
      </c>
      <c r="M2416" s="2">
        <v>11.924119241192001</v>
      </c>
      <c r="N2416" s="2">
        <v>2.9810298102980002</v>
      </c>
      <c r="O2416" s="2">
        <v>32.520325203252</v>
      </c>
      <c r="P2416" s="16">
        <v>0.81300813008100004</v>
      </c>
    </row>
    <row r="2417" spans="3:16" x14ac:dyDescent="0.25">
      <c r="C2417" s="106"/>
      <c r="D2417" s="103"/>
      <c r="E2417" s="11" t="s">
        <v>42</v>
      </c>
      <c r="F2417" s="8"/>
      <c r="G2417" s="14">
        <v>25</v>
      </c>
      <c r="H2417" s="29">
        <v>8</v>
      </c>
      <c r="I2417" s="6">
        <v>4</v>
      </c>
      <c r="J2417" s="12" t="s">
        <v>68</v>
      </c>
      <c r="K2417" s="6">
        <v>8</v>
      </c>
      <c r="L2417" s="6">
        <v>12</v>
      </c>
      <c r="M2417" s="12" t="s">
        <v>68</v>
      </c>
      <c r="N2417" s="12" t="s">
        <v>68</v>
      </c>
      <c r="O2417" s="6">
        <v>68</v>
      </c>
      <c r="P2417" s="38" t="s">
        <v>68</v>
      </c>
    </row>
    <row r="2418" spans="3:16" x14ac:dyDescent="0.25">
      <c r="C2418" s="106"/>
      <c r="D2418" s="103"/>
      <c r="E2418" s="11" t="s">
        <v>43</v>
      </c>
      <c r="F2418" s="8"/>
      <c r="G2418" s="7">
        <v>210</v>
      </c>
      <c r="H2418" s="17">
        <v>8.0952380952380008</v>
      </c>
      <c r="I2418" s="2">
        <v>2.3809523809519999</v>
      </c>
      <c r="J2418" s="2">
        <v>6.666666666667</v>
      </c>
      <c r="K2418" s="2">
        <v>15.238095238094999</v>
      </c>
      <c r="L2418" s="2">
        <v>17.619047619048001</v>
      </c>
      <c r="M2418" s="2">
        <v>10.952380952381001</v>
      </c>
      <c r="N2418" s="2">
        <v>6.666666666667</v>
      </c>
      <c r="O2418" s="2">
        <v>31.904761904762001</v>
      </c>
      <c r="P2418" s="16">
        <v>0.47619047618999999</v>
      </c>
    </row>
    <row r="2419" spans="3:16" x14ac:dyDescent="0.25">
      <c r="C2419" s="106"/>
      <c r="D2419" s="103"/>
      <c r="E2419" s="11" t="s">
        <v>44</v>
      </c>
      <c r="F2419" s="8"/>
      <c r="G2419" s="14">
        <v>43</v>
      </c>
      <c r="H2419" s="29">
        <v>6.9767441860470001</v>
      </c>
      <c r="I2419" s="6">
        <v>2.3255813953489999</v>
      </c>
      <c r="J2419" s="6">
        <v>11.627906976744001</v>
      </c>
      <c r="K2419" s="6">
        <v>25.581395348836999</v>
      </c>
      <c r="L2419" s="6">
        <v>18.604651162791001</v>
      </c>
      <c r="M2419" s="6">
        <v>6.9767441860470001</v>
      </c>
      <c r="N2419" s="6">
        <v>4.6511627906979998</v>
      </c>
      <c r="O2419" s="6">
        <v>23.255813953488001</v>
      </c>
      <c r="P2419" s="38" t="s">
        <v>68</v>
      </c>
    </row>
    <row r="2420" spans="3:16" ht="25.2" x14ac:dyDescent="0.25">
      <c r="C2420" s="106"/>
      <c r="D2420" s="103"/>
      <c r="E2420" s="11" t="s">
        <v>45</v>
      </c>
      <c r="F2420" s="8"/>
      <c r="G2420" s="14">
        <v>21</v>
      </c>
      <c r="H2420" s="57" t="s">
        <v>68</v>
      </c>
      <c r="I2420" s="12" t="s">
        <v>68</v>
      </c>
      <c r="J2420" s="6">
        <v>4.7619047619049999</v>
      </c>
      <c r="K2420" s="6">
        <v>28.571428571428999</v>
      </c>
      <c r="L2420" s="6">
        <v>19.047619047619001</v>
      </c>
      <c r="M2420" s="6">
        <v>9.5238095238099998</v>
      </c>
      <c r="N2420" s="6">
        <v>9.5238095238099998</v>
      </c>
      <c r="O2420" s="6">
        <v>23.809523809523998</v>
      </c>
      <c r="P2420" s="31">
        <v>4.7619047619049999</v>
      </c>
    </row>
    <row r="2421" spans="3:16" x14ac:dyDescent="0.25">
      <c r="C2421" s="106"/>
      <c r="D2421" s="103"/>
      <c r="E2421" s="11" t="s">
        <v>38</v>
      </c>
      <c r="F2421" s="8"/>
      <c r="G2421" s="14">
        <v>49</v>
      </c>
      <c r="H2421" s="29">
        <v>4.0816326530609999</v>
      </c>
      <c r="I2421" s="6">
        <v>4.0816326530609999</v>
      </c>
      <c r="J2421" s="6">
        <v>4.0816326530609999</v>
      </c>
      <c r="K2421" s="6">
        <v>22.448979591836999</v>
      </c>
      <c r="L2421" s="6">
        <v>26.530612244897998</v>
      </c>
      <c r="M2421" s="6">
        <v>8.1632653061219997</v>
      </c>
      <c r="N2421" s="6">
        <v>6.1224489795919999</v>
      </c>
      <c r="O2421" s="6">
        <v>24.489795918367001</v>
      </c>
      <c r="P2421" s="38" t="s">
        <v>68</v>
      </c>
    </row>
    <row r="2422" spans="3:16" x14ac:dyDescent="0.25">
      <c r="C2422" s="102" t="s">
        <v>46</v>
      </c>
      <c r="D2422" s="100" t="s">
        <v>21</v>
      </c>
      <c r="E2422" s="10" t="s">
        <v>47</v>
      </c>
      <c r="F2422" s="9"/>
      <c r="G2422" s="13">
        <v>1024</v>
      </c>
      <c r="H2422" s="23">
        <v>6.25</v>
      </c>
      <c r="I2422" s="4">
        <v>1.7578125</v>
      </c>
      <c r="J2422" s="4">
        <v>2.9296875</v>
      </c>
      <c r="K2422" s="4">
        <v>11.03515625</v>
      </c>
      <c r="L2422" s="4">
        <v>21.6796875</v>
      </c>
      <c r="M2422" s="4">
        <v>15.625</v>
      </c>
      <c r="N2422" s="4">
        <v>7.8125</v>
      </c>
      <c r="O2422" s="4">
        <v>32.2265625</v>
      </c>
      <c r="P2422" s="25">
        <v>0.68359375</v>
      </c>
    </row>
    <row r="2423" spans="3:16" ht="25.2" x14ac:dyDescent="0.25">
      <c r="C2423" s="106"/>
      <c r="D2423" s="101"/>
      <c r="E2423" s="11" t="s">
        <v>48</v>
      </c>
      <c r="F2423" s="8"/>
      <c r="G2423" s="7">
        <v>168</v>
      </c>
      <c r="H2423" s="17">
        <v>5.3571428571429998</v>
      </c>
      <c r="I2423" s="2">
        <v>1.785714285714</v>
      </c>
      <c r="J2423" s="2">
        <v>1.785714285714</v>
      </c>
      <c r="K2423" s="2">
        <v>13.095238095238001</v>
      </c>
      <c r="L2423" s="2">
        <v>16.071428571428999</v>
      </c>
      <c r="M2423" s="2">
        <v>16.666666666666998</v>
      </c>
      <c r="N2423" s="2">
        <v>10.714285714286</v>
      </c>
      <c r="O2423" s="2">
        <v>33.928571428570997</v>
      </c>
      <c r="P2423" s="16">
        <v>0.59523809523799998</v>
      </c>
    </row>
    <row r="2424" spans="3:16" x14ac:dyDescent="0.25">
      <c r="C2424" s="106"/>
      <c r="D2424" s="101"/>
      <c r="E2424" s="11" t="s">
        <v>49</v>
      </c>
      <c r="F2424" s="8"/>
      <c r="G2424" s="14">
        <v>26</v>
      </c>
      <c r="H2424" s="29">
        <v>3.8461538461539999</v>
      </c>
      <c r="I2424" s="6">
        <v>3.8461538461539999</v>
      </c>
      <c r="J2424" s="12" t="s">
        <v>68</v>
      </c>
      <c r="K2424" s="6">
        <v>3.8461538461539999</v>
      </c>
      <c r="L2424" s="6">
        <v>19.230769230768999</v>
      </c>
      <c r="M2424" s="6">
        <v>19.230769230768999</v>
      </c>
      <c r="N2424" s="6">
        <v>11.538461538462</v>
      </c>
      <c r="O2424" s="6">
        <v>38.461538461537998</v>
      </c>
      <c r="P2424" s="38" t="s">
        <v>68</v>
      </c>
    </row>
    <row r="2425" spans="3:16" ht="25.2" x14ac:dyDescent="0.25">
      <c r="C2425" s="106"/>
      <c r="D2425" s="101"/>
      <c r="E2425" s="11" t="s">
        <v>50</v>
      </c>
      <c r="F2425" s="8"/>
      <c r="G2425" s="7">
        <v>94</v>
      </c>
      <c r="H2425" s="17">
        <v>1.0638297872339999</v>
      </c>
      <c r="I2425" s="2">
        <v>3.1914893617020001</v>
      </c>
      <c r="J2425" s="2">
        <v>5.3191489361700004</v>
      </c>
      <c r="K2425" s="2">
        <v>9.574468085106</v>
      </c>
      <c r="L2425" s="2">
        <v>17.021276595745</v>
      </c>
      <c r="M2425" s="2">
        <v>22.340425531914999</v>
      </c>
      <c r="N2425" s="2">
        <v>5.3191489361700004</v>
      </c>
      <c r="O2425" s="2">
        <v>35.106382978722998</v>
      </c>
      <c r="P2425" s="16">
        <v>1.0638297872339999</v>
      </c>
    </row>
    <row r="2426" spans="3:16" ht="25.2" x14ac:dyDescent="0.25">
      <c r="C2426" s="106"/>
      <c r="D2426" s="101"/>
      <c r="E2426" s="11" t="s">
        <v>51</v>
      </c>
      <c r="F2426" s="8"/>
      <c r="G2426" s="14">
        <v>41</v>
      </c>
      <c r="H2426" s="29">
        <v>2.4390243902440001</v>
      </c>
      <c r="I2426" s="6">
        <v>4.8780487804880002</v>
      </c>
      <c r="J2426" s="6">
        <v>7.3170731707319998</v>
      </c>
      <c r="K2426" s="6">
        <v>21.951219512194999</v>
      </c>
      <c r="L2426" s="6">
        <v>24.390243902439</v>
      </c>
      <c r="M2426" s="6">
        <v>9.7560975609760003</v>
      </c>
      <c r="N2426" s="6">
        <v>2.4390243902440001</v>
      </c>
      <c r="O2426" s="6">
        <v>26.829268292683</v>
      </c>
      <c r="P2426" s="38" t="s">
        <v>68</v>
      </c>
    </row>
    <row r="2427" spans="3:16" x14ac:dyDescent="0.25">
      <c r="C2427" s="106"/>
      <c r="D2427" s="101"/>
      <c r="E2427" s="11" t="s">
        <v>52</v>
      </c>
      <c r="F2427" s="8"/>
      <c r="G2427" s="14">
        <v>17</v>
      </c>
      <c r="H2427" s="29">
        <v>5.8823529411760003</v>
      </c>
      <c r="I2427" s="12" t="s">
        <v>68</v>
      </c>
      <c r="J2427" s="12" t="s">
        <v>68</v>
      </c>
      <c r="K2427" s="6">
        <v>23.529411764706001</v>
      </c>
      <c r="L2427" s="6">
        <v>17.647058823529001</v>
      </c>
      <c r="M2427" s="6">
        <v>29.411764705882</v>
      </c>
      <c r="N2427" s="6">
        <v>17.647058823529001</v>
      </c>
      <c r="O2427" s="6">
        <v>5.8823529411760003</v>
      </c>
      <c r="P2427" s="38" t="s">
        <v>68</v>
      </c>
    </row>
    <row r="2428" spans="3:16" x14ac:dyDescent="0.25">
      <c r="C2428" s="106"/>
      <c r="D2428" s="101"/>
      <c r="E2428" s="11" t="s">
        <v>53</v>
      </c>
      <c r="F2428" s="8"/>
      <c r="G2428" s="14">
        <v>18</v>
      </c>
      <c r="H2428" s="29">
        <v>11.111111111111001</v>
      </c>
      <c r="I2428" s="12" t="s">
        <v>68</v>
      </c>
      <c r="J2428" s="6">
        <v>5.5555555555560003</v>
      </c>
      <c r="K2428" s="6">
        <v>11.111111111111001</v>
      </c>
      <c r="L2428" s="6">
        <v>5.5555555555560003</v>
      </c>
      <c r="M2428" s="6">
        <v>5.5555555555560003</v>
      </c>
      <c r="N2428" s="6">
        <v>16.666666666666998</v>
      </c>
      <c r="O2428" s="6">
        <v>44.444444444444002</v>
      </c>
      <c r="P2428" s="38" t="s">
        <v>68</v>
      </c>
    </row>
    <row r="2429" spans="3:16" x14ac:dyDescent="0.25">
      <c r="C2429" s="106"/>
      <c r="D2429" s="101"/>
      <c r="E2429" s="11" t="s">
        <v>38</v>
      </c>
      <c r="F2429" s="8"/>
      <c r="G2429" s="14">
        <v>29</v>
      </c>
      <c r="H2429" s="57" t="s">
        <v>68</v>
      </c>
      <c r="I2429" s="6">
        <v>3.4482758620689999</v>
      </c>
      <c r="J2429" s="6">
        <v>3.4482758620689999</v>
      </c>
      <c r="K2429" s="6">
        <v>17.241379310345</v>
      </c>
      <c r="L2429" s="6">
        <v>24.137931034483</v>
      </c>
      <c r="M2429" s="6">
        <v>6.8965517241379999</v>
      </c>
      <c r="N2429" s="6">
        <v>10.344827586207</v>
      </c>
      <c r="O2429" s="6">
        <v>34.482758620689999</v>
      </c>
      <c r="P2429" s="38" t="s">
        <v>68</v>
      </c>
    </row>
    <row r="2430" spans="3:16" x14ac:dyDescent="0.25">
      <c r="C2430" s="106"/>
      <c r="D2430" s="101"/>
      <c r="E2430" s="11" t="s">
        <v>54</v>
      </c>
      <c r="F2430" s="8"/>
      <c r="G2430" s="7">
        <v>1192</v>
      </c>
      <c r="H2430" s="17">
        <v>6.1241610738260004</v>
      </c>
      <c r="I2430" s="2">
        <v>1.761744966443</v>
      </c>
      <c r="J2430" s="2">
        <v>2.7684563758389999</v>
      </c>
      <c r="K2430" s="2">
        <v>11.325503355705001</v>
      </c>
      <c r="L2430" s="2">
        <v>20.889261744965999</v>
      </c>
      <c r="M2430" s="2">
        <v>15.771812080537</v>
      </c>
      <c r="N2430" s="2">
        <v>8.2214765100669993</v>
      </c>
      <c r="O2430" s="2">
        <v>32.46644295302</v>
      </c>
      <c r="P2430" s="16">
        <v>0.67114093959700005</v>
      </c>
    </row>
    <row r="2431" spans="3:16" x14ac:dyDescent="0.25">
      <c r="C2431" s="106"/>
      <c r="D2431" s="101"/>
      <c r="E2431" s="11" t="s">
        <v>55</v>
      </c>
      <c r="F2431" s="8"/>
      <c r="G2431" s="7">
        <v>161</v>
      </c>
      <c r="H2431" s="17">
        <v>1.8633540372670001</v>
      </c>
      <c r="I2431" s="2">
        <v>3.7267080745340002</v>
      </c>
      <c r="J2431" s="2">
        <v>4.9689440993789997</v>
      </c>
      <c r="K2431" s="2">
        <v>11.801242236025001</v>
      </c>
      <c r="L2431" s="2">
        <v>19.254658385092998</v>
      </c>
      <c r="M2431" s="2">
        <v>18.633540372671</v>
      </c>
      <c r="N2431" s="2">
        <v>5.5900621118010001</v>
      </c>
      <c r="O2431" s="2">
        <v>33.540372670807002</v>
      </c>
      <c r="P2431" s="16">
        <v>0.62111801242200004</v>
      </c>
    </row>
    <row r="2432" spans="3:16" ht="25.2" x14ac:dyDescent="0.25">
      <c r="C2432" s="102" t="s">
        <v>56</v>
      </c>
      <c r="D2432" s="100" t="s">
        <v>21</v>
      </c>
      <c r="E2432" s="10" t="s">
        <v>57</v>
      </c>
      <c r="F2432" s="9"/>
      <c r="G2432" s="13">
        <v>367</v>
      </c>
      <c r="H2432" s="23">
        <v>4.9046321525890004</v>
      </c>
      <c r="I2432" s="4">
        <v>1.907356948229</v>
      </c>
      <c r="J2432" s="4">
        <v>2.7247956403270002</v>
      </c>
      <c r="K2432" s="4">
        <v>10.899182561308001</v>
      </c>
      <c r="L2432" s="4">
        <v>16.893732970026999</v>
      </c>
      <c r="M2432" s="4">
        <v>15.803814713895999</v>
      </c>
      <c r="N2432" s="4">
        <v>11.716621253406</v>
      </c>
      <c r="O2432" s="4">
        <v>34.059945504086997</v>
      </c>
      <c r="P2432" s="25">
        <v>1.0899182561309999</v>
      </c>
    </row>
    <row r="2433" spans="2:16" ht="25.2" x14ac:dyDescent="0.25">
      <c r="C2433" s="106"/>
      <c r="D2433" s="101"/>
      <c r="E2433" s="11" t="s">
        <v>58</v>
      </c>
      <c r="F2433" s="8"/>
      <c r="G2433" s="7">
        <v>562</v>
      </c>
      <c r="H2433" s="17">
        <v>6.227758007117</v>
      </c>
      <c r="I2433" s="2">
        <v>2.3131672597859998</v>
      </c>
      <c r="J2433" s="2">
        <v>2.4911032028469999</v>
      </c>
      <c r="K2433" s="2">
        <v>12.455516014235</v>
      </c>
      <c r="L2433" s="2">
        <v>22.953736654804</v>
      </c>
      <c r="M2433" s="2">
        <v>15.836298932384</v>
      </c>
      <c r="N2433" s="2">
        <v>7.4733096085410002</v>
      </c>
      <c r="O2433" s="2">
        <v>29.715302491102999</v>
      </c>
      <c r="P2433" s="16">
        <v>0.533807829181</v>
      </c>
    </row>
    <row r="2434" spans="2:16" ht="25.2" x14ac:dyDescent="0.25">
      <c r="C2434" s="106"/>
      <c r="D2434" s="101"/>
      <c r="E2434" s="11" t="s">
        <v>59</v>
      </c>
      <c r="F2434" s="8"/>
      <c r="G2434" s="7">
        <v>344</v>
      </c>
      <c r="H2434" s="17">
        <v>6.6860465116279997</v>
      </c>
      <c r="I2434" s="2">
        <v>1.744186046512</v>
      </c>
      <c r="J2434" s="2">
        <v>3.779069767442</v>
      </c>
      <c r="K2434" s="2">
        <v>9.8837209302330002</v>
      </c>
      <c r="L2434" s="2">
        <v>22.965116279069999</v>
      </c>
      <c r="M2434" s="2">
        <v>16.569767441860002</v>
      </c>
      <c r="N2434" s="2">
        <v>5.5232558139529999</v>
      </c>
      <c r="O2434" s="2">
        <v>32.267441860464999</v>
      </c>
      <c r="P2434" s="16">
        <v>0.58139534883699995</v>
      </c>
    </row>
    <row r="2435" spans="2:16" x14ac:dyDescent="0.25">
      <c r="C2435" s="106"/>
      <c r="D2435" s="101"/>
      <c r="E2435" s="11" t="s">
        <v>60</v>
      </c>
      <c r="F2435" s="8"/>
      <c r="G2435" s="7">
        <v>144</v>
      </c>
      <c r="H2435" s="17">
        <v>2.083333333333</v>
      </c>
      <c r="I2435" s="2">
        <v>1.3888888888890001</v>
      </c>
      <c r="J2435" s="2">
        <v>4.166666666667</v>
      </c>
      <c r="K2435" s="2">
        <v>14.583333333333</v>
      </c>
      <c r="L2435" s="2">
        <v>14.583333333333</v>
      </c>
      <c r="M2435" s="2">
        <v>15.277777777778001</v>
      </c>
      <c r="N2435" s="2">
        <v>8.333333333333</v>
      </c>
      <c r="O2435" s="2">
        <v>39.583333333333002</v>
      </c>
      <c r="P2435" s="40" t="s">
        <v>68</v>
      </c>
    </row>
    <row r="2436" spans="2:16" x14ac:dyDescent="0.25">
      <c r="C2436" s="102" t="s">
        <v>61</v>
      </c>
      <c r="D2436" s="100" t="s">
        <v>21</v>
      </c>
      <c r="E2436" s="10" t="s">
        <v>62</v>
      </c>
      <c r="F2436" s="9"/>
      <c r="G2436" s="13">
        <v>187</v>
      </c>
      <c r="H2436" s="23">
        <v>4.8128342245990003</v>
      </c>
      <c r="I2436" s="4">
        <v>1.6042780748659999</v>
      </c>
      <c r="J2436" s="4">
        <v>5.3475935828879999</v>
      </c>
      <c r="K2436" s="4">
        <v>11.229946524063999</v>
      </c>
      <c r="L2436" s="4">
        <v>24.064171122994999</v>
      </c>
      <c r="M2436" s="4">
        <v>17.647058823529001</v>
      </c>
      <c r="N2436" s="4">
        <v>5.3475935828879999</v>
      </c>
      <c r="O2436" s="4">
        <v>28.877005347594</v>
      </c>
      <c r="P2436" s="25">
        <v>1.069518716578</v>
      </c>
    </row>
    <row r="2437" spans="2:16" x14ac:dyDescent="0.25">
      <c r="C2437" s="103"/>
      <c r="D2437" s="101"/>
      <c r="E2437" s="11" t="s">
        <v>63</v>
      </c>
      <c r="F2437" s="8"/>
      <c r="G2437" s="7">
        <v>434</v>
      </c>
      <c r="H2437" s="17">
        <v>7.1428571428570002</v>
      </c>
      <c r="I2437" s="2">
        <v>1.6129032258060001</v>
      </c>
      <c r="J2437" s="2">
        <v>2.5345622119820002</v>
      </c>
      <c r="K2437" s="2">
        <v>9.6774193548389995</v>
      </c>
      <c r="L2437" s="2">
        <v>20.73732718894</v>
      </c>
      <c r="M2437" s="2">
        <v>12.442396313364</v>
      </c>
      <c r="N2437" s="2">
        <v>8.2949308755760001</v>
      </c>
      <c r="O2437" s="2">
        <v>37.096774193548001</v>
      </c>
      <c r="P2437" s="16">
        <v>0.46082949308799998</v>
      </c>
    </row>
    <row r="2438" spans="2:16" ht="25.2" x14ac:dyDescent="0.25">
      <c r="C2438" s="103"/>
      <c r="D2438" s="101"/>
      <c r="E2438" s="11" t="s">
        <v>64</v>
      </c>
      <c r="F2438" s="8"/>
      <c r="G2438" s="7">
        <v>268</v>
      </c>
      <c r="H2438" s="17">
        <v>4.477611940299</v>
      </c>
      <c r="I2438" s="2">
        <v>1.119402985075</v>
      </c>
      <c r="J2438" s="2">
        <v>2.238805970149</v>
      </c>
      <c r="K2438" s="2">
        <v>16.417910447760999</v>
      </c>
      <c r="L2438" s="2">
        <v>22.761194029851001</v>
      </c>
      <c r="M2438" s="2">
        <v>17.910447761194</v>
      </c>
      <c r="N2438" s="2">
        <v>7.4626865671639999</v>
      </c>
      <c r="O2438" s="2">
        <v>27.611940298507001</v>
      </c>
      <c r="P2438" s="40" t="s">
        <v>68</v>
      </c>
    </row>
    <row r="2439" spans="2:16" x14ac:dyDescent="0.25">
      <c r="C2439" s="103"/>
      <c r="D2439" s="101"/>
      <c r="E2439" s="11" t="s">
        <v>65</v>
      </c>
      <c r="F2439" s="8"/>
      <c r="G2439" s="7">
        <v>228</v>
      </c>
      <c r="H2439" s="17">
        <v>5.2631578947369997</v>
      </c>
      <c r="I2439" s="2">
        <v>3.508771929825</v>
      </c>
      <c r="J2439" s="2">
        <v>3.508771929825</v>
      </c>
      <c r="K2439" s="2">
        <v>10.526315789473999</v>
      </c>
      <c r="L2439" s="2">
        <v>16.666666666666998</v>
      </c>
      <c r="M2439" s="2">
        <v>19.298245614035</v>
      </c>
      <c r="N2439" s="2">
        <v>11.403508771929999</v>
      </c>
      <c r="O2439" s="2">
        <v>28.508771929824999</v>
      </c>
      <c r="P2439" s="16">
        <v>1.3157894736839999</v>
      </c>
    </row>
    <row r="2440" spans="2:16" x14ac:dyDescent="0.25">
      <c r="C2440" s="103"/>
      <c r="D2440" s="101"/>
      <c r="E2440" s="11" t="s">
        <v>66</v>
      </c>
      <c r="F2440" s="8"/>
      <c r="G2440" s="7">
        <v>131</v>
      </c>
      <c r="H2440" s="17">
        <v>6.1068702290079999</v>
      </c>
      <c r="I2440" s="2">
        <v>2.2900763358780001</v>
      </c>
      <c r="J2440" s="2">
        <v>0.76335877862599999</v>
      </c>
      <c r="K2440" s="2">
        <v>12.213740458015</v>
      </c>
      <c r="L2440" s="2">
        <v>16.793893129771</v>
      </c>
      <c r="M2440" s="2">
        <v>16.030534351145</v>
      </c>
      <c r="N2440" s="2">
        <v>6.1068702290079999</v>
      </c>
      <c r="O2440" s="2">
        <v>39.694656488550002</v>
      </c>
      <c r="P2440" s="40" t="s">
        <v>68</v>
      </c>
    </row>
    <row r="2441" spans="2:16" x14ac:dyDescent="0.25">
      <c r="C2441" s="107"/>
      <c r="D2441" s="104"/>
      <c r="E2441" s="44" t="s">
        <v>67</v>
      </c>
      <c r="F2441" s="45"/>
      <c r="G2441" s="56">
        <v>169</v>
      </c>
      <c r="H2441" s="66">
        <v>4.1420118343199999</v>
      </c>
      <c r="I2441" s="35">
        <v>2.3668639053249998</v>
      </c>
      <c r="J2441" s="35">
        <v>4.1420118343199999</v>
      </c>
      <c r="K2441" s="35">
        <v>10.650887573964001</v>
      </c>
      <c r="L2441" s="35">
        <v>20.710059171598001</v>
      </c>
      <c r="M2441" s="35">
        <v>15.384615384615</v>
      </c>
      <c r="N2441" s="35">
        <v>9.4674556213019994</v>
      </c>
      <c r="O2441" s="35">
        <v>31.952662721892999</v>
      </c>
      <c r="P2441" s="67">
        <v>1.1834319526629999</v>
      </c>
    </row>
    <row r="2443" spans="2:16" x14ac:dyDescent="0.25">
      <c r="B2443" s="42" t="str">
        <f xml:space="preserve"> HYPERLINK("#'目次'!B35", "[29]")</f>
        <v>[29]</v>
      </c>
      <c r="C2443" s="37" t="s">
        <v>376</v>
      </c>
    </row>
    <row r="2446" spans="2:16" x14ac:dyDescent="0.25">
      <c r="C2446" s="37" t="s">
        <v>14</v>
      </c>
    </row>
    <row r="2447" spans="2:16" ht="50.4" x14ac:dyDescent="0.25">
      <c r="C2447" s="96"/>
      <c r="D2447" s="97"/>
      <c r="E2447" s="97"/>
      <c r="F2447" s="97"/>
      <c r="G2447" s="52" t="s">
        <v>15</v>
      </c>
      <c r="H2447" s="48" t="s">
        <v>377</v>
      </c>
      <c r="I2447" s="20" t="s">
        <v>378</v>
      </c>
      <c r="J2447" s="51" t="s">
        <v>38</v>
      </c>
    </row>
    <row r="2448" spans="2:16" x14ac:dyDescent="0.25">
      <c r="C2448" s="98"/>
      <c r="D2448" s="99"/>
      <c r="E2448" s="99"/>
      <c r="F2448" s="99"/>
      <c r="G2448" s="47"/>
      <c r="H2448" s="55"/>
      <c r="I2448" s="21"/>
      <c r="J2448" s="54"/>
    </row>
    <row r="2449" spans="3:10" x14ac:dyDescent="0.25">
      <c r="C2449" s="43"/>
      <c r="D2449" s="49"/>
      <c r="E2449" s="53" t="s">
        <v>15</v>
      </c>
      <c r="F2449" s="46"/>
      <c r="G2449" s="50">
        <v>1524</v>
      </c>
      <c r="H2449" s="32">
        <v>46.128608923884997</v>
      </c>
      <c r="I2449" s="32">
        <v>44.422572178477999</v>
      </c>
      <c r="J2449" s="65">
        <v>9.4488188976380005</v>
      </c>
    </row>
    <row r="2450" spans="3:10" x14ac:dyDescent="0.25">
      <c r="C2450" s="105" t="s">
        <v>20</v>
      </c>
      <c r="D2450" s="100" t="s">
        <v>21</v>
      </c>
      <c r="E2450" s="10" t="s">
        <v>22</v>
      </c>
      <c r="F2450" s="9"/>
      <c r="G2450" s="13">
        <v>780</v>
      </c>
      <c r="H2450" s="23">
        <v>52.692307692307999</v>
      </c>
      <c r="I2450" s="4">
        <v>40.512820512821001</v>
      </c>
      <c r="J2450" s="25">
        <v>6.7948717948719999</v>
      </c>
    </row>
    <row r="2451" spans="3:10" x14ac:dyDescent="0.25">
      <c r="C2451" s="106"/>
      <c r="D2451" s="101"/>
      <c r="E2451" s="11" t="s">
        <v>23</v>
      </c>
      <c r="F2451" s="8"/>
      <c r="G2451" s="7">
        <v>744</v>
      </c>
      <c r="H2451" s="17">
        <v>39.247311827956999</v>
      </c>
      <c r="I2451" s="2">
        <v>48.521505376344003</v>
      </c>
      <c r="J2451" s="16">
        <v>12.231182795699</v>
      </c>
    </row>
    <row r="2452" spans="3:10" x14ac:dyDescent="0.25">
      <c r="C2452" s="102" t="s">
        <v>24</v>
      </c>
      <c r="D2452" s="102" t="s">
        <v>25</v>
      </c>
      <c r="E2452" s="10" t="s">
        <v>26</v>
      </c>
      <c r="F2452" s="9"/>
      <c r="G2452" s="13">
        <v>257</v>
      </c>
      <c r="H2452" s="23">
        <v>81.322957198444001</v>
      </c>
      <c r="I2452" s="4">
        <v>17.898832684824999</v>
      </c>
      <c r="J2452" s="25">
        <v>0.77821011673200002</v>
      </c>
    </row>
    <row r="2453" spans="3:10" x14ac:dyDescent="0.25">
      <c r="C2453" s="106"/>
      <c r="D2453" s="103"/>
      <c r="E2453" s="11" t="s">
        <v>27</v>
      </c>
      <c r="F2453" s="8"/>
      <c r="G2453" s="7">
        <v>297</v>
      </c>
      <c r="H2453" s="17">
        <v>62.626262626262999</v>
      </c>
      <c r="I2453" s="2">
        <v>34.680134680134998</v>
      </c>
      <c r="J2453" s="16">
        <v>2.6936026936030002</v>
      </c>
    </row>
    <row r="2454" spans="3:10" x14ac:dyDescent="0.25">
      <c r="C2454" s="106"/>
      <c r="D2454" s="103"/>
      <c r="E2454" s="11" t="s">
        <v>28</v>
      </c>
      <c r="F2454" s="8"/>
      <c r="G2454" s="7">
        <v>316</v>
      </c>
      <c r="H2454" s="17">
        <v>46.202531645569998</v>
      </c>
      <c r="I2454" s="2">
        <v>46.202531645569998</v>
      </c>
      <c r="J2454" s="16">
        <v>7.5949367088609998</v>
      </c>
    </row>
    <row r="2455" spans="3:10" x14ac:dyDescent="0.25">
      <c r="C2455" s="106"/>
      <c r="D2455" s="103"/>
      <c r="E2455" s="11" t="s">
        <v>29</v>
      </c>
      <c r="F2455" s="8"/>
      <c r="G2455" s="7">
        <v>335</v>
      </c>
      <c r="H2455" s="17">
        <v>34.626865671642001</v>
      </c>
      <c r="I2455" s="2">
        <v>53.731343283582</v>
      </c>
      <c r="J2455" s="16">
        <v>11.641791044775999</v>
      </c>
    </row>
    <row r="2456" spans="3:10" x14ac:dyDescent="0.25">
      <c r="C2456" s="106"/>
      <c r="D2456" s="103"/>
      <c r="E2456" s="11" t="s">
        <v>30</v>
      </c>
      <c r="F2456" s="8"/>
      <c r="G2456" s="7">
        <v>319</v>
      </c>
      <c r="H2456" s="17">
        <v>14.420062695924999</v>
      </c>
      <c r="I2456" s="2">
        <v>63.322884012538999</v>
      </c>
      <c r="J2456" s="16">
        <v>22.257053291536</v>
      </c>
    </row>
    <row r="2457" spans="3:10" x14ac:dyDescent="0.25">
      <c r="C2457" s="106"/>
      <c r="D2457" s="103"/>
      <c r="E2457" s="11" t="s">
        <v>31</v>
      </c>
      <c r="F2457" s="8"/>
      <c r="G2457" s="7">
        <v>1267</v>
      </c>
      <c r="H2457" s="17">
        <v>38.989739542225998</v>
      </c>
      <c r="I2457" s="2">
        <v>49.802683504340997</v>
      </c>
      <c r="J2457" s="16">
        <v>11.207576953433</v>
      </c>
    </row>
    <row r="2458" spans="3:10" x14ac:dyDescent="0.25">
      <c r="C2458" s="106"/>
      <c r="D2458" s="103"/>
      <c r="E2458" s="11" t="s">
        <v>32</v>
      </c>
      <c r="F2458" s="8"/>
      <c r="G2458" s="7">
        <v>654</v>
      </c>
      <c r="H2458" s="17">
        <v>24.770642201834999</v>
      </c>
      <c r="I2458" s="2">
        <v>58.409785932722002</v>
      </c>
      <c r="J2458" s="16">
        <v>16.819571865442999</v>
      </c>
    </row>
    <row r="2459" spans="3:10" x14ac:dyDescent="0.25">
      <c r="C2459" s="106"/>
      <c r="D2459" s="102" t="s">
        <v>22</v>
      </c>
      <c r="E2459" s="10" t="s">
        <v>26</v>
      </c>
      <c r="F2459" s="9"/>
      <c r="G2459" s="13">
        <v>137</v>
      </c>
      <c r="H2459" s="23">
        <v>83.941605839415999</v>
      </c>
      <c r="I2459" s="4">
        <v>15.328467153285001</v>
      </c>
      <c r="J2459" s="25">
        <v>0.72992700729899995</v>
      </c>
    </row>
    <row r="2460" spans="3:10" x14ac:dyDescent="0.25">
      <c r="C2460" s="106"/>
      <c r="D2460" s="103"/>
      <c r="E2460" s="11" t="s">
        <v>27</v>
      </c>
      <c r="F2460" s="8"/>
      <c r="G2460" s="7">
        <v>157</v>
      </c>
      <c r="H2460" s="17">
        <v>68.152866242038002</v>
      </c>
      <c r="I2460" s="2">
        <v>29.936305732484001</v>
      </c>
      <c r="J2460" s="16">
        <v>1.9108280254779999</v>
      </c>
    </row>
    <row r="2461" spans="3:10" x14ac:dyDescent="0.25">
      <c r="C2461" s="106"/>
      <c r="D2461" s="103"/>
      <c r="E2461" s="11" t="s">
        <v>28</v>
      </c>
      <c r="F2461" s="8"/>
      <c r="G2461" s="7">
        <v>162</v>
      </c>
      <c r="H2461" s="17">
        <v>54.320987654321002</v>
      </c>
      <c r="I2461" s="2">
        <v>42.592592592593</v>
      </c>
      <c r="J2461" s="16">
        <v>3.086419753086</v>
      </c>
    </row>
    <row r="2462" spans="3:10" x14ac:dyDescent="0.25">
      <c r="C2462" s="106"/>
      <c r="D2462" s="103"/>
      <c r="E2462" s="11" t="s">
        <v>29</v>
      </c>
      <c r="F2462" s="8"/>
      <c r="G2462" s="7">
        <v>175</v>
      </c>
      <c r="H2462" s="17">
        <v>41.714285714286</v>
      </c>
      <c r="I2462" s="2">
        <v>49.714285714286</v>
      </c>
      <c r="J2462" s="16">
        <v>8.5714285714289993</v>
      </c>
    </row>
    <row r="2463" spans="3:10" x14ac:dyDescent="0.25">
      <c r="C2463" s="106"/>
      <c r="D2463" s="103"/>
      <c r="E2463" s="11" t="s">
        <v>30</v>
      </c>
      <c r="F2463" s="8"/>
      <c r="G2463" s="7">
        <v>149</v>
      </c>
      <c r="H2463" s="17">
        <v>18.791946308724999</v>
      </c>
      <c r="I2463" s="2">
        <v>61.744966442953</v>
      </c>
      <c r="J2463" s="16">
        <v>19.463087248322001</v>
      </c>
    </row>
    <row r="2464" spans="3:10" x14ac:dyDescent="0.25">
      <c r="C2464" s="106"/>
      <c r="D2464" s="103"/>
      <c r="E2464" s="11" t="s">
        <v>31</v>
      </c>
      <c r="F2464" s="8"/>
      <c r="G2464" s="7">
        <v>643</v>
      </c>
      <c r="H2464" s="17">
        <v>46.034214618973998</v>
      </c>
      <c r="I2464" s="2">
        <v>45.878693623639002</v>
      </c>
      <c r="J2464" s="16">
        <v>8.0870917573870003</v>
      </c>
    </row>
    <row r="2465" spans="3:10" x14ac:dyDescent="0.25">
      <c r="C2465" s="106"/>
      <c r="D2465" s="103"/>
      <c r="E2465" s="11" t="s">
        <v>32</v>
      </c>
      <c r="F2465" s="8"/>
      <c r="G2465" s="7">
        <v>324</v>
      </c>
      <c r="H2465" s="17">
        <v>31.172839506172998</v>
      </c>
      <c r="I2465" s="2">
        <v>55.246913580247003</v>
      </c>
      <c r="J2465" s="16">
        <v>13.58024691358</v>
      </c>
    </row>
    <row r="2466" spans="3:10" x14ac:dyDescent="0.25">
      <c r="C2466" s="106"/>
      <c r="D2466" s="102" t="s">
        <v>23</v>
      </c>
      <c r="E2466" s="10" t="s">
        <v>26</v>
      </c>
      <c r="F2466" s="9"/>
      <c r="G2466" s="13">
        <v>120</v>
      </c>
      <c r="H2466" s="23">
        <v>78.333333333333002</v>
      </c>
      <c r="I2466" s="4">
        <v>20.833333333333002</v>
      </c>
      <c r="J2466" s="25">
        <v>0.83333333333299997</v>
      </c>
    </row>
    <row r="2467" spans="3:10" x14ac:dyDescent="0.25">
      <c r="C2467" s="106"/>
      <c r="D2467" s="103"/>
      <c r="E2467" s="11" t="s">
        <v>27</v>
      </c>
      <c r="F2467" s="8"/>
      <c r="G2467" s="7">
        <v>140</v>
      </c>
      <c r="H2467" s="17">
        <v>56.428571428570997</v>
      </c>
      <c r="I2467" s="2">
        <v>40</v>
      </c>
      <c r="J2467" s="16">
        <v>3.5714285714290002</v>
      </c>
    </row>
    <row r="2468" spans="3:10" x14ac:dyDescent="0.25">
      <c r="C2468" s="106"/>
      <c r="D2468" s="103"/>
      <c r="E2468" s="11" t="s">
        <v>28</v>
      </c>
      <c r="F2468" s="8"/>
      <c r="G2468" s="7">
        <v>154</v>
      </c>
      <c r="H2468" s="17">
        <v>37.662337662337997</v>
      </c>
      <c r="I2468" s="2">
        <v>50</v>
      </c>
      <c r="J2468" s="16">
        <v>12.337662337662</v>
      </c>
    </row>
    <row r="2469" spans="3:10" x14ac:dyDescent="0.25">
      <c r="C2469" s="106"/>
      <c r="D2469" s="103"/>
      <c r="E2469" s="11" t="s">
        <v>29</v>
      </c>
      <c r="F2469" s="8"/>
      <c r="G2469" s="7">
        <v>160</v>
      </c>
      <c r="H2469" s="17">
        <v>26.875</v>
      </c>
      <c r="I2469" s="2">
        <v>58.125</v>
      </c>
      <c r="J2469" s="16">
        <v>15</v>
      </c>
    </row>
    <row r="2470" spans="3:10" x14ac:dyDescent="0.25">
      <c r="C2470" s="106"/>
      <c r="D2470" s="103"/>
      <c r="E2470" s="11" t="s">
        <v>30</v>
      </c>
      <c r="F2470" s="8"/>
      <c r="G2470" s="7">
        <v>170</v>
      </c>
      <c r="H2470" s="17">
        <v>10.588235294118</v>
      </c>
      <c r="I2470" s="2">
        <v>64.705882352941003</v>
      </c>
      <c r="J2470" s="16">
        <v>24.705882352941</v>
      </c>
    </row>
    <row r="2471" spans="3:10" x14ac:dyDescent="0.25">
      <c r="C2471" s="106"/>
      <c r="D2471" s="103"/>
      <c r="E2471" s="11" t="s">
        <v>31</v>
      </c>
      <c r="F2471" s="8"/>
      <c r="G2471" s="7">
        <v>624</v>
      </c>
      <c r="H2471" s="17">
        <v>31.730769230768999</v>
      </c>
      <c r="I2471" s="2">
        <v>53.846153846154003</v>
      </c>
      <c r="J2471" s="16">
        <v>14.423076923077</v>
      </c>
    </row>
    <row r="2472" spans="3:10" x14ac:dyDescent="0.25">
      <c r="C2472" s="106"/>
      <c r="D2472" s="103"/>
      <c r="E2472" s="11" t="s">
        <v>32</v>
      </c>
      <c r="F2472" s="8"/>
      <c r="G2472" s="7">
        <v>330</v>
      </c>
      <c r="H2472" s="17">
        <v>18.484848484848001</v>
      </c>
      <c r="I2472" s="2">
        <v>61.515151515151999</v>
      </c>
      <c r="J2472" s="16">
        <v>20</v>
      </c>
    </row>
    <row r="2473" spans="3:10" ht="25.2" x14ac:dyDescent="0.25">
      <c r="C2473" s="102" t="s">
        <v>33</v>
      </c>
      <c r="D2473" s="102" t="s">
        <v>25</v>
      </c>
      <c r="E2473" s="10" t="s">
        <v>34</v>
      </c>
      <c r="F2473" s="9"/>
      <c r="G2473" s="13">
        <v>75</v>
      </c>
      <c r="H2473" s="23">
        <v>54.666666666666998</v>
      </c>
      <c r="I2473" s="4">
        <v>42.666666666666998</v>
      </c>
      <c r="J2473" s="25">
        <v>2.666666666667</v>
      </c>
    </row>
    <row r="2474" spans="3:10" ht="25.2" x14ac:dyDescent="0.25">
      <c r="C2474" s="106"/>
      <c r="D2474" s="103"/>
      <c r="E2474" s="11" t="s">
        <v>35</v>
      </c>
      <c r="F2474" s="8"/>
      <c r="G2474" s="7">
        <v>1042</v>
      </c>
      <c r="H2474" s="17">
        <v>48.848368522073002</v>
      </c>
      <c r="I2474" s="2">
        <v>43.378119001919003</v>
      </c>
      <c r="J2474" s="16">
        <v>7.7735124760080003</v>
      </c>
    </row>
    <row r="2475" spans="3:10" ht="25.2" x14ac:dyDescent="0.25">
      <c r="C2475" s="106"/>
      <c r="D2475" s="103"/>
      <c r="E2475" s="11" t="s">
        <v>36</v>
      </c>
      <c r="F2475" s="8"/>
      <c r="G2475" s="7">
        <v>122</v>
      </c>
      <c r="H2475" s="17">
        <v>62.295081967213001</v>
      </c>
      <c r="I2475" s="2">
        <v>29.508196721310998</v>
      </c>
      <c r="J2475" s="16">
        <v>8.1967213114750006</v>
      </c>
    </row>
    <row r="2476" spans="3:10" ht="25.2" x14ac:dyDescent="0.25">
      <c r="C2476" s="106"/>
      <c r="D2476" s="103"/>
      <c r="E2476" s="11" t="s">
        <v>37</v>
      </c>
      <c r="F2476" s="8"/>
      <c r="G2476" s="7">
        <v>251</v>
      </c>
      <c r="H2476" s="17">
        <v>24.701195219123999</v>
      </c>
      <c r="I2476" s="2">
        <v>57.768924302789003</v>
      </c>
      <c r="J2476" s="16">
        <v>17.529880478088</v>
      </c>
    </row>
    <row r="2477" spans="3:10" x14ac:dyDescent="0.25">
      <c r="C2477" s="106"/>
      <c r="D2477" s="103"/>
      <c r="E2477" s="11" t="s">
        <v>38</v>
      </c>
      <c r="F2477" s="8"/>
      <c r="G2477" s="14">
        <v>34</v>
      </c>
      <c r="H2477" s="29">
        <v>44.117647058823998</v>
      </c>
      <c r="I2477" s="6">
        <v>35.294117647058997</v>
      </c>
      <c r="J2477" s="31">
        <v>20.588235294118</v>
      </c>
    </row>
    <row r="2478" spans="3:10" ht="25.2" x14ac:dyDescent="0.25">
      <c r="C2478" s="106"/>
      <c r="D2478" s="102" t="s">
        <v>22</v>
      </c>
      <c r="E2478" s="10" t="s">
        <v>34</v>
      </c>
      <c r="F2478" s="9"/>
      <c r="G2478" s="13">
        <v>53</v>
      </c>
      <c r="H2478" s="23">
        <v>56.603773584906001</v>
      </c>
      <c r="I2478" s="4">
        <v>41.509433962263998</v>
      </c>
      <c r="J2478" s="25">
        <v>1.88679245283</v>
      </c>
    </row>
    <row r="2479" spans="3:10" ht="25.2" x14ac:dyDescent="0.25">
      <c r="C2479" s="106"/>
      <c r="D2479" s="103"/>
      <c r="E2479" s="11" t="s">
        <v>35</v>
      </c>
      <c r="F2479" s="8"/>
      <c r="G2479" s="7">
        <v>595</v>
      </c>
      <c r="H2479" s="17">
        <v>53.781512605042003</v>
      </c>
      <c r="I2479" s="2">
        <v>39.495798319328003</v>
      </c>
      <c r="J2479" s="16">
        <v>6.72268907563</v>
      </c>
    </row>
    <row r="2480" spans="3:10" ht="25.2" x14ac:dyDescent="0.25">
      <c r="C2480" s="106"/>
      <c r="D2480" s="103"/>
      <c r="E2480" s="11" t="s">
        <v>36</v>
      </c>
      <c r="F2480" s="8"/>
      <c r="G2480" s="7">
        <v>56</v>
      </c>
      <c r="H2480" s="17">
        <v>58.928571428570997</v>
      </c>
      <c r="I2480" s="2">
        <v>35.714285714286</v>
      </c>
      <c r="J2480" s="16">
        <v>5.3571428571429998</v>
      </c>
    </row>
    <row r="2481" spans="3:10" ht="25.2" x14ac:dyDescent="0.25">
      <c r="C2481" s="106"/>
      <c r="D2481" s="103"/>
      <c r="E2481" s="11" t="s">
        <v>37</v>
      </c>
      <c r="F2481" s="8"/>
      <c r="G2481" s="7">
        <v>54</v>
      </c>
      <c r="H2481" s="17">
        <v>33.333333333333002</v>
      </c>
      <c r="I2481" s="2">
        <v>57.407407407407</v>
      </c>
      <c r="J2481" s="16">
        <v>9.2592592592590002</v>
      </c>
    </row>
    <row r="2482" spans="3:10" x14ac:dyDescent="0.25">
      <c r="C2482" s="106"/>
      <c r="D2482" s="103"/>
      <c r="E2482" s="11" t="s">
        <v>38</v>
      </c>
      <c r="F2482" s="8"/>
      <c r="G2482" s="14">
        <v>22</v>
      </c>
      <c r="H2482" s="29">
        <v>45.454545454544999</v>
      </c>
      <c r="I2482" s="6">
        <v>36.363636363635997</v>
      </c>
      <c r="J2482" s="31">
        <v>18.181818181817999</v>
      </c>
    </row>
    <row r="2483" spans="3:10" ht="25.2" x14ac:dyDescent="0.25">
      <c r="C2483" s="106"/>
      <c r="D2483" s="102" t="s">
        <v>23</v>
      </c>
      <c r="E2483" s="10" t="s">
        <v>34</v>
      </c>
      <c r="F2483" s="9"/>
      <c r="G2483" s="41">
        <v>22</v>
      </c>
      <c r="H2483" s="61">
        <v>50</v>
      </c>
      <c r="I2483" s="33">
        <v>45.454545454544999</v>
      </c>
      <c r="J2483" s="63">
        <v>4.5454545454549997</v>
      </c>
    </row>
    <row r="2484" spans="3:10" ht="25.2" x14ac:dyDescent="0.25">
      <c r="C2484" s="106"/>
      <c r="D2484" s="103"/>
      <c r="E2484" s="11" t="s">
        <v>35</v>
      </c>
      <c r="F2484" s="8"/>
      <c r="G2484" s="7">
        <v>447</v>
      </c>
      <c r="H2484" s="17">
        <v>42.281879194631003</v>
      </c>
      <c r="I2484" s="2">
        <v>48.545861297538998</v>
      </c>
      <c r="J2484" s="16">
        <v>9.1722595078300007</v>
      </c>
    </row>
    <row r="2485" spans="3:10" ht="25.2" x14ac:dyDescent="0.25">
      <c r="C2485" s="106"/>
      <c r="D2485" s="103"/>
      <c r="E2485" s="11" t="s">
        <v>36</v>
      </c>
      <c r="F2485" s="8"/>
      <c r="G2485" s="7">
        <v>66</v>
      </c>
      <c r="H2485" s="17">
        <v>65.151515151515</v>
      </c>
      <c r="I2485" s="2">
        <v>24.242424242424001</v>
      </c>
      <c r="J2485" s="16">
        <v>10.606060606061</v>
      </c>
    </row>
    <row r="2486" spans="3:10" ht="25.2" x14ac:dyDescent="0.25">
      <c r="C2486" s="106"/>
      <c r="D2486" s="103"/>
      <c r="E2486" s="11" t="s">
        <v>37</v>
      </c>
      <c r="F2486" s="8"/>
      <c r="G2486" s="7">
        <v>197</v>
      </c>
      <c r="H2486" s="17">
        <v>22.335025380710999</v>
      </c>
      <c r="I2486" s="2">
        <v>57.868020304569001</v>
      </c>
      <c r="J2486" s="16">
        <v>19.796954314720999</v>
      </c>
    </row>
    <row r="2487" spans="3:10" x14ac:dyDescent="0.25">
      <c r="C2487" s="106"/>
      <c r="D2487" s="103"/>
      <c r="E2487" s="11" t="s">
        <v>38</v>
      </c>
      <c r="F2487" s="8"/>
      <c r="G2487" s="14">
        <v>12</v>
      </c>
      <c r="H2487" s="29">
        <v>41.666666666666998</v>
      </c>
      <c r="I2487" s="6">
        <v>33.333333333333002</v>
      </c>
      <c r="J2487" s="31">
        <v>25</v>
      </c>
    </row>
    <row r="2488" spans="3:10" ht="25.2" x14ac:dyDescent="0.25">
      <c r="C2488" s="102" t="s">
        <v>39</v>
      </c>
      <c r="D2488" s="102" t="s">
        <v>25</v>
      </c>
      <c r="E2488" s="10" t="s">
        <v>40</v>
      </c>
      <c r="F2488" s="9"/>
      <c r="G2488" s="13">
        <v>263</v>
      </c>
      <c r="H2488" s="23">
        <v>46.007604562738003</v>
      </c>
      <c r="I2488" s="4">
        <v>43.346007604562999</v>
      </c>
      <c r="J2488" s="25">
        <v>10.6463878327</v>
      </c>
    </row>
    <row r="2489" spans="3:10" ht="25.2" x14ac:dyDescent="0.25">
      <c r="C2489" s="106"/>
      <c r="D2489" s="103"/>
      <c r="E2489" s="11" t="s">
        <v>41</v>
      </c>
      <c r="F2489" s="8"/>
      <c r="G2489" s="7">
        <v>906</v>
      </c>
      <c r="H2489" s="17">
        <v>49.889624724062003</v>
      </c>
      <c r="I2489" s="2">
        <v>43.267108167769997</v>
      </c>
      <c r="J2489" s="16">
        <v>6.8432671081679999</v>
      </c>
    </row>
    <row r="2490" spans="3:10" x14ac:dyDescent="0.25">
      <c r="C2490" s="106"/>
      <c r="D2490" s="103"/>
      <c r="E2490" s="11" t="s">
        <v>42</v>
      </c>
      <c r="F2490" s="8"/>
      <c r="G2490" s="7">
        <v>61</v>
      </c>
      <c r="H2490" s="17">
        <v>78.688524590163993</v>
      </c>
      <c r="I2490" s="2">
        <v>21.311475409836</v>
      </c>
      <c r="J2490" s="40" t="s">
        <v>68</v>
      </c>
    </row>
    <row r="2491" spans="3:10" x14ac:dyDescent="0.25">
      <c r="C2491" s="106"/>
      <c r="D2491" s="103"/>
      <c r="E2491" s="11" t="s">
        <v>43</v>
      </c>
      <c r="F2491" s="8"/>
      <c r="G2491" s="7">
        <v>450</v>
      </c>
      <c r="H2491" s="17">
        <v>47.111111111111001</v>
      </c>
      <c r="I2491" s="2">
        <v>44.666666666666998</v>
      </c>
      <c r="J2491" s="16">
        <v>8.2222222222219994</v>
      </c>
    </row>
    <row r="2492" spans="3:10" x14ac:dyDescent="0.25">
      <c r="C2492" s="106"/>
      <c r="D2492" s="103"/>
      <c r="E2492" s="11" t="s">
        <v>44</v>
      </c>
      <c r="F2492" s="8"/>
      <c r="G2492" s="7">
        <v>93</v>
      </c>
      <c r="H2492" s="17">
        <v>44.086021505376003</v>
      </c>
      <c r="I2492" s="2">
        <v>48.387096774193999</v>
      </c>
      <c r="J2492" s="16">
        <v>7.5268817204299996</v>
      </c>
    </row>
    <row r="2493" spans="3:10" ht="25.2" x14ac:dyDescent="0.25">
      <c r="C2493" s="106"/>
      <c r="D2493" s="103"/>
      <c r="E2493" s="11" t="s">
        <v>45</v>
      </c>
      <c r="F2493" s="8"/>
      <c r="G2493" s="14">
        <v>41</v>
      </c>
      <c r="H2493" s="29">
        <v>43.902439024389999</v>
      </c>
      <c r="I2493" s="6">
        <v>51.219512195122</v>
      </c>
      <c r="J2493" s="31">
        <v>4.8780487804880002</v>
      </c>
    </row>
    <row r="2494" spans="3:10" x14ac:dyDescent="0.25">
      <c r="C2494" s="106"/>
      <c r="D2494" s="103"/>
      <c r="E2494" s="11" t="s">
        <v>38</v>
      </c>
      <c r="F2494" s="8"/>
      <c r="G2494" s="7">
        <v>141</v>
      </c>
      <c r="H2494" s="17">
        <v>32.624113475176998</v>
      </c>
      <c r="I2494" s="2">
        <v>44.680851063829998</v>
      </c>
      <c r="J2494" s="16">
        <v>22.695035460993001</v>
      </c>
    </row>
    <row r="2495" spans="3:10" ht="25.2" x14ac:dyDescent="0.25">
      <c r="C2495" s="106"/>
      <c r="D2495" s="102" t="s">
        <v>22</v>
      </c>
      <c r="E2495" s="10" t="s">
        <v>40</v>
      </c>
      <c r="F2495" s="9"/>
      <c r="G2495" s="13">
        <v>123</v>
      </c>
      <c r="H2495" s="23">
        <v>57.723577235771998</v>
      </c>
      <c r="I2495" s="4">
        <v>37.398373983740001</v>
      </c>
      <c r="J2495" s="25">
        <v>4.8780487804880002</v>
      </c>
    </row>
    <row r="2496" spans="3:10" ht="25.2" x14ac:dyDescent="0.25">
      <c r="C2496" s="106"/>
      <c r="D2496" s="103"/>
      <c r="E2496" s="11" t="s">
        <v>41</v>
      </c>
      <c r="F2496" s="8"/>
      <c r="G2496" s="7">
        <v>511</v>
      </c>
      <c r="H2496" s="17">
        <v>54.990215264188002</v>
      </c>
      <c r="I2496" s="2">
        <v>39.138943248532001</v>
      </c>
      <c r="J2496" s="16">
        <v>5.8708414872799999</v>
      </c>
    </row>
    <row r="2497" spans="3:10" x14ac:dyDescent="0.25">
      <c r="C2497" s="106"/>
      <c r="D2497" s="103"/>
      <c r="E2497" s="11" t="s">
        <v>42</v>
      </c>
      <c r="F2497" s="8"/>
      <c r="G2497" s="14">
        <v>36</v>
      </c>
      <c r="H2497" s="29">
        <v>83.333333333333002</v>
      </c>
      <c r="I2497" s="6">
        <v>16.666666666666998</v>
      </c>
      <c r="J2497" s="38" t="s">
        <v>68</v>
      </c>
    </row>
    <row r="2498" spans="3:10" x14ac:dyDescent="0.25">
      <c r="C2498" s="106"/>
      <c r="D2498" s="103"/>
      <c r="E2498" s="11" t="s">
        <v>43</v>
      </c>
      <c r="F2498" s="8"/>
      <c r="G2498" s="7">
        <v>224</v>
      </c>
      <c r="H2498" s="17">
        <v>53.571428571429003</v>
      </c>
      <c r="I2498" s="2">
        <v>41.071428571429003</v>
      </c>
      <c r="J2498" s="16">
        <v>5.3571428571429998</v>
      </c>
    </row>
    <row r="2499" spans="3:10" x14ac:dyDescent="0.25">
      <c r="C2499" s="106"/>
      <c r="D2499" s="103"/>
      <c r="E2499" s="11" t="s">
        <v>44</v>
      </c>
      <c r="F2499" s="8"/>
      <c r="G2499" s="14">
        <v>46</v>
      </c>
      <c r="H2499" s="29">
        <v>47.826086956521998</v>
      </c>
      <c r="I2499" s="6">
        <v>50</v>
      </c>
      <c r="J2499" s="31">
        <v>2.1739130434780001</v>
      </c>
    </row>
    <row r="2500" spans="3:10" ht="25.2" x14ac:dyDescent="0.25">
      <c r="C2500" s="106"/>
      <c r="D2500" s="103"/>
      <c r="E2500" s="11" t="s">
        <v>45</v>
      </c>
      <c r="F2500" s="8"/>
      <c r="G2500" s="14">
        <v>18</v>
      </c>
      <c r="H2500" s="29">
        <v>55.555555555555998</v>
      </c>
      <c r="I2500" s="6">
        <v>33.333333333333002</v>
      </c>
      <c r="J2500" s="31">
        <v>11.111111111111001</v>
      </c>
    </row>
    <row r="2501" spans="3:10" x14ac:dyDescent="0.25">
      <c r="C2501" s="106"/>
      <c r="D2501" s="103"/>
      <c r="E2501" s="11" t="s">
        <v>38</v>
      </c>
      <c r="F2501" s="8"/>
      <c r="G2501" s="7">
        <v>80</v>
      </c>
      <c r="H2501" s="17">
        <v>35</v>
      </c>
      <c r="I2501" s="2">
        <v>48.75</v>
      </c>
      <c r="J2501" s="16">
        <v>16.25</v>
      </c>
    </row>
    <row r="2502" spans="3:10" ht="25.2" x14ac:dyDescent="0.25">
      <c r="C2502" s="106"/>
      <c r="D2502" s="102" t="s">
        <v>23</v>
      </c>
      <c r="E2502" s="10" t="s">
        <v>40</v>
      </c>
      <c r="F2502" s="9"/>
      <c r="G2502" s="13">
        <v>140</v>
      </c>
      <c r="H2502" s="23">
        <v>35.714285714286</v>
      </c>
      <c r="I2502" s="4">
        <v>48.571428571429003</v>
      </c>
      <c r="J2502" s="25">
        <v>15.714285714286</v>
      </c>
    </row>
    <row r="2503" spans="3:10" ht="25.2" x14ac:dyDescent="0.25">
      <c r="C2503" s="106"/>
      <c r="D2503" s="103"/>
      <c r="E2503" s="11" t="s">
        <v>41</v>
      </c>
      <c r="F2503" s="8"/>
      <c r="G2503" s="7">
        <v>395</v>
      </c>
      <c r="H2503" s="17">
        <v>43.291139240505998</v>
      </c>
      <c r="I2503" s="2">
        <v>48.607594936708999</v>
      </c>
      <c r="J2503" s="16">
        <v>8.1012658227850007</v>
      </c>
    </row>
    <row r="2504" spans="3:10" x14ac:dyDescent="0.25">
      <c r="C2504" s="106"/>
      <c r="D2504" s="103"/>
      <c r="E2504" s="11" t="s">
        <v>42</v>
      </c>
      <c r="F2504" s="8"/>
      <c r="G2504" s="14">
        <v>25</v>
      </c>
      <c r="H2504" s="29">
        <v>72</v>
      </c>
      <c r="I2504" s="6">
        <v>28</v>
      </c>
      <c r="J2504" s="38" t="s">
        <v>68</v>
      </c>
    </row>
    <row r="2505" spans="3:10" x14ac:dyDescent="0.25">
      <c r="C2505" s="106"/>
      <c r="D2505" s="103"/>
      <c r="E2505" s="11" t="s">
        <v>43</v>
      </c>
      <c r="F2505" s="8"/>
      <c r="G2505" s="7">
        <v>226</v>
      </c>
      <c r="H2505" s="17">
        <v>40.707964601770001</v>
      </c>
      <c r="I2505" s="2">
        <v>48.230088495575004</v>
      </c>
      <c r="J2505" s="16">
        <v>11.061946902655</v>
      </c>
    </row>
    <row r="2506" spans="3:10" x14ac:dyDescent="0.25">
      <c r="C2506" s="106"/>
      <c r="D2506" s="103"/>
      <c r="E2506" s="11" t="s">
        <v>44</v>
      </c>
      <c r="F2506" s="8"/>
      <c r="G2506" s="14">
        <v>47</v>
      </c>
      <c r="H2506" s="29">
        <v>40.425531914894002</v>
      </c>
      <c r="I2506" s="6">
        <v>46.808510638298003</v>
      </c>
      <c r="J2506" s="31">
        <v>12.765957446809001</v>
      </c>
    </row>
    <row r="2507" spans="3:10" ht="25.2" x14ac:dyDescent="0.25">
      <c r="C2507" s="106"/>
      <c r="D2507" s="103"/>
      <c r="E2507" s="11" t="s">
        <v>45</v>
      </c>
      <c r="F2507" s="8"/>
      <c r="G2507" s="14">
        <v>23</v>
      </c>
      <c r="H2507" s="29">
        <v>34.782608695652002</v>
      </c>
      <c r="I2507" s="6">
        <v>65.217391304347998</v>
      </c>
      <c r="J2507" s="38" t="s">
        <v>68</v>
      </c>
    </row>
    <row r="2508" spans="3:10" x14ac:dyDescent="0.25">
      <c r="C2508" s="106"/>
      <c r="D2508" s="103"/>
      <c r="E2508" s="11" t="s">
        <v>38</v>
      </c>
      <c r="F2508" s="8"/>
      <c r="G2508" s="7">
        <v>61</v>
      </c>
      <c r="H2508" s="17">
        <v>29.508196721310998</v>
      </c>
      <c r="I2508" s="2">
        <v>39.344262295081997</v>
      </c>
      <c r="J2508" s="16">
        <v>31.147540983607001</v>
      </c>
    </row>
    <row r="2509" spans="3:10" x14ac:dyDescent="0.25">
      <c r="C2509" s="102" t="s">
        <v>46</v>
      </c>
      <c r="D2509" s="100" t="s">
        <v>21</v>
      </c>
      <c r="E2509" s="10" t="s">
        <v>47</v>
      </c>
      <c r="F2509" s="9"/>
      <c r="G2509" s="13">
        <v>1103</v>
      </c>
      <c r="H2509" s="23">
        <v>44.696282864913996</v>
      </c>
      <c r="I2509" s="4">
        <v>45.693563009972998</v>
      </c>
      <c r="J2509" s="25">
        <v>9.6101541251130005</v>
      </c>
    </row>
    <row r="2510" spans="3:10" ht="25.2" x14ac:dyDescent="0.25">
      <c r="C2510" s="106"/>
      <c r="D2510" s="101"/>
      <c r="E2510" s="11" t="s">
        <v>48</v>
      </c>
      <c r="F2510" s="8"/>
      <c r="G2510" s="7">
        <v>173</v>
      </c>
      <c r="H2510" s="17">
        <v>49.132947976879002</v>
      </c>
      <c r="I2510" s="2">
        <v>42.196531791908001</v>
      </c>
      <c r="J2510" s="16">
        <v>8.6705202312140006</v>
      </c>
    </row>
    <row r="2511" spans="3:10" x14ac:dyDescent="0.25">
      <c r="C2511" s="106"/>
      <c r="D2511" s="101"/>
      <c r="E2511" s="11" t="s">
        <v>49</v>
      </c>
      <c r="F2511" s="8"/>
      <c r="G2511" s="14">
        <v>29</v>
      </c>
      <c r="H2511" s="29">
        <v>58.620689655172001</v>
      </c>
      <c r="I2511" s="6">
        <v>27.586206896552</v>
      </c>
      <c r="J2511" s="31">
        <v>13.793103448276</v>
      </c>
    </row>
    <row r="2512" spans="3:10" ht="25.2" x14ac:dyDescent="0.25">
      <c r="C2512" s="106"/>
      <c r="D2512" s="101"/>
      <c r="E2512" s="11" t="s">
        <v>50</v>
      </c>
      <c r="F2512" s="8"/>
      <c r="G2512" s="7">
        <v>102</v>
      </c>
      <c r="H2512" s="17">
        <v>56.862745098038999</v>
      </c>
      <c r="I2512" s="2">
        <v>34.313725490195999</v>
      </c>
      <c r="J2512" s="16">
        <v>8.8235294117649996</v>
      </c>
    </row>
    <row r="2513" spans="3:10" ht="25.2" x14ac:dyDescent="0.25">
      <c r="C2513" s="106"/>
      <c r="D2513" s="101"/>
      <c r="E2513" s="11" t="s">
        <v>51</v>
      </c>
      <c r="F2513" s="8"/>
      <c r="G2513" s="14">
        <v>46</v>
      </c>
      <c r="H2513" s="29">
        <v>41.304347826087003</v>
      </c>
      <c r="I2513" s="6">
        <v>50</v>
      </c>
      <c r="J2513" s="31">
        <v>8.6956521739130004</v>
      </c>
    </row>
    <row r="2514" spans="3:10" x14ac:dyDescent="0.25">
      <c r="C2514" s="106"/>
      <c r="D2514" s="101"/>
      <c r="E2514" s="11" t="s">
        <v>52</v>
      </c>
      <c r="F2514" s="8"/>
      <c r="G2514" s="14">
        <v>20</v>
      </c>
      <c r="H2514" s="29">
        <v>15</v>
      </c>
      <c r="I2514" s="6">
        <v>80</v>
      </c>
      <c r="J2514" s="31">
        <v>5</v>
      </c>
    </row>
    <row r="2515" spans="3:10" x14ac:dyDescent="0.25">
      <c r="C2515" s="106"/>
      <c r="D2515" s="101"/>
      <c r="E2515" s="11" t="s">
        <v>53</v>
      </c>
      <c r="F2515" s="8"/>
      <c r="G2515" s="14">
        <v>19</v>
      </c>
      <c r="H2515" s="29">
        <v>73.684210526315994</v>
      </c>
      <c r="I2515" s="6">
        <v>26.315789473683999</v>
      </c>
      <c r="J2515" s="38" t="s">
        <v>68</v>
      </c>
    </row>
    <row r="2516" spans="3:10" x14ac:dyDescent="0.25">
      <c r="C2516" s="106"/>
      <c r="D2516" s="101"/>
      <c r="E2516" s="11" t="s">
        <v>38</v>
      </c>
      <c r="F2516" s="8"/>
      <c r="G2516" s="14">
        <v>32</v>
      </c>
      <c r="H2516" s="29">
        <v>43.75</v>
      </c>
      <c r="I2516" s="6">
        <v>40.625</v>
      </c>
      <c r="J2516" s="31">
        <v>15.625</v>
      </c>
    </row>
    <row r="2517" spans="3:10" x14ac:dyDescent="0.25">
      <c r="C2517" s="106"/>
      <c r="D2517" s="101"/>
      <c r="E2517" s="11" t="s">
        <v>54</v>
      </c>
      <c r="F2517" s="8"/>
      <c r="G2517" s="7">
        <v>1276</v>
      </c>
      <c r="H2517" s="17">
        <v>45.297805642633001</v>
      </c>
      <c r="I2517" s="2">
        <v>45.219435736676999</v>
      </c>
      <c r="J2517" s="16">
        <v>9.4827586206899994</v>
      </c>
    </row>
    <row r="2518" spans="3:10" x14ac:dyDescent="0.25">
      <c r="C2518" s="106"/>
      <c r="D2518" s="101"/>
      <c r="E2518" s="11" t="s">
        <v>55</v>
      </c>
      <c r="F2518" s="8"/>
      <c r="G2518" s="7">
        <v>177</v>
      </c>
      <c r="H2518" s="17">
        <v>53.107344632767997</v>
      </c>
      <c r="I2518" s="2">
        <v>37.288135593219998</v>
      </c>
      <c r="J2518" s="16">
        <v>9.6045197740110009</v>
      </c>
    </row>
    <row r="2519" spans="3:10" ht="25.2" x14ac:dyDescent="0.25">
      <c r="C2519" s="102" t="s">
        <v>56</v>
      </c>
      <c r="D2519" s="100" t="s">
        <v>21</v>
      </c>
      <c r="E2519" s="10" t="s">
        <v>57</v>
      </c>
      <c r="F2519" s="9"/>
      <c r="G2519" s="13">
        <v>393</v>
      </c>
      <c r="H2519" s="23">
        <v>50.890585241730001</v>
      </c>
      <c r="I2519" s="4">
        <v>40.966921119593003</v>
      </c>
      <c r="J2519" s="25">
        <v>8.1424936386769993</v>
      </c>
    </row>
    <row r="2520" spans="3:10" ht="25.2" x14ac:dyDescent="0.25">
      <c r="C2520" s="106"/>
      <c r="D2520" s="101"/>
      <c r="E2520" s="11" t="s">
        <v>58</v>
      </c>
      <c r="F2520" s="8"/>
      <c r="G2520" s="7">
        <v>615</v>
      </c>
      <c r="H2520" s="17">
        <v>43.089430894308997</v>
      </c>
      <c r="I2520" s="2">
        <v>46.991869918699003</v>
      </c>
      <c r="J2520" s="16">
        <v>9.9186991869920007</v>
      </c>
    </row>
    <row r="2521" spans="3:10" ht="25.2" x14ac:dyDescent="0.25">
      <c r="C2521" s="106"/>
      <c r="D2521" s="101"/>
      <c r="E2521" s="11" t="s">
        <v>59</v>
      </c>
      <c r="F2521" s="8"/>
      <c r="G2521" s="7">
        <v>364</v>
      </c>
      <c r="H2521" s="17">
        <v>43.681318681318999</v>
      </c>
      <c r="I2521" s="2">
        <v>46.428571428570997</v>
      </c>
      <c r="J2521" s="16">
        <v>9.8901098901100006</v>
      </c>
    </row>
    <row r="2522" spans="3:10" x14ac:dyDescent="0.25">
      <c r="C2522" s="106"/>
      <c r="D2522" s="101"/>
      <c r="E2522" s="11" t="s">
        <v>60</v>
      </c>
      <c r="F2522" s="8"/>
      <c r="G2522" s="7">
        <v>152</v>
      </c>
      <c r="H2522" s="17">
        <v>51.973684210526002</v>
      </c>
      <c r="I2522" s="2">
        <v>38.157894736842003</v>
      </c>
      <c r="J2522" s="16">
        <v>9.8684210526319998</v>
      </c>
    </row>
    <row r="2523" spans="3:10" x14ac:dyDescent="0.25">
      <c r="C2523" s="102" t="s">
        <v>61</v>
      </c>
      <c r="D2523" s="100" t="s">
        <v>21</v>
      </c>
      <c r="E2523" s="10" t="s">
        <v>62</v>
      </c>
      <c r="F2523" s="9"/>
      <c r="G2523" s="13">
        <v>197</v>
      </c>
      <c r="H2523" s="23">
        <v>44.670050761421003</v>
      </c>
      <c r="I2523" s="4">
        <v>46.192893401014999</v>
      </c>
      <c r="J2523" s="25">
        <v>9.1370558375630004</v>
      </c>
    </row>
    <row r="2524" spans="3:10" x14ac:dyDescent="0.25">
      <c r="C2524" s="103"/>
      <c r="D2524" s="101"/>
      <c r="E2524" s="11" t="s">
        <v>63</v>
      </c>
      <c r="F2524" s="8"/>
      <c r="G2524" s="7">
        <v>460</v>
      </c>
      <c r="H2524" s="17">
        <v>51.521739130435002</v>
      </c>
      <c r="I2524" s="2">
        <v>38.695652173912997</v>
      </c>
      <c r="J2524" s="16">
        <v>9.7826086956519998</v>
      </c>
    </row>
    <row r="2525" spans="3:10" ht="25.2" x14ac:dyDescent="0.25">
      <c r="C2525" s="103"/>
      <c r="D2525" s="101"/>
      <c r="E2525" s="11" t="s">
        <v>64</v>
      </c>
      <c r="F2525" s="8"/>
      <c r="G2525" s="7">
        <v>286</v>
      </c>
      <c r="H2525" s="17">
        <v>40.559440559441001</v>
      </c>
      <c r="I2525" s="2">
        <v>51.398601398601002</v>
      </c>
      <c r="J2525" s="16">
        <v>8.0419580419580008</v>
      </c>
    </row>
    <row r="2526" spans="3:10" x14ac:dyDescent="0.25">
      <c r="C2526" s="103"/>
      <c r="D2526" s="101"/>
      <c r="E2526" s="11" t="s">
        <v>65</v>
      </c>
      <c r="F2526" s="8"/>
      <c r="G2526" s="7">
        <v>249</v>
      </c>
      <c r="H2526" s="17">
        <v>43.373493975903997</v>
      </c>
      <c r="I2526" s="2">
        <v>45.381526104418001</v>
      </c>
      <c r="J2526" s="16">
        <v>11.244979919679</v>
      </c>
    </row>
    <row r="2527" spans="3:10" x14ac:dyDescent="0.25">
      <c r="C2527" s="103"/>
      <c r="D2527" s="101"/>
      <c r="E2527" s="11" t="s">
        <v>66</v>
      </c>
      <c r="F2527" s="8"/>
      <c r="G2527" s="7">
        <v>145</v>
      </c>
      <c r="H2527" s="17">
        <v>49.655172413792997</v>
      </c>
      <c r="I2527" s="2">
        <v>42.758620689654997</v>
      </c>
      <c r="J2527" s="16">
        <v>7.5862068965520004</v>
      </c>
    </row>
    <row r="2528" spans="3:10" x14ac:dyDescent="0.25">
      <c r="C2528" s="107"/>
      <c r="D2528" s="104"/>
      <c r="E2528" s="44" t="s">
        <v>67</v>
      </c>
      <c r="F2528" s="45"/>
      <c r="G2528" s="56">
        <v>187</v>
      </c>
      <c r="H2528" s="66">
        <v>43.850267379679003</v>
      </c>
      <c r="I2528" s="35">
        <v>45.989304812834</v>
      </c>
      <c r="J2528" s="67">
        <v>10.160427807487</v>
      </c>
    </row>
    <row r="2530" spans="2:14" x14ac:dyDescent="0.25">
      <c r="B2530" s="42" t="str">
        <f xml:space="preserve"> HYPERLINK("#'目次'!B36", "[30]")</f>
        <v>[30]</v>
      </c>
      <c r="C2530" s="37" t="s">
        <v>381</v>
      </c>
    </row>
    <row r="2531" spans="2:14" x14ac:dyDescent="0.25">
      <c r="C2531" s="37" t="s">
        <v>382</v>
      </c>
    </row>
    <row r="2533" spans="2:14" x14ac:dyDescent="0.25">
      <c r="C2533" s="37" t="s">
        <v>14</v>
      </c>
    </row>
    <row r="2534" spans="2:14" ht="50.4" x14ac:dyDescent="0.25">
      <c r="C2534" s="96"/>
      <c r="D2534" s="97"/>
      <c r="E2534" s="97"/>
      <c r="F2534" s="97"/>
      <c r="G2534" s="52" t="s">
        <v>15</v>
      </c>
      <c r="H2534" s="48" t="s">
        <v>383</v>
      </c>
      <c r="I2534" s="20" t="s">
        <v>384</v>
      </c>
      <c r="J2534" s="20" t="s">
        <v>385</v>
      </c>
      <c r="K2534" s="20" t="s">
        <v>386</v>
      </c>
      <c r="L2534" s="20" t="s">
        <v>387</v>
      </c>
      <c r="M2534" s="20" t="s">
        <v>53</v>
      </c>
      <c r="N2534" s="51" t="s">
        <v>38</v>
      </c>
    </row>
    <row r="2535" spans="2:14" x14ac:dyDescent="0.25">
      <c r="C2535" s="98"/>
      <c r="D2535" s="99"/>
      <c r="E2535" s="99"/>
      <c r="F2535" s="99"/>
      <c r="G2535" s="47"/>
      <c r="H2535" s="55"/>
      <c r="I2535" s="21"/>
      <c r="J2535" s="21"/>
      <c r="K2535" s="21"/>
      <c r="L2535" s="21"/>
      <c r="M2535" s="21"/>
      <c r="N2535" s="54"/>
    </row>
    <row r="2536" spans="2:14" x14ac:dyDescent="0.25">
      <c r="C2536" s="43"/>
      <c r="D2536" s="49"/>
      <c r="E2536" s="53" t="s">
        <v>15</v>
      </c>
      <c r="F2536" s="46"/>
      <c r="G2536" s="50">
        <v>703</v>
      </c>
      <c r="H2536" s="32">
        <v>53.769559032716998</v>
      </c>
      <c r="I2536" s="32">
        <v>11.379800853484999</v>
      </c>
      <c r="J2536" s="32">
        <v>5.2631578947369997</v>
      </c>
      <c r="K2536" s="32">
        <v>21.479374110953</v>
      </c>
      <c r="L2536" s="32">
        <v>5.547652916074</v>
      </c>
      <c r="M2536" s="32">
        <v>2.560455192034</v>
      </c>
      <c r="N2536" s="81" t="s">
        <v>68</v>
      </c>
    </row>
    <row r="2537" spans="2:14" x14ac:dyDescent="0.25">
      <c r="C2537" s="105" t="s">
        <v>20</v>
      </c>
      <c r="D2537" s="100" t="s">
        <v>21</v>
      </c>
      <c r="E2537" s="10" t="s">
        <v>22</v>
      </c>
      <c r="F2537" s="9"/>
      <c r="G2537" s="13">
        <v>411</v>
      </c>
      <c r="H2537" s="23">
        <v>54.501216545011999</v>
      </c>
      <c r="I2537" s="4">
        <v>12.165450121655001</v>
      </c>
      <c r="J2537" s="4">
        <v>4.1362530413630001</v>
      </c>
      <c r="K2537" s="4">
        <v>20.681265206812999</v>
      </c>
      <c r="L2537" s="4">
        <v>6.3260340632599998</v>
      </c>
      <c r="M2537" s="4">
        <v>2.1897810218979998</v>
      </c>
      <c r="N2537" s="59" t="s">
        <v>68</v>
      </c>
    </row>
    <row r="2538" spans="2:14" x14ac:dyDescent="0.25">
      <c r="C2538" s="106"/>
      <c r="D2538" s="101"/>
      <c r="E2538" s="11" t="s">
        <v>23</v>
      </c>
      <c r="F2538" s="8"/>
      <c r="G2538" s="7">
        <v>292</v>
      </c>
      <c r="H2538" s="17">
        <v>52.739726027396998</v>
      </c>
      <c r="I2538" s="2">
        <v>10.273972602740001</v>
      </c>
      <c r="J2538" s="2">
        <v>6.8493150684930004</v>
      </c>
      <c r="K2538" s="2">
        <v>22.602739726027</v>
      </c>
      <c r="L2538" s="2">
        <v>4.4520547945209996</v>
      </c>
      <c r="M2538" s="2">
        <v>3.0821917808219998</v>
      </c>
      <c r="N2538" s="40" t="s">
        <v>68</v>
      </c>
    </row>
    <row r="2539" spans="2:14" x14ac:dyDescent="0.25">
      <c r="C2539" s="102" t="s">
        <v>24</v>
      </c>
      <c r="D2539" s="102" t="s">
        <v>25</v>
      </c>
      <c r="E2539" s="10" t="s">
        <v>26</v>
      </c>
      <c r="F2539" s="9"/>
      <c r="G2539" s="13">
        <v>209</v>
      </c>
      <c r="H2539" s="23">
        <v>66.985645933013998</v>
      </c>
      <c r="I2539" s="4">
        <v>8.612440191388</v>
      </c>
      <c r="J2539" s="4">
        <v>3.3492822966509999</v>
      </c>
      <c r="K2539" s="4">
        <v>12.918660287081</v>
      </c>
      <c r="L2539" s="4">
        <v>5.2631578947369997</v>
      </c>
      <c r="M2539" s="4">
        <v>2.870813397129</v>
      </c>
      <c r="N2539" s="59" t="s">
        <v>68</v>
      </c>
    </row>
    <row r="2540" spans="2:14" x14ac:dyDescent="0.25">
      <c r="C2540" s="106"/>
      <c r="D2540" s="103"/>
      <c r="E2540" s="11" t="s">
        <v>27</v>
      </c>
      <c r="F2540" s="8"/>
      <c r="G2540" s="7">
        <v>186</v>
      </c>
      <c r="H2540" s="17">
        <v>53.763440860214999</v>
      </c>
      <c r="I2540" s="2">
        <v>10.215053763441</v>
      </c>
      <c r="J2540" s="2">
        <v>3.2258064516129998</v>
      </c>
      <c r="K2540" s="2">
        <v>26.344086021504999</v>
      </c>
      <c r="L2540" s="2">
        <v>4.8387096774189997</v>
      </c>
      <c r="M2540" s="2">
        <v>1.6129032258060001</v>
      </c>
      <c r="N2540" s="40" t="s">
        <v>68</v>
      </c>
    </row>
    <row r="2541" spans="2:14" x14ac:dyDescent="0.25">
      <c r="C2541" s="106"/>
      <c r="D2541" s="103"/>
      <c r="E2541" s="11" t="s">
        <v>28</v>
      </c>
      <c r="F2541" s="8"/>
      <c r="G2541" s="7">
        <v>146</v>
      </c>
      <c r="H2541" s="17">
        <v>47.945205479452</v>
      </c>
      <c r="I2541" s="2">
        <v>15.068493150685001</v>
      </c>
      <c r="J2541" s="2">
        <v>7.5342465753420003</v>
      </c>
      <c r="K2541" s="2">
        <v>23.972602739726</v>
      </c>
      <c r="L2541" s="2">
        <v>2.7397260273969999</v>
      </c>
      <c r="M2541" s="2">
        <v>2.7397260273969999</v>
      </c>
      <c r="N2541" s="40" t="s">
        <v>68</v>
      </c>
    </row>
    <row r="2542" spans="2:14" x14ac:dyDescent="0.25">
      <c r="C2542" s="106"/>
      <c r="D2542" s="103"/>
      <c r="E2542" s="11" t="s">
        <v>29</v>
      </c>
      <c r="F2542" s="8"/>
      <c r="G2542" s="7">
        <v>116</v>
      </c>
      <c r="H2542" s="17">
        <v>41.379310344827999</v>
      </c>
      <c r="I2542" s="2">
        <v>13.793103448276</v>
      </c>
      <c r="J2542" s="2">
        <v>9.4827586206899994</v>
      </c>
      <c r="K2542" s="2">
        <v>22.413793103448</v>
      </c>
      <c r="L2542" s="2">
        <v>9.4827586206899994</v>
      </c>
      <c r="M2542" s="2">
        <v>3.4482758620689999</v>
      </c>
      <c r="N2542" s="40" t="s">
        <v>68</v>
      </c>
    </row>
    <row r="2543" spans="2:14" x14ac:dyDescent="0.25">
      <c r="C2543" s="106"/>
      <c r="D2543" s="103"/>
      <c r="E2543" s="11" t="s">
        <v>30</v>
      </c>
      <c r="F2543" s="8"/>
      <c r="G2543" s="14">
        <v>46</v>
      </c>
      <c r="H2543" s="29">
        <v>43.478260869564998</v>
      </c>
      <c r="I2543" s="6">
        <v>10.869565217390999</v>
      </c>
      <c r="J2543" s="6">
        <v>4.3478260869570002</v>
      </c>
      <c r="K2543" s="6">
        <v>30.434782608696</v>
      </c>
      <c r="L2543" s="6">
        <v>8.6956521739130004</v>
      </c>
      <c r="M2543" s="6">
        <v>2.1739130434780001</v>
      </c>
      <c r="N2543" s="38" t="s">
        <v>68</v>
      </c>
    </row>
    <row r="2544" spans="2:14" x14ac:dyDescent="0.25">
      <c r="C2544" s="106"/>
      <c r="D2544" s="103"/>
      <c r="E2544" s="11" t="s">
        <v>31</v>
      </c>
      <c r="F2544" s="8"/>
      <c r="G2544" s="7">
        <v>494</v>
      </c>
      <c r="H2544" s="17">
        <v>48.178137651821999</v>
      </c>
      <c r="I2544" s="2">
        <v>12.550607287448999</v>
      </c>
      <c r="J2544" s="2">
        <v>6.0728744939270003</v>
      </c>
      <c r="K2544" s="2">
        <v>25.101214574899</v>
      </c>
      <c r="L2544" s="2">
        <v>5.668016194332</v>
      </c>
      <c r="M2544" s="2">
        <v>2.4291497975710001</v>
      </c>
      <c r="N2544" s="40" t="s">
        <v>68</v>
      </c>
    </row>
    <row r="2545" spans="3:14" x14ac:dyDescent="0.25">
      <c r="C2545" s="106"/>
      <c r="D2545" s="103"/>
      <c r="E2545" s="11" t="s">
        <v>32</v>
      </c>
      <c r="F2545" s="8"/>
      <c r="G2545" s="7">
        <v>162</v>
      </c>
      <c r="H2545" s="17">
        <v>41.975308641974998</v>
      </c>
      <c r="I2545" s="2">
        <v>12.962962962962999</v>
      </c>
      <c r="J2545" s="2">
        <v>8.0246913580250006</v>
      </c>
      <c r="K2545" s="2">
        <v>24.691358024690999</v>
      </c>
      <c r="L2545" s="2">
        <v>9.2592592592590002</v>
      </c>
      <c r="M2545" s="2">
        <v>3.086419753086</v>
      </c>
      <c r="N2545" s="40" t="s">
        <v>68</v>
      </c>
    </row>
    <row r="2546" spans="3:14" x14ac:dyDescent="0.25">
      <c r="C2546" s="106"/>
      <c r="D2546" s="102" t="s">
        <v>22</v>
      </c>
      <c r="E2546" s="10" t="s">
        <v>26</v>
      </c>
      <c r="F2546" s="9"/>
      <c r="G2546" s="13">
        <v>115</v>
      </c>
      <c r="H2546" s="23">
        <v>69.565217391304003</v>
      </c>
      <c r="I2546" s="4">
        <v>8.6956521739130004</v>
      </c>
      <c r="J2546" s="4">
        <v>0.86956521739100001</v>
      </c>
      <c r="K2546" s="4">
        <v>9.5652173913039995</v>
      </c>
      <c r="L2546" s="4">
        <v>7.8260869565220004</v>
      </c>
      <c r="M2546" s="4">
        <v>3.4782608695650001</v>
      </c>
      <c r="N2546" s="59" t="s">
        <v>68</v>
      </c>
    </row>
    <row r="2547" spans="3:14" x14ac:dyDescent="0.25">
      <c r="C2547" s="106"/>
      <c r="D2547" s="103"/>
      <c r="E2547" s="11" t="s">
        <v>27</v>
      </c>
      <c r="F2547" s="8"/>
      <c r="G2547" s="7">
        <v>107</v>
      </c>
      <c r="H2547" s="17">
        <v>59.813084112150001</v>
      </c>
      <c r="I2547" s="2">
        <v>7.4766355140189997</v>
      </c>
      <c r="J2547" s="2">
        <v>1.869158878505</v>
      </c>
      <c r="K2547" s="2">
        <v>25.233644859813001</v>
      </c>
      <c r="L2547" s="2">
        <v>5.6074766355139998</v>
      </c>
      <c r="M2547" s="19" t="s">
        <v>68</v>
      </c>
      <c r="N2547" s="40" t="s">
        <v>68</v>
      </c>
    </row>
    <row r="2548" spans="3:14" x14ac:dyDescent="0.25">
      <c r="C2548" s="106"/>
      <c r="D2548" s="103"/>
      <c r="E2548" s="11" t="s">
        <v>28</v>
      </c>
      <c r="F2548" s="8"/>
      <c r="G2548" s="7">
        <v>88</v>
      </c>
      <c r="H2548" s="17">
        <v>47.727272727272997</v>
      </c>
      <c r="I2548" s="2">
        <v>17.045454545455001</v>
      </c>
      <c r="J2548" s="2">
        <v>6.8181818181820004</v>
      </c>
      <c r="K2548" s="2">
        <v>22.727272727273</v>
      </c>
      <c r="L2548" s="2">
        <v>3.4090909090910002</v>
      </c>
      <c r="M2548" s="2">
        <v>2.2727272727269998</v>
      </c>
      <c r="N2548" s="40" t="s">
        <v>68</v>
      </c>
    </row>
    <row r="2549" spans="3:14" x14ac:dyDescent="0.25">
      <c r="C2549" s="106"/>
      <c r="D2549" s="103"/>
      <c r="E2549" s="11" t="s">
        <v>29</v>
      </c>
      <c r="F2549" s="8"/>
      <c r="G2549" s="7">
        <v>73</v>
      </c>
      <c r="H2549" s="17">
        <v>39.726027397259998</v>
      </c>
      <c r="I2549" s="2">
        <v>17.808219178081998</v>
      </c>
      <c r="J2549" s="2">
        <v>8.2191780821920002</v>
      </c>
      <c r="K2549" s="2">
        <v>24.657534246575</v>
      </c>
      <c r="L2549" s="2">
        <v>6.8493150684930004</v>
      </c>
      <c r="M2549" s="2">
        <v>2.7397260273969999</v>
      </c>
      <c r="N2549" s="40" t="s">
        <v>68</v>
      </c>
    </row>
    <row r="2550" spans="3:14" x14ac:dyDescent="0.25">
      <c r="C2550" s="106"/>
      <c r="D2550" s="103"/>
      <c r="E2550" s="11" t="s">
        <v>30</v>
      </c>
      <c r="F2550" s="8"/>
      <c r="G2550" s="14">
        <v>28</v>
      </c>
      <c r="H2550" s="29">
        <v>32.142857142856997</v>
      </c>
      <c r="I2550" s="6">
        <v>14.285714285714</v>
      </c>
      <c r="J2550" s="6">
        <v>7.1428571428570002</v>
      </c>
      <c r="K2550" s="6">
        <v>32.142857142856997</v>
      </c>
      <c r="L2550" s="6">
        <v>10.714285714286</v>
      </c>
      <c r="M2550" s="6">
        <v>3.5714285714290002</v>
      </c>
      <c r="N2550" s="38" t="s">
        <v>68</v>
      </c>
    </row>
    <row r="2551" spans="3:14" x14ac:dyDescent="0.25">
      <c r="C2551" s="106"/>
      <c r="D2551" s="103"/>
      <c r="E2551" s="11" t="s">
        <v>31</v>
      </c>
      <c r="F2551" s="8"/>
      <c r="G2551" s="7">
        <v>296</v>
      </c>
      <c r="H2551" s="17">
        <v>48.648648648649001</v>
      </c>
      <c r="I2551" s="2">
        <v>13.513513513514001</v>
      </c>
      <c r="J2551" s="2">
        <v>5.4054054054050003</v>
      </c>
      <c r="K2551" s="2">
        <v>25</v>
      </c>
      <c r="L2551" s="2">
        <v>5.7432432432429996</v>
      </c>
      <c r="M2551" s="2">
        <v>1.6891891891890001</v>
      </c>
      <c r="N2551" s="40" t="s">
        <v>68</v>
      </c>
    </row>
    <row r="2552" spans="3:14" x14ac:dyDescent="0.25">
      <c r="C2552" s="106"/>
      <c r="D2552" s="103"/>
      <c r="E2552" s="11" t="s">
        <v>32</v>
      </c>
      <c r="F2552" s="8"/>
      <c r="G2552" s="7">
        <v>101</v>
      </c>
      <c r="H2552" s="17">
        <v>37.623762376237998</v>
      </c>
      <c r="I2552" s="2">
        <v>16.831683168316999</v>
      </c>
      <c r="J2552" s="2">
        <v>7.9207920792079998</v>
      </c>
      <c r="K2552" s="2">
        <v>26.732673267327002</v>
      </c>
      <c r="L2552" s="2">
        <v>7.9207920792079998</v>
      </c>
      <c r="M2552" s="2">
        <v>2.970297029703</v>
      </c>
      <c r="N2552" s="40" t="s">
        <v>68</v>
      </c>
    </row>
    <row r="2553" spans="3:14" x14ac:dyDescent="0.25">
      <c r="C2553" s="106"/>
      <c r="D2553" s="102" t="s">
        <v>23</v>
      </c>
      <c r="E2553" s="10" t="s">
        <v>26</v>
      </c>
      <c r="F2553" s="9"/>
      <c r="G2553" s="13">
        <v>94</v>
      </c>
      <c r="H2553" s="23">
        <v>63.829787234043003</v>
      </c>
      <c r="I2553" s="4">
        <v>8.5106382978719992</v>
      </c>
      <c r="J2553" s="4">
        <v>6.3829787234040003</v>
      </c>
      <c r="K2553" s="4">
        <v>17.021276595745</v>
      </c>
      <c r="L2553" s="4">
        <v>2.1276595744679998</v>
      </c>
      <c r="M2553" s="4">
        <v>2.1276595744679998</v>
      </c>
      <c r="N2553" s="59" t="s">
        <v>68</v>
      </c>
    </row>
    <row r="2554" spans="3:14" x14ac:dyDescent="0.25">
      <c r="C2554" s="106"/>
      <c r="D2554" s="103"/>
      <c r="E2554" s="11" t="s">
        <v>27</v>
      </c>
      <c r="F2554" s="8"/>
      <c r="G2554" s="7">
        <v>79</v>
      </c>
      <c r="H2554" s="17">
        <v>45.569620253164999</v>
      </c>
      <c r="I2554" s="2">
        <v>13.924050632910999</v>
      </c>
      <c r="J2554" s="2">
        <v>5.0632911392409996</v>
      </c>
      <c r="K2554" s="2">
        <v>27.848101265823001</v>
      </c>
      <c r="L2554" s="2">
        <v>3.7974683544299999</v>
      </c>
      <c r="M2554" s="2">
        <v>3.7974683544299999</v>
      </c>
      <c r="N2554" s="40" t="s">
        <v>68</v>
      </c>
    </row>
    <row r="2555" spans="3:14" x14ac:dyDescent="0.25">
      <c r="C2555" s="106"/>
      <c r="D2555" s="103"/>
      <c r="E2555" s="11" t="s">
        <v>28</v>
      </c>
      <c r="F2555" s="8"/>
      <c r="G2555" s="7">
        <v>58</v>
      </c>
      <c r="H2555" s="17">
        <v>48.275862068965999</v>
      </c>
      <c r="I2555" s="2">
        <v>12.068965517241001</v>
      </c>
      <c r="J2555" s="2">
        <v>8.6206896551720007</v>
      </c>
      <c r="K2555" s="2">
        <v>25.862068965517</v>
      </c>
      <c r="L2555" s="2">
        <v>1.7241379310339999</v>
      </c>
      <c r="M2555" s="2">
        <v>3.4482758620689999</v>
      </c>
      <c r="N2555" s="40" t="s">
        <v>68</v>
      </c>
    </row>
    <row r="2556" spans="3:14" x14ac:dyDescent="0.25">
      <c r="C2556" s="106"/>
      <c r="D2556" s="103"/>
      <c r="E2556" s="11" t="s">
        <v>29</v>
      </c>
      <c r="F2556" s="8"/>
      <c r="G2556" s="14">
        <v>43</v>
      </c>
      <c r="H2556" s="29">
        <v>44.186046511628</v>
      </c>
      <c r="I2556" s="6">
        <v>6.9767441860470001</v>
      </c>
      <c r="J2556" s="6">
        <v>11.627906976744001</v>
      </c>
      <c r="K2556" s="6">
        <v>18.604651162791001</v>
      </c>
      <c r="L2556" s="6">
        <v>13.953488372093</v>
      </c>
      <c r="M2556" s="6">
        <v>4.6511627906979998</v>
      </c>
      <c r="N2556" s="38" t="s">
        <v>68</v>
      </c>
    </row>
    <row r="2557" spans="3:14" x14ac:dyDescent="0.25">
      <c r="C2557" s="106"/>
      <c r="D2557" s="103"/>
      <c r="E2557" s="11" t="s">
        <v>30</v>
      </c>
      <c r="F2557" s="8"/>
      <c r="G2557" s="14">
        <v>18</v>
      </c>
      <c r="H2557" s="29">
        <v>61.111111111111001</v>
      </c>
      <c r="I2557" s="6">
        <v>5.5555555555560003</v>
      </c>
      <c r="J2557" s="12" t="s">
        <v>68</v>
      </c>
      <c r="K2557" s="6">
        <v>27.777777777777999</v>
      </c>
      <c r="L2557" s="6">
        <v>5.5555555555560003</v>
      </c>
      <c r="M2557" s="12" t="s">
        <v>68</v>
      </c>
      <c r="N2557" s="38" t="s">
        <v>68</v>
      </c>
    </row>
    <row r="2558" spans="3:14" x14ac:dyDescent="0.25">
      <c r="C2558" s="106"/>
      <c r="D2558" s="103"/>
      <c r="E2558" s="11" t="s">
        <v>31</v>
      </c>
      <c r="F2558" s="8"/>
      <c r="G2558" s="7">
        <v>198</v>
      </c>
      <c r="H2558" s="17">
        <v>47.474747474746998</v>
      </c>
      <c r="I2558" s="2">
        <v>11.111111111111001</v>
      </c>
      <c r="J2558" s="2">
        <v>7.0707070707069999</v>
      </c>
      <c r="K2558" s="2">
        <v>25.252525252525</v>
      </c>
      <c r="L2558" s="2">
        <v>5.5555555555560003</v>
      </c>
      <c r="M2558" s="2">
        <v>3.535353535354</v>
      </c>
      <c r="N2558" s="40" t="s">
        <v>68</v>
      </c>
    </row>
    <row r="2559" spans="3:14" x14ac:dyDescent="0.25">
      <c r="C2559" s="106"/>
      <c r="D2559" s="103"/>
      <c r="E2559" s="11" t="s">
        <v>32</v>
      </c>
      <c r="F2559" s="8"/>
      <c r="G2559" s="7">
        <v>61</v>
      </c>
      <c r="H2559" s="17">
        <v>49.180327868851997</v>
      </c>
      <c r="I2559" s="2">
        <v>6.5573770491800003</v>
      </c>
      <c r="J2559" s="2">
        <v>8.1967213114750006</v>
      </c>
      <c r="K2559" s="2">
        <v>21.311475409836</v>
      </c>
      <c r="L2559" s="2">
        <v>11.475409836066</v>
      </c>
      <c r="M2559" s="2">
        <v>3.2786885245900002</v>
      </c>
      <c r="N2559" s="40" t="s">
        <v>68</v>
      </c>
    </row>
    <row r="2560" spans="3:14" ht="25.2" x14ac:dyDescent="0.25">
      <c r="C2560" s="102" t="s">
        <v>33</v>
      </c>
      <c r="D2560" s="102" t="s">
        <v>25</v>
      </c>
      <c r="E2560" s="10" t="s">
        <v>34</v>
      </c>
      <c r="F2560" s="9"/>
      <c r="G2560" s="41">
        <v>41</v>
      </c>
      <c r="H2560" s="61">
        <v>63.414634146341001</v>
      </c>
      <c r="I2560" s="33">
        <v>4.8780487804880002</v>
      </c>
      <c r="J2560" s="33">
        <v>7.3170731707319998</v>
      </c>
      <c r="K2560" s="33">
        <v>12.195121951220001</v>
      </c>
      <c r="L2560" s="33">
        <v>2.4390243902440001</v>
      </c>
      <c r="M2560" s="33">
        <v>9.7560975609760003</v>
      </c>
      <c r="N2560" s="70" t="s">
        <v>68</v>
      </c>
    </row>
    <row r="2561" spans="3:14" ht="25.2" x14ac:dyDescent="0.25">
      <c r="C2561" s="106"/>
      <c r="D2561" s="103"/>
      <c r="E2561" s="11" t="s">
        <v>35</v>
      </c>
      <c r="F2561" s="8"/>
      <c r="G2561" s="7">
        <v>509</v>
      </c>
      <c r="H2561" s="17">
        <v>50.098231827112002</v>
      </c>
      <c r="I2561" s="2">
        <v>12.770137524558001</v>
      </c>
      <c r="J2561" s="2">
        <v>5.3045186640470003</v>
      </c>
      <c r="K2561" s="2">
        <v>23.575638506876</v>
      </c>
      <c r="L2561" s="2">
        <v>6.4833005893909998</v>
      </c>
      <c r="M2561" s="2">
        <v>1.7681728880159999</v>
      </c>
      <c r="N2561" s="40" t="s">
        <v>68</v>
      </c>
    </row>
    <row r="2562" spans="3:14" ht="25.2" x14ac:dyDescent="0.25">
      <c r="C2562" s="106"/>
      <c r="D2562" s="103"/>
      <c r="E2562" s="11" t="s">
        <v>36</v>
      </c>
      <c r="F2562" s="8"/>
      <c r="G2562" s="7">
        <v>76</v>
      </c>
      <c r="H2562" s="17">
        <v>71.052631578947</v>
      </c>
      <c r="I2562" s="2">
        <v>7.8947368421049999</v>
      </c>
      <c r="J2562" s="2">
        <v>5.2631578947369997</v>
      </c>
      <c r="K2562" s="2">
        <v>11.842105263158</v>
      </c>
      <c r="L2562" s="2">
        <v>1.3157894736839999</v>
      </c>
      <c r="M2562" s="2">
        <v>2.6315789473679998</v>
      </c>
      <c r="N2562" s="40" t="s">
        <v>68</v>
      </c>
    </row>
    <row r="2563" spans="3:14" ht="25.2" x14ac:dyDescent="0.25">
      <c r="C2563" s="106"/>
      <c r="D2563" s="103"/>
      <c r="E2563" s="11" t="s">
        <v>37</v>
      </c>
      <c r="F2563" s="8"/>
      <c r="G2563" s="7">
        <v>62</v>
      </c>
      <c r="H2563" s="17">
        <v>51.612903225806001</v>
      </c>
      <c r="I2563" s="2">
        <v>8.0645161290320004</v>
      </c>
      <c r="J2563" s="2">
        <v>4.8387096774189997</v>
      </c>
      <c r="K2563" s="2">
        <v>24.193548387097</v>
      </c>
      <c r="L2563" s="2">
        <v>6.4516129032259997</v>
      </c>
      <c r="M2563" s="2">
        <v>4.8387096774189997</v>
      </c>
      <c r="N2563" s="40" t="s">
        <v>68</v>
      </c>
    </row>
    <row r="2564" spans="3:14" x14ac:dyDescent="0.25">
      <c r="C2564" s="106"/>
      <c r="D2564" s="103"/>
      <c r="E2564" s="11" t="s">
        <v>38</v>
      </c>
      <c r="F2564" s="8"/>
      <c r="G2564" s="14">
        <v>15</v>
      </c>
      <c r="H2564" s="29">
        <v>73.333333333333002</v>
      </c>
      <c r="I2564" s="6">
        <v>13.333333333333</v>
      </c>
      <c r="J2564" s="12" t="s">
        <v>68</v>
      </c>
      <c r="K2564" s="6">
        <v>13.333333333333</v>
      </c>
      <c r="L2564" s="12" t="s">
        <v>68</v>
      </c>
      <c r="M2564" s="12" t="s">
        <v>68</v>
      </c>
      <c r="N2564" s="38" t="s">
        <v>68</v>
      </c>
    </row>
    <row r="2565" spans="3:14" ht="25.2" x14ac:dyDescent="0.25">
      <c r="C2565" s="106"/>
      <c r="D2565" s="102" t="s">
        <v>22</v>
      </c>
      <c r="E2565" s="10" t="s">
        <v>34</v>
      </c>
      <c r="F2565" s="9"/>
      <c r="G2565" s="41">
        <v>30</v>
      </c>
      <c r="H2565" s="61">
        <v>73.333333333333002</v>
      </c>
      <c r="I2565" s="33">
        <v>3.333333333333</v>
      </c>
      <c r="J2565" s="33">
        <v>3.333333333333</v>
      </c>
      <c r="K2565" s="33">
        <v>6.666666666667</v>
      </c>
      <c r="L2565" s="39" t="s">
        <v>68</v>
      </c>
      <c r="M2565" s="33">
        <v>13.333333333333</v>
      </c>
      <c r="N2565" s="70" t="s">
        <v>68</v>
      </c>
    </row>
    <row r="2566" spans="3:14" ht="25.2" x14ac:dyDescent="0.25">
      <c r="C2566" s="106"/>
      <c r="D2566" s="103"/>
      <c r="E2566" s="11" t="s">
        <v>35</v>
      </c>
      <c r="F2566" s="8"/>
      <c r="G2566" s="7">
        <v>320</v>
      </c>
      <c r="H2566" s="17">
        <v>52.5</v>
      </c>
      <c r="I2566" s="2">
        <v>12.8125</v>
      </c>
      <c r="J2566" s="2">
        <v>3.75</v>
      </c>
      <c r="K2566" s="2">
        <v>21.875</v>
      </c>
      <c r="L2566" s="2">
        <v>7.5</v>
      </c>
      <c r="M2566" s="2">
        <v>1.5625</v>
      </c>
      <c r="N2566" s="40" t="s">
        <v>68</v>
      </c>
    </row>
    <row r="2567" spans="3:14" ht="25.2" x14ac:dyDescent="0.25">
      <c r="C2567" s="106"/>
      <c r="D2567" s="103"/>
      <c r="E2567" s="11" t="s">
        <v>36</v>
      </c>
      <c r="F2567" s="8"/>
      <c r="G2567" s="14">
        <v>33</v>
      </c>
      <c r="H2567" s="29">
        <v>57.575757575757997</v>
      </c>
      <c r="I2567" s="6">
        <v>12.121212121212</v>
      </c>
      <c r="J2567" s="6">
        <v>9.0909090909089993</v>
      </c>
      <c r="K2567" s="6">
        <v>21.212121212121001</v>
      </c>
      <c r="L2567" s="12" t="s">
        <v>68</v>
      </c>
      <c r="M2567" s="12" t="s">
        <v>68</v>
      </c>
      <c r="N2567" s="38" t="s">
        <v>68</v>
      </c>
    </row>
    <row r="2568" spans="3:14" ht="25.2" x14ac:dyDescent="0.25">
      <c r="C2568" s="106"/>
      <c r="D2568" s="103"/>
      <c r="E2568" s="11" t="s">
        <v>37</v>
      </c>
      <c r="F2568" s="8"/>
      <c r="G2568" s="14">
        <v>18</v>
      </c>
      <c r="H2568" s="29">
        <v>44.444444444444002</v>
      </c>
      <c r="I2568" s="6">
        <v>11.111111111111001</v>
      </c>
      <c r="J2568" s="6">
        <v>5.5555555555560003</v>
      </c>
      <c r="K2568" s="6">
        <v>27.777777777777999</v>
      </c>
      <c r="L2568" s="6">
        <v>11.111111111111001</v>
      </c>
      <c r="M2568" s="12" t="s">
        <v>68</v>
      </c>
      <c r="N2568" s="38" t="s">
        <v>68</v>
      </c>
    </row>
    <row r="2569" spans="3:14" x14ac:dyDescent="0.25">
      <c r="C2569" s="106"/>
      <c r="D2569" s="103"/>
      <c r="E2569" s="11" t="s">
        <v>38</v>
      </c>
      <c r="F2569" s="8"/>
      <c r="G2569" s="14">
        <v>10</v>
      </c>
      <c r="H2569" s="29">
        <v>70</v>
      </c>
      <c r="I2569" s="6">
        <v>20</v>
      </c>
      <c r="J2569" s="12" t="s">
        <v>68</v>
      </c>
      <c r="K2569" s="6">
        <v>10</v>
      </c>
      <c r="L2569" s="12" t="s">
        <v>68</v>
      </c>
      <c r="M2569" s="12" t="s">
        <v>68</v>
      </c>
      <c r="N2569" s="38" t="s">
        <v>68</v>
      </c>
    </row>
    <row r="2570" spans="3:14" ht="25.2" x14ac:dyDescent="0.25">
      <c r="C2570" s="106"/>
      <c r="D2570" s="102" t="s">
        <v>23</v>
      </c>
      <c r="E2570" s="10" t="s">
        <v>34</v>
      </c>
      <c r="F2570" s="9"/>
      <c r="G2570" s="41">
        <v>11</v>
      </c>
      <c r="H2570" s="61">
        <v>36.363636363635997</v>
      </c>
      <c r="I2570" s="33">
        <v>9.0909090909089993</v>
      </c>
      <c r="J2570" s="33">
        <v>18.181818181817999</v>
      </c>
      <c r="K2570" s="33">
        <v>27.272727272727</v>
      </c>
      <c r="L2570" s="33">
        <v>9.0909090909089993</v>
      </c>
      <c r="M2570" s="39" t="s">
        <v>68</v>
      </c>
      <c r="N2570" s="70" t="s">
        <v>68</v>
      </c>
    </row>
    <row r="2571" spans="3:14" ht="25.2" x14ac:dyDescent="0.25">
      <c r="C2571" s="106"/>
      <c r="D2571" s="103"/>
      <c r="E2571" s="11" t="s">
        <v>35</v>
      </c>
      <c r="F2571" s="8"/>
      <c r="G2571" s="7">
        <v>189</v>
      </c>
      <c r="H2571" s="17">
        <v>46.031746031746003</v>
      </c>
      <c r="I2571" s="2">
        <v>12.698412698413</v>
      </c>
      <c r="J2571" s="2">
        <v>7.9365079365079998</v>
      </c>
      <c r="K2571" s="2">
        <v>26.455026455026001</v>
      </c>
      <c r="L2571" s="2">
        <v>4.7619047619049999</v>
      </c>
      <c r="M2571" s="2">
        <v>2.1164021164019999</v>
      </c>
      <c r="N2571" s="40" t="s">
        <v>68</v>
      </c>
    </row>
    <row r="2572" spans="3:14" ht="25.2" x14ac:dyDescent="0.25">
      <c r="C2572" s="106"/>
      <c r="D2572" s="103"/>
      <c r="E2572" s="11" t="s">
        <v>36</v>
      </c>
      <c r="F2572" s="8"/>
      <c r="G2572" s="14">
        <v>43</v>
      </c>
      <c r="H2572" s="29">
        <v>81.395348837208999</v>
      </c>
      <c r="I2572" s="6">
        <v>4.6511627906979998</v>
      </c>
      <c r="J2572" s="6">
        <v>2.3255813953489999</v>
      </c>
      <c r="K2572" s="6">
        <v>4.6511627906979998</v>
      </c>
      <c r="L2572" s="6">
        <v>2.3255813953489999</v>
      </c>
      <c r="M2572" s="6">
        <v>4.6511627906979998</v>
      </c>
      <c r="N2572" s="38" t="s">
        <v>68</v>
      </c>
    </row>
    <row r="2573" spans="3:14" ht="25.2" x14ac:dyDescent="0.25">
      <c r="C2573" s="106"/>
      <c r="D2573" s="103"/>
      <c r="E2573" s="11" t="s">
        <v>37</v>
      </c>
      <c r="F2573" s="8"/>
      <c r="G2573" s="14">
        <v>44</v>
      </c>
      <c r="H2573" s="29">
        <v>54.545454545455001</v>
      </c>
      <c r="I2573" s="6">
        <v>6.8181818181820004</v>
      </c>
      <c r="J2573" s="6">
        <v>4.5454545454549997</v>
      </c>
      <c r="K2573" s="6">
        <v>22.727272727273</v>
      </c>
      <c r="L2573" s="6">
        <v>4.5454545454549997</v>
      </c>
      <c r="M2573" s="6">
        <v>6.8181818181820004</v>
      </c>
      <c r="N2573" s="38" t="s">
        <v>68</v>
      </c>
    </row>
    <row r="2574" spans="3:14" x14ac:dyDescent="0.25">
      <c r="C2574" s="106"/>
      <c r="D2574" s="103"/>
      <c r="E2574" s="11" t="s">
        <v>38</v>
      </c>
      <c r="F2574" s="8"/>
      <c r="G2574" s="14">
        <v>5</v>
      </c>
      <c r="H2574" s="29">
        <v>80</v>
      </c>
      <c r="I2574" s="12" t="s">
        <v>68</v>
      </c>
      <c r="J2574" s="12" t="s">
        <v>68</v>
      </c>
      <c r="K2574" s="6">
        <v>20</v>
      </c>
      <c r="L2574" s="12" t="s">
        <v>68</v>
      </c>
      <c r="M2574" s="12" t="s">
        <v>68</v>
      </c>
      <c r="N2574" s="38" t="s">
        <v>68</v>
      </c>
    </row>
    <row r="2575" spans="3:14" ht="25.2" x14ac:dyDescent="0.25">
      <c r="C2575" s="102" t="s">
        <v>39</v>
      </c>
      <c r="D2575" s="102" t="s">
        <v>25</v>
      </c>
      <c r="E2575" s="10" t="s">
        <v>40</v>
      </c>
      <c r="F2575" s="9"/>
      <c r="G2575" s="13">
        <v>121</v>
      </c>
      <c r="H2575" s="23">
        <v>57.851239669420998</v>
      </c>
      <c r="I2575" s="4">
        <v>11.570247933884</v>
      </c>
      <c r="J2575" s="4">
        <v>6.6115702479339999</v>
      </c>
      <c r="K2575" s="4">
        <v>16.528925619835</v>
      </c>
      <c r="L2575" s="4">
        <v>3.305785123967</v>
      </c>
      <c r="M2575" s="4">
        <v>4.1322314049589997</v>
      </c>
      <c r="N2575" s="59" t="s">
        <v>68</v>
      </c>
    </row>
    <row r="2576" spans="3:14" ht="25.2" x14ac:dyDescent="0.25">
      <c r="C2576" s="106"/>
      <c r="D2576" s="103"/>
      <c r="E2576" s="11" t="s">
        <v>41</v>
      </c>
      <c r="F2576" s="8"/>
      <c r="G2576" s="7">
        <v>452</v>
      </c>
      <c r="H2576" s="17">
        <v>50.221238938052998</v>
      </c>
      <c r="I2576" s="2">
        <v>12.16814159292</v>
      </c>
      <c r="J2576" s="2">
        <v>4.8672566371680004</v>
      </c>
      <c r="K2576" s="2">
        <v>24.336283185841001</v>
      </c>
      <c r="L2576" s="2">
        <v>6.6371681415930004</v>
      </c>
      <c r="M2576" s="2">
        <v>1.769911504425</v>
      </c>
      <c r="N2576" s="40" t="s">
        <v>68</v>
      </c>
    </row>
    <row r="2577" spans="3:14" x14ac:dyDescent="0.25">
      <c r="C2577" s="106"/>
      <c r="D2577" s="103"/>
      <c r="E2577" s="11" t="s">
        <v>42</v>
      </c>
      <c r="F2577" s="8"/>
      <c r="G2577" s="14">
        <v>48</v>
      </c>
      <c r="H2577" s="29">
        <v>60.416666666666998</v>
      </c>
      <c r="I2577" s="6">
        <v>8.333333333333</v>
      </c>
      <c r="J2577" s="6">
        <v>2.083333333333</v>
      </c>
      <c r="K2577" s="6">
        <v>18.75</v>
      </c>
      <c r="L2577" s="6">
        <v>2.083333333333</v>
      </c>
      <c r="M2577" s="6">
        <v>8.333333333333</v>
      </c>
      <c r="N2577" s="38" t="s">
        <v>68</v>
      </c>
    </row>
    <row r="2578" spans="3:14" x14ac:dyDescent="0.25">
      <c r="C2578" s="106"/>
      <c r="D2578" s="103"/>
      <c r="E2578" s="11" t="s">
        <v>43</v>
      </c>
      <c r="F2578" s="8"/>
      <c r="G2578" s="7">
        <v>212</v>
      </c>
      <c r="H2578" s="17">
        <v>55.660377358490997</v>
      </c>
      <c r="I2578" s="2">
        <v>13.207547169811001</v>
      </c>
      <c r="J2578" s="2">
        <v>4.2452830188680002</v>
      </c>
      <c r="K2578" s="2">
        <v>19.339622641508999</v>
      </c>
      <c r="L2578" s="2">
        <v>5.660377358491</v>
      </c>
      <c r="M2578" s="2">
        <v>1.88679245283</v>
      </c>
      <c r="N2578" s="40" t="s">
        <v>68</v>
      </c>
    </row>
    <row r="2579" spans="3:14" x14ac:dyDescent="0.25">
      <c r="C2579" s="106"/>
      <c r="D2579" s="103"/>
      <c r="E2579" s="11" t="s">
        <v>44</v>
      </c>
      <c r="F2579" s="8"/>
      <c r="G2579" s="14">
        <v>41</v>
      </c>
      <c r="H2579" s="29">
        <v>41.463414634145998</v>
      </c>
      <c r="I2579" s="6">
        <v>26.829268292683</v>
      </c>
      <c r="J2579" s="6">
        <v>9.7560975609760003</v>
      </c>
      <c r="K2579" s="6">
        <v>19.512195121950999</v>
      </c>
      <c r="L2579" s="6">
        <v>2.4390243902440001</v>
      </c>
      <c r="M2579" s="12" t="s">
        <v>68</v>
      </c>
      <c r="N2579" s="38" t="s">
        <v>68</v>
      </c>
    </row>
    <row r="2580" spans="3:14" ht="25.2" x14ac:dyDescent="0.25">
      <c r="C2580" s="106"/>
      <c r="D2580" s="103"/>
      <c r="E2580" s="11" t="s">
        <v>45</v>
      </c>
      <c r="F2580" s="8"/>
      <c r="G2580" s="14">
        <v>18</v>
      </c>
      <c r="H2580" s="29">
        <v>72.222222222222001</v>
      </c>
      <c r="I2580" s="6">
        <v>5.5555555555560003</v>
      </c>
      <c r="J2580" s="6">
        <v>5.5555555555560003</v>
      </c>
      <c r="K2580" s="6">
        <v>16.666666666666998</v>
      </c>
      <c r="L2580" s="12" t="s">
        <v>68</v>
      </c>
      <c r="M2580" s="12" t="s">
        <v>68</v>
      </c>
      <c r="N2580" s="38" t="s">
        <v>68</v>
      </c>
    </row>
    <row r="2581" spans="3:14" x14ac:dyDescent="0.25">
      <c r="C2581" s="106"/>
      <c r="D2581" s="103"/>
      <c r="E2581" s="11" t="s">
        <v>38</v>
      </c>
      <c r="F2581" s="8"/>
      <c r="G2581" s="14">
        <v>46</v>
      </c>
      <c r="H2581" s="29">
        <v>60.869565217390999</v>
      </c>
      <c r="I2581" s="6">
        <v>10.869565217390999</v>
      </c>
      <c r="J2581" s="6">
        <v>4.3478260869570002</v>
      </c>
      <c r="K2581" s="6">
        <v>19.565217391304</v>
      </c>
      <c r="L2581" s="6">
        <v>4.3478260869570002</v>
      </c>
      <c r="M2581" s="12" t="s">
        <v>68</v>
      </c>
      <c r="N2581" s="38" t="s">
        <v>68</v>
      </c>
    </row>
    <row r="2582" spans="3:14" ht="25.2" x14ac:dyDescent="0.25">
      <c r="C2582" s="106"/>
      <c r="D2582" s="102" t="s">
        <v>22</v>
      </c>
      <c r="E2582" s="10" t="s">
        <v>40</v>
      </c>
      <c r="F2582" s="9"/>
      <c r="G2582" s="13">
        <v>71</v>
      </c>
      <c r="H2582" s="23">
        <v>60.563380281690002</v>
      </c>
      <c r="I2582" s="4">
        <v>11.267605633803001</v>
      </c>
      <c r="J2582" s="4">
        <v>7.0422535211269999</v>
      </c>
      <c r="K2582" s="4">
        <v>16.901408450704</v>
      </c>
      <c r="L2582" s="4">
        <v>1.4084507042250001</v>
      </c>
      <c r="M2582" s="4">
        <v>2.8169014084509998</v>
      </c>
      <c r="N2582" s="59" t="s">
        <v>68</v>
      </c>
    </row>
    <row r="2583" spans="3:14" ht="25.2" x14ac:dyDescent="0.25">
      <c r="C2583" s="106"/>
      <c r="D2583" s="103"/>
      <c r="E2583" s="11" t="s">
        <v>41</v>
      </c>
      <c r="F2583" s="8"/>
      <c r="G2583" s="7">
        <v>281</v>
      </c>
      <c r="H2583" s="17">
        <v>52.669039145907</v>
      </c>
      <c r="I2583" s="2">
        <v>12.455516014235</v>
      </c>
      <c r="J2583" s="2">
        <v>2.8469750889680001</v>
      </c>
      <c r="K2583" s="2">
        <v>23.131672597864998</v>
      </c>
      <c r="L2583" s="2">
        <v>7.4733096085410002</v>
      </c>
      <c r="M2583" s="2">
        <v>1.4234875444840001</v>
      </c>
      <c r="N2583" s="40" t="s">
        <v>68</v>
      </c>
    </row>
    <row r="2584" spans="3:14" x14ac:dyDescent="0.25">
      <c r="C2584" s="106"/>
      <c r="D2584" s="103"/>
      <c r="E2584" s="11" t="s">
        <v>42</v>
      </c>
      <c r="F2584" s="8"/>
      <c r="G2584" s="14">
        <v>30</v>
      </c>
      <c r="H2584" s="29">
        <v>53.333333333333002</v>
      </c>
      <c r="I2584" s="6">
        <v>10</v>
      </c>
      <c r="J2584" s="6">
        <v>3.333333333333</v>
      </c>
      <c r="K2584" s="6">
        <v>20</v>
      </c>
      <c r="L2584" s="6">
        <v>3.333333333333</v>
      </c>
      <c r="M2584" s="6">
        <v>10</v>
      </c>
      <c r="N2584" s="38" t="s">
        <v>68</v>
      </c>
    </row>
    <row r="2585" spans="3:14" x14ac:dyDescent="0.25">
      <c r="C2585" s="106"/>
      <c r="D2585" s="103"/>
      <c r="E2585" s="11" t="s">
        <v>43</v>
      </c>
      <c r="F2585" s="8"/>
      <c r="G2585" s="7">
        <v>120</v>
      </c>
      <c r="H2585" s="17">
        <v>54.166666666666998</v>
      </c>
      <c r="I2585" s="2">
        <v>12.5</v>
      </c>
      <c r="J2585" s="2">
        <v>3.333333333333</v>
      </c>
      <c r="K2585" s="2">
        <v>20.833333333333002</v>
      </c>
      <c r="L2585" s="2">
        <v>7.5</v>
      </c>
      <c r="M2585" s="2">
        <v>1.666666666667</v>
      </c>
      <c r="N2585" s="40" t="s">
        <v>68</v>
      </c>
    </row>
    <row r="2586" spans="3:14" x14ac:dyDescent="0.25">
      <c r="C2586" s="106"/>
      <c r="D2586" s="103"/>
      <c r="E2586" s="11" t="s">
        <v>44</v>
      </c>
      <c r="F2586" s="8"/>
      <c r="G2586" s="14">
        <v>22</v>
      </c>
      <c r="H2586" s="29">
        <v>31.818181818182001</v>
      </c>
      <c r="I2586" s="6">
        <v>27.272727272727</v>
      </c>
      <c r="J2586" s="6">
        <v>13.636363636364001</v>
      </c>
      <c r="K2586" s="6">
        <v>22.727272727273</v>
      </c>
      <c r="L2586" s="6">
        <v>4.5454545454549997</v>
      </c>
      <c r="M2586" s="12" t="s">
        <v>68</v>
      </c>
      <c r="N2586" s="38" t="s">
        <v>68</v>
      </c>
    </row>
    <row r="2587" spans="3:14" ht="25.2" x14ac:dyDescent="0.25">
      <c r="C2587" s="106"/>
      <c r="D2587" s="103"/>
      <c r="E2587" s="11" t="s">
        <v>45</v>
      </c>
      <c r="F2587" s="8"/>
      <c r="G2587" s="14">
        <v>10</v>
      </c>
      <c r="H2587" s="29">
        <v>80</v>
      </c>
      <c r="I2587" s="6">
        <v>10</v>
      </c>
      <c r="J2587" s="12" t="s">
        <v>68</v>
      </c>
      <c r="K2587" s="6">
        <v>10</v>
      </c>
      <c r="L2587" s="12" t="s">
        <v>68</v>
      </c>
      <c r="M2587" s="12" t="s">
        <v>68</v>
      </c>
      <c r="N2587" s="38" t="s">
        <v>68</v>
      </c>
    </row>
    <row r="2588" spans="3:14" x14ac:dyDescent="0.25">
      <c r="C2588" s="106"/>
      <c r="D2588" s="103"/>
      <c r="E2588" s="11" t="s">
        <v>38</v>
      </c>
      <c r="F2588" s="8"/>
      <c r="G2588" s="14">
        <v>28</v>
      </c>
      <c r="H2588" s="29">
        <v>57.142857142856997</v>
      </c>
      <c r="I2588" s="6">
        <v>14.285714285714</v>
      </c>
      <c r="J2588" s="6">
        <v>7.1428571428570002</v>
      </c>
      <c r="K2588" s="6">
        <v>14.285714285714</v>
      </c>
      <c r="L2588" s="6">
        <v>7.1428571428570002</v>
      </c>
      <c r="M2588" s="12" t="s">
        <v>68</v>
      </c>
      <c r="N2588" s="38" t="s">
        <v>68</v>
      </c>
    </row>
    <row r="2589" spans="3:14" ht="25.2" x14ac:dyDescent="0.25">
      <c r="C2589" s="106"/>
      <c r="D2589" s="102" t="s">
        <v>23</v>
      </c>
      <c r="E2589" s="10" t="s">
        <v>40</v>
      </c>
      <c r="F2589" s="9"/>
      <c r="G2589" s="13">
        <v>50</v>
      </c>
      <c r="H2589" s="23">
        <v>54</v>
      </c>
      <c r="I2589" s="4">
        <v>12</v>
      </c>
      <c r="J2589" s="4">
        <v>6</v>
      </c>
      <c r="K2589" s="4">
        <v>16</v>
      </c>
      <c r="L2589" s="4">
        <v>6</v>
      </c>
      <c r="M2589" s="4">
        <v>6</v>
      </c>
      <c r="N2589" s="59" t="s">
        <v>68</v>
      </c>
    </row>
    <row r="2590" spans="3:14" ht="25.2" x14ac:dyDescent="0.25">
      <c r="C2590" s="106"/>
      <c r="D2590" s="103"/>
      <c r="E2590" s="11" t="s">
        <v>41</v>
      </c>
      <c r="F2590" s="8"/>
      <c r="G2590" s="7">
        <v>171</v>
      </c>
      <c r="H2590" s="17">
        <v>46.198830409357001</v>
      </c>
      <c r="I2590" s="2">
        <v>11.695906432749</v>
      </c>
      <c r="J2590" s="2">
        <v>8.1871345029239997</v>
      </c>
      <c r="K2590" s="2">
        <v>26.315789473683999</v>
      </c>
      <c r="L2590" s="2">
        <v>5.2631578947369997</v>
      </c>
      <c r="M2590" s="2">
        <v>2.3391812865500001</v>
      </c>
      <c r="N2590" s="40" t="s">
        <v>68</v>
      </c>
    </row>
    <row r="2591" spans="3:14" x14ac:dyDescent="0.25">
      <c r="C2591" s="106"/>
      <c r="D2591" s="103"/>
      <c r="E2591" s="11" t="s">
        <v>42</v>
      </c>
      <c r="F2591" s="8"/>
      <c r="G2591" s="14">
        <v>18</v>
      </c>
      <c r="H2591" s="29">
        <v>72.222222222222001</v>
      </c>
      <c r="I2591" s="6">
        <v>5.5555555555560003</v>
      </c>
      <c r="J2591" s="12" t="s">
        <v>68</v>
      </c>
      <c r="K2591" s="6">
        <v>16.666666666666998</v>
      </c>
      <c r="L2591" s="12" t="s">
        <v>68</v>
      </c>
      <c r="M2591" s="6">
        <v>5.5555555555560003</v>
      </c>
      <c r="N2591" s="38" t="s">
        <v>68</v>
      </c>
    </row>
    <row r="2592" spans="3:14" x14ac:dyDescent="0.25">
      <c r="C2592" s="106"/>
      <c r="D2592" s="103"/>
      <c r="E2592" s="11" t="s">
        <v>43</v>
      </c>
      <c r="F2592" s="8"/>
      <c r="G2592" s="7">
        <v>92</v>
      </c>
      <c r="H2592" s="17">
        <v>57.608695652173999</v>
      </c>
      <c r="I2592" s="2">
        <v>14.130434782609001</v>
      </c>
      <c r="J2592" s="2">
        <v>5.4347826086959996</v>
      </c>
      <c r="K2592" s="2">
        <v>17.391304347826001</v>
      </c>
      <c r="L2592" s="2">
        <v>3.2608695652169999</v>
      </c>
      <c r="M2592" s="2">
        <v>2.1739130434780001</v>
      </c>
      <c r="N2592" s="40" t="s">
        <v>68</v>
      </c>
    </row>
    <row r="2593" spans="3:14" x14ac:dyDescent="0.25">
      <c r="C2593" s="106"/>
      <c r="D2593" s="103"/>
      <c r="E2593" s="11" t="s">
        <v>44</v>
      </c>
      <c r="F2593" s="8"/>
      <c r="G2593" s="14">
        <v>19</v>
      </c>
      <c r="H2593" s="29">
        <v>52.631578947367998</v>
      </c>
      <c r="I2593" s="6">
        <v>26.315789473683999</v>
      </c>
      <c r="J2593" s="6">
        <v>5.2631578947369997</v>
      </c>
      <c r="K2593" s="6">
        <v>15.789473684211</v>
      </c>
      <c r="L2593" s="12" t="s">
        <v>68</v>
      </c>
      <c r="M2593" s="12" t="s">
        <v>68</v>
      </c>
      <c r="N2593" s="38" t="s">
        <v>68</v>
      </c>
    </row>
    <row r="2594" spans="3:14" ht="25.2" x14ac:dyDescent="0.25">
      <c r="C2594" s="106"/>
      <c r="D2594" s="103"/>
      <c r="E2594" s="11" t="s">
        <v>45</v>
      </c>
      <c r="F2594" s="8"/>
      <c r="G2594" s="14">
        <v>8</v>
      </c>
      <c r="H2594" s="29">
        <v>62.5</v>
      </c>
      <c r="I2594" s="12" t="s">
        <v>68</v>
      </c>
      <c r="J2594" s="6">
        <v>12.5</v>
      </c>
      <c r="K2594" s="6">
        <v>25</v>
      </c>
      <c r="L2594" s="12" t="s">
        <v>68</v>
      </c>
      <c r="M2594" s="12" t="s">
        <v>68</v>
      </c>
      <c r="N2594" s="38" t="s">
        <v>68</v>
      </c>
    </row>
    <row r="2595" spans="3:14" x14ac:dyDescent="0.25">
      <c r="C2595" s="106"/>
      <c r="D2595" s="103"/>
      <c r="E2595" s="11" t="s">
        <v>38</v>
      </c>
      <c r="F2595" s="8"/>
      <c r="G2595" s="14">
        <v>18</v>
      </c>
      <c r="H2595" s="29">
        <v>66.666666666666998</v>
      </c>
      <c r="I2595" s="6">
        <v>5.5555555555560003</v>
      </c>
      <c r="J2595" s="12" t="s">
        <v>68</v>
      </c>
      <c r="K2595" s="6">
        <v>27.777777777777999</v>
      </c>
      <c r="L2595" s="12" t="s">
        <v>68</v>
      </c>
      <c r="M2595" s="12" t="s">
        <v>68</v>
      </c>
      <c r="N2595" s="38" t="s">
        <v>68</v>
      </c>
    </row>
    <row r="2596" spans="3:14" x14ac:dyDescent="0.25">
      <c r="C2596" s="102" t="s">
        <v>46</v>
      </c>
      <c r="D2596" s="100" t="s">
        <v>21</v>
      </c>
      <c r="E2596" s="10" t="s">
        <v>47</v>
      </c>
      <c r="F2596" s="9"/>
      <c r="G2596" s="13">
        <v>493</v>
      </c>
      <c r="H2596" s="23">
        <v>52.332657200810999</v>
      </c>
      <c r="I2596" s="4">
        <v>10.953346855984</v>
      </c>
      <c r="J2596" s="4">
        <v>5.6795131845839997</v>
      </c>
      <c r="K2596" s="4">
        <v>22.718052738337001</v>
      </c>
      <c r="L2596" s="4">
        <v>5.2738336714000003</v>
      </c>
      <c r="M2596" s="4">
        <v>3.042596348884</v>
      </c>
      <c r="N2596" s="59" t="s">
        <v>68</v>
      </c>
    </row>
    <row r="2597" spans="3:14" ht="25.2" x14ac:dyDescent="0.25">
      <c r="C2597" s="106"/>
      <c r="D2597" s="101"/>
      <c r="E2597" s="11" t="s">
        <v>48</v>
      </c>
      <c r="F2597" s="8"/>
      <c r="G2597" s="7">
        <v>85</v>
      </c>
      <c r="H2597" s="17">
        <v>48.235294117647001</v>
      </c>
      <c r="I2597" s="2">
        <v>10.588235294118</v>
      </c>
      <c r="J2597" s="2">
        <v>3.5294117647059999</v>
      </c>
      <c r="K2597" s="2">
        <v>25.882352941175998</v>
      </c>
      <c r="L2597" s="2">
        <v>10.588235294118</v>
      </c>
      <c r="M2597" s="2">
        <v>1.1764705882349999</v>
      </c>
      <c r="N2597" s="40" t="s">
        <v>68</v>
      </c>
    </row>
    <row r="2598" spans="3:14" x14ac:dyDescent="0.25">
      <c r="C2598" s="106"/>
      <c r="D2598" s="101"/>
      <c r="E2598" s="11" t="s">
        <v>49</v>
      </c>
      <c r="F2598" s="8"/>
      <c r="G2598" s="14">
        <v>17</v>
      </c>
      <c r="H2598" s="29">
        <v>47.058823529412003</v>
      </c>
      <c r="I2598" s="6">
        <v>5.8823529411760003</v>
      </c>
      <c r="J2598" s="6">
        <v>5.8823529411760003</v>
      </c>
      <c r="K2598" s="6">
        <v>35.294117647058997</v>
      </c>
      <c r="L2598" s="6">
        <v>5.8823529411760003</v>
      </c>
      <c r="M2598" s="12" t="s">
        <v>68</v>
      </c>
      <c r="N2598" s="38" t="s">
        <v>68</v>
      </c>
    </row>
    <row r="2599" spans="3:14" ht="25.2" x14ac:dyDescent="0.25">
      <c r="C2599" s="106"/>
      <c r="D2599" s="101"/>
      <c r="E2599" s="11" t="s">
        <v>50</v>
      </c>
      <c r="F2599" s="8"/>
      <c r="G2599" s="7">
        <v>58</v>
      </c>
      <c r="H2599" s="17">
        <v>63.793103448276</v>
      </c>
      <c r="I2599" s="2">
        <v>12.068965517241001</v>
      </c>
      <c r="J2599" s="2">
        <v>6.8965517241379999</v>
      </c>
      <c r="K2599" s="2">
        <v>13.793103448276</v>
      </c>
      <c r="L2599" s="2">
        <v>3.4482758620689999</v>
      </c>
      <c r="M2599" s="19" t="s">
        <v>68</v>
      </c>
      <c r="N2599" s="40" t="s">
        <v>68</v>
      </c>
    </row>
    <row r="2600" spans="3:14" ht="25.2" x14ac:dyDescent="0.25">
      <c r="C2600" s="106"/>
      <c r="D2600" s="101"/>
      <c r="E2600" s="11" t="s">
        <v>51</v>
      </c>
      <c r="F2600" s="8"/>
      <c r="G2600" s="14">
        <v>19</v>
      </c>
      <c r="H2600" s="29">
        <v>73.684210526315994</v>
      </c>
      <c r="I2600" s="6">
        <v>10.526315789473999</v>
      </c>
      <c r="J2600" s="6">
        <v>5.2631578947369997</v>
      </c>
      <c r="K2600" s="6">
        <v>5.2631578947369997</v>
      </c>
      <c r="L2600" s="12" t="s">
        <v>68</v>
      </c>
      <c r="M2600" s="6">
        <v>5.2631578947369997</v>
      </c>
      <c r="N2600" s="38" t="s">
        <v>68</v>
      </c>
    </row>
    <row r="2601" spans="3:14" x14ac:dyDescent="0.25">
      <c r="C2601" s="106"/>
      <c r="D2601" s="101"/>
      <c r="E2601" s="11" t="s">
        <v>52</v>
      </c>
      <c r="F2601" s="8"/>
      <c r="G2601" s="14">
        <v>3</v>
      </c>
      <c r="H2601" s="29">
        <v>100</v>
      </c>
      <c r="I2601" s="12" t="s">
        <v>68</v>
      </c>
      <c r="J2601" s="12" t="s">
        <v>68</v>
      </c>
      <c r="K2601" s="12" t="s">
        <v>68</v>
      </c>
      <c r="L2601" s="12" t="s">
        <v>68</v>
      </c>
      <c r="M2601" s="12" t="s">
        <v>68</v>
      </c>
      <c r="N2601" s="38" t="s">
        <v>68</v>
      </c>
    </row>
    <row r="2602" spans="3:14" x14ac:dyDescent="0.25">
      <c r="C2602" s="106"/>
      <c r="D2602" s="101"/>
      <c r="E2602" s="11" t="s">
        <v>53</v>
      </c>
      <c r="F2602" s="8"/>
      <c r="G2602" s="14">
        <v>14</v>
      </c>
      <c r="H2602" s="29">
        <v>57.142857142856997</v>
      </c>
      <c r="I2602" s="6">
        <v>28.571428571428999</v>
      </c>
      <c r="J2602" s="12" t="s">
        <v>68</v>
      </c>
      <c r="K2602" s="12" t="s">
        <v>68</v>
      </c>
      <c r="L2602" s="6">
        <v>7.1428571428570002</v>
      </c>
      <c r="M2602" s="6">
        <v>7.1428571428570002</v>
      </c>
      <c r="N2602" s="38" t="s">
        <v>68</v>
      </c>
    </row>
    <row r="2603" spans="3:14" x14ac:dyDescent="0.25">
      <c r="C2603" s="106"/>
      <c r="D2603" s="101"/>
      <c r="E2603" s="11" t="s">
        <v>38</v>
      </c>
      <c r="F2603" s="8"/>
      <c r="G2603" s="14">
        <v>14</v>
      </c>
      <c r="H2603" s="29">
        <v>64.285714285713993</v>
      </c>
      <c r="I2603" s="6">
        <v>21.428571428571001</v>
      </c>
      <c r="J2603" s="12" t="s">
        <v>68</v>
      </c>
      <c r="K2603" s="6">
        <v>14.285714285714</v>
      </c>
      <c r="L2603" s="12" t="s">
        <v>68</v>
      </c>
      <c r="M2603" s="12" t="s">
        <v>68</v>
      </c>
      <c r="N2603" s="38" t="s">
        <v>68</v>
      </c>
    </row>
    <row r="2604" spans="3:14" x14ac:dyDescent="0.25">
      <c r="C2604" s="106"/>
      <c r="D2604" s="101"/>
      <c r="E2604" s="11" t="s">
        <v>54</v>
      </c>
      <c r="F2604" s="8"/>
      <c r="G2604" s="7">
        <v>578</v>
      </c>
      <c r="H2604" s="17">
        <v>51.730103806228001</v>
      </c>
      <c r="I2604" s="2">
        <v>10.899653979239</v>
      </c>
      <c r="J2604" s="2">
        <v>5.3633217993080002</v>
      </c>
      <c r="K2604" s="2">
        <v>23.183391003459999</v>
      </c>
      <c r="L2604" s="2">
        <v>6.0553633217989997</v>
      </c>
      <c r="M2604" s="2">
        <v>2.7681660899649998</v>
      </c>
      <c r="N2604" s="40" t="s">
        <v>68</v>
      </c>
    </row>
    <row r="2605" spans="3:14" x14ac:dyDescent="0.25">
      <c r="C2605" s="106"/>
      <c r="D2605" s="101"/>
      <c r="E2605" s="11" t="s">
        <v>55</v>
      </c>
      <c r="F2605" s="8"/>
      <c r="G2605" s="7">
        <v>94</v>
      </c>
      <c r="H2605" s="17">
        <v>62.765957446808997</v>
      </c>
      <c r="I2605" s="2">
        <v>10.638297872340001</v>
      </c>
      <c r="J2605" s="2">
        <v>6.3829787234040003</v>
      </c>
      <c r="K2605" s="2">
        <v>15.957446808511</v>
      </c>
      <c r="L2605" s="2">
        <v>3.1914893617020001</v>
      </c>
      <c r="M2605" s="2">
        <v>1.0638297872339999</v>
      </c>
      <c r="N2605" s="40" t="s">
        <v>68</v>
      </c>
    </row>
    <row r="2606" spans="3:14" ht="25.2" x14ac:dyDescent="0.25">
      <c r="C2606" s="102" t="s">
        <v>56</v>
      </c>
      <c r="D2606" s="100" t="s">
        <v>21</v>
      </c>
      <c r="E2606" s="10" t="s">
        <v>57</v>
      </c>
      <c r="F2606" s="9"/>
      <c r="G2606" s="13">
        <v>200</v>
      </c>
      <c r="H2606" s="23">
        <v>49</v>
      </c>
      <c r="I2606" s="4">
        <v>18</v>
      </c>
      <c r="J2606" s="4">
        <v>5</v>
      </c>
      <c r="K2606" s="4">
        <v>17</v>
      </c>
      <c r="L2606" s="4">
        <v>7.5</v>
      </c>
      <c r="M2606" s="4">
        <v>3.5</v>
      </c>
      <c r="N2606" s="59" t="s">
        <v>68</v>
      </c>
    </row>
    <row r="2607" spans="3:14" ht="25.2" x14ac:dyDescent="0.25">
      <c r="C2607" s="106"/>
      <c r="D2607" s="101"/>
      <c r="E2607" s="11" t="s">
        <v>58</v>
      </c>
      <c r="F2607" s="8"/>
      <c r="G2607" s="7">
        <v>265</v>
      </c>
      <c r="H2607" s="17">
        <v>55.471698113207999</v>
      </c>
      <c r="I2607" s="2">
        <v>8.3018867924530007</v>
      </c>
      <c r="J2607" s="2">
        <v>5.660377358491</v>
      </c>
      <c r="K2607" s="2">
        <v>23.396226415093999</v>
      </c>
      <c r="L2607" s="2">
        <v>5.660377358491</v>
      </c>
      <c r="M2607" s="2">
        <v>1.5094339622640001</v>
      </c>
      <c r="N2607" s="40" t="s">
        <v>68</v>
      </c>
    </row>
    <row r="2608" spans="3:14" ht="25.2" x14ac:dyDescent="0.25">
      <c r="C2608" s="106"/>
      <c r="D2608" s="101"/>
      <c r="E2608" s="11" t="s">
        <v>59</v>
      </c>
      <c r="F2608" s="8"/>
      <c r="G2608" s="7">
        <v>159</v>
      </c>
      <c r="H2608" s="17">
        <v>48.427672955974998</v>
      </c>
      <c r="I2608" s="2">
        <v>11.320754716981</v>
      </c>
      <c r="J2608" s="2">
        <v>6.2893081761009997</v>
      </c>
      <c r="K2608" s="2">
        <v>28.301886792453001</v>
      </c>
      <c r="L2608" s="2">
        <v>1.88679245283</v>
      </c>
      <c r="M2608" s="2">
        <v>3.7735849056599999</v>
      </c>
      <c r="N2608" s="40" t="s">
        <v>68</v>
      </c>
    </row>
    <row r="2609" spans="2:14" x14ac:dyDescent="0.25">
      <c r="C2609" s="106"/>
      <c r="D2609" s="101"/>
      <c r="E2609" s="11" t="s">
        <v>60</v>
      </c>
      <c r="F2609" s="8"/>
      <c r="G2609" s="7">
        <v>79</v>
      </c>
      <c r="H2609" s="17">
        <v>70.886075949366997</v>
      </c>
      <c r="I2609" s="2">
        <v>5.0632911392409996</v>
      </c>
      <c r="J2609" s="2">
        <v>2.5316455696200002</v>
      </c>
      <c r="K2609" s="2">
        <v>12.658227848100999</v>
      </c>
      <c r="L2609" s="2">
        <v>7.5949367088609998</v>
      </c>
      <c r="M2609" s="2">
        <v>1.2658227848100001</v>
      </c>
      <c r="N2609" s="40" t="s">
        <v>68</v>
      </c>
    </row>
    <row r="2610" spans="2:14" x14ac:dyDescent="0.25">
      <c r="C2610" s="102" t="s">
        <v>61</v>
      </c>
      <c r="D2610" s="100" t="s">
        <v>21</v>
      </c>
      <c r="E2610" s="10" t="s">
        <v>62</v>
      </c>
      <c r="F2610" s="9"/>
      <c r="G2610" s="13">
        <v>88</v>
      </c>
      <c r="H2610" s="23">
        <v>56.818181818181998</v>
      </c>
      <c r="I2610" s="4">
        <v>13.636363636364001</v>
      </c>
      <c r="J2610" s="4">
        <v>9.0909090909089993</v>
      </c>
      <c r="K2610" s="4">
        <v>15.909090909091001</v>
      </c>
      <c r="L2610" s="4">
        <v>4.5454545454549997</v>
      </c>
      <c r="M2610" s="36" t="s">
        <v>68</v>
      </c>
      <c r="N2610" s="59" t="s">
        <v>68</v>
      </c>
    </row>
    <row r="2611" spans="2:14" x14ac:dyDescent="0.25">
      <c r="C2611" s="103"/>
      <c r="D2611" s="101"/>
      <c r="E2611" s="11" t="s">
        <v>63</v>
      </c>
      <c r="F2611" s="8"/>
      <c r="G2611" s="7">
        <v>237</v>
      </c>
      <c r="H2611" s="17">
        <v>55.274261603375997</v>
      </c>
      <c r="I2611" s="2">
        <v>12.658227848100999</v>
      </c>
      <c r="J2611" s="2">
        <v>3.3755274261600001</v>
      </c>
      <c r="K2611" s="2">
        <v>18.987341772152</v>
      </c>
      <c r="L2611" s="2">
        <v>7.1729957805910001</v>
      </c>
      <c r="M2611" s="2">
        <v>2.5316455696200002</v>
      </c>
      <c r="N2611" s="40" t="s">
        <v>68</v>
      </c>
    </row>
    <row r="2612" spans="2:14" ht="25.2" x14ac:dyDescent="0.25">
      <c r="C2612" s="103"/>
      <c r="D2612" s="101"/>
      <c r="E2612" s="11" t="s">
        <v>64</v>
      </c>
      <c r="F2612" s="8"/>
      <c r="G2612" s="7">
        <v>116</v>
      </c>
      <c r="H2612" s="17">
        <v>54.310344827586</v>
      </c>
      <c r="I2612" s="2">
        <v>12.068965517241001</v>
      </c>
      <c r="J2612" s="2">
        <v>2.586206896552</v>
      </c>
      <c r="K2612" s="2">
        <v>24.137931034483</v>
      </c>
      <c r="L2612" s="2">
        <v>6.0344827586210004</v>
      </c>
      <c r="M2612" s="2">
        <v>0.86206896551699996</v>
      </c>
      <c r="N2612" s="40" t="s">
        <v>68</v>
      </c>
    </row>
    <row r="2613" spans="2:14" x14ac:dyDescent="0.25">
      <c r="C2613" s="103"/>
      <c r="D2613" s="101"/>
      <c r="E2613" s="11" t="s">
        <v>65</v>
      </c>
      <c r="F2613" s="8"/>
      <c r="G2613" s="7">
        <v>108</v>
      </c>
      <c r="H2613" s="17">
        <v>53.703703703704001</v>
      </c>
      <c r="I2613" s="2">
        <v>10.185185185185</v>
      </c>
      <c r="J2613" s="2">
        <v>5.5555555555560003</v>
      </c>
      <c r="K2613" s="2">
        <v>21.296296296295999</v>
      </c>
      <c r="L2613" s="2">
        <v>5.5555555555560003</v>
      </c>
      <c r="M2613" s="2">
        <v>3.7037037037039999</v>
      </c>
      <c r="N2613" s="40" t="s">
        <v>68</v>
      </c>
    </row>
    <row r="2614" spans="2:14" x14ac:dyDescent="0.25">
      <c r="C2614" s="103"/>
      <c r="D2614" s="101"/>
      <c r="E2614" s="11" t="s">
        <v>66</v>
      </c>
      <c r="F2614" s="8"/>
      <c r="G2614" s="7">
        <v>72</v>
      </c>
      <c r="H2614" s="17">
        <v>44.444444444444002</v>
      </c>
      <c r="I2614" s="2">
        <v>8.333333333333</v>
      </c>
      <c r="J2614" s="2">
        <v>11.111111111111001</v>
      </c>
      <c r="K2614" s="2">
        <v>30.555555555556001</v>
      </c>
      <c r="L2614" s="2">
        <v>2.7777777777780002</v>
      </c>
      <c r="M2614" s="2">
        <v>2.7777777777780002</v>
      </c>
      <c r="N2614" s="40" t="s">
        <v>68</v>
      </c>
    </row>
    <row r="2615" spans="2:14" x14ac:dyDescent="0.25">
      <c r="C2615" s="107"/>
      <c r="D2615" s="104"/>
      <c r="E2615" s="44" t="s">
        <v>67</v>
      </c>
      <c r="F2615" s="45"/>
      <c r="G2615" s="56">
        <v>82</v>
      </c>
      <c r="H2615" s="66">
        <v>53.658536585366001</v>
      </c>
      <c r="I2615" s="35">
        <v>8.5365853658540001</v>
      </c>
      <c r="J2615" s="35">
        <v>4.8780487804880002</v>
      </c>
      <c r="K2615" s="35">
        <v>23.170731707317</v>
      </c>
      <c r="L2615" s="35">
        <v>3.6585365853659999</v>
      </c>
      <c r="M2615" s="35">
        <v>6.0975609756100004</v>
      </c>
      <c r="N2615" s="80" t="s">
        <v>68</v>
      </c>
    </row>
    <row r="2617" spans="2:14" x14ac:dyDescent="0.25">
      <c r="B2617" s="42" t="str">
        <f xml:space="preserve"> HYPERLINK("#'目次'!B37", "[31]")</f>
        <v>[31]</v>
      </c>
      <c r="C2617" s="37" t="s">
        <v>391</v>
      </c>
    </row>
    <row r="2618" spans="2:14" x14ac:dyDescent="0.25">
      <c r="C2618" s="37" t="s">
        <v>392</v>
      </c>
    </row>
    <row r="2620" spans="2:14" x14ac:dyDescent="0.25">
      <c r="C2620" s="37" t="s">
        <v>14</v>
      </c>
    </row>
    <row r="2621" spans="2:14" ht="37.799999999999997" x14ac:dyDescent="0.25">
      <c r="C2621" s="96"/>
      <c r="D2621" s="97"/>
      <c r="E2621" s="97"/>
      <c r="F2621" s="97"/>
      <c r="G2621" s="52" t="s">
        <v>15</v>
      </c>
      <c r="H2621" s="48" t="s">
        <v>393</v>
      </c>
      <c r="I2621" s="20" t="s">
        <v>394</v>
      </c>
      <c r="J2621" s="20" t="s">
        <v>395</v>
      </c>
      <c r="K2621" s="20" t="s">
        <v>396</v>
      </c>
      <c r="L2621" s="20" t="s">
        <v>397</v>
      </c>
      <c r="M2621" s="20" t="s">
        <v>53</v>
      </c>
      <c r="N2621" s="51" t="s">
        <v>38</v>
      </c>
    </row>
    <row r="2622" spans="2:14" x14ac:dyDescent="0.25">
      <c r="C2622" s="98"/>
      <c r="D2622" s="99"/>
      <c r="E2622" s="99"/>
      <c r="F2622" s="99"/>
      <c r="G2622" s="47"/>
      <c r="H2622" s="55"/>
      <c r="I2622" s="21"/>
      <c r="J2622" s="21"/>
      <c r="K2622" s="21"/>
      <c r="L2622" s="21"/>
      <c r="M2622" s="21"/>
      <c r="N2622" s="54"/>
    </row>
    <row r="2623" spans="2:14" x14ac:dyDescent="0.25">
      <c r="C2623" s="43"/>
      <c r="D2623" s="49"/>
      <c r="E2623" s="53" t="s">
        <v>15</v>
      </c>
      <c r="F2623" s="46"/>
      <c r="G2623" s="50">
        <v>677</v>
      </c>
      <c r="H2623" s="32">
        <v>5.9084194977840001</v>
      </c>
      <c r="I2623" s="32">
        <v>27.178729689808002</v>
      </c>
      <c r="J2623" s="32">
        <v>4.1358936484489996</v>
      </c>
      <c r="K2623" s="32">
        <v>42.983751846380997</v>
      </c>
      <c r="L2623" s="32">
        <v>3.3973412112260002</v>
      </c>
      <c r="M2623" s="32">
        <v>13.293943870014999</v>
      </c>
      <c r="N2623" s="65">
        <v>3.101920236337</v>
      </c>
    </row>
    <row r="2624" spans="2:14" x14ac:dyDescent="0.25">
      <c r="C2624" s="105" t="s">
        <v>20</v>
      </c>
      <c r="D2624" s="100" t="s">
        <v>21</v>
      </c>
      <c r="E2624" s="10" t="s">
        <v>22</v>
      </c>
      <c r="F2624" s="9"/>
      <c r="G2624" s="13">
        <v>316</v>
      </c>
      <c r="H2624" s="23">
        <v>6.6455696202530001</v>
      </c>
      <c r="I2624" s="4">
        <v>28.797468354429999</v>
      </c>
      <c r="J2624" s="4">
        <v>3.4810126582279999</v>
      </c>
      <c r="K2624" s="4">
        <v>48.417721518987001</v>
      </c>
      <c r="L2624" s="4">
        <v>1.5822784810129999</v>
      </c>
      <c r="M2624" s="4">
        <v>7.5949367088609998</v>
      </c>
      <c r="N2624" s="25">
        <v>3.4810126582279999</v>
      </c>
    </row>
    <row r="2625" spans="3:14" x14ac:dyDescent="0.25">
      <c r="C2625" s="106"/>
      <c r="D2625" s="101"/>
      <c r="E2625" s="11" t="s">
        <v>23</v>
      </c>
      <c r="F2625" s="8"/>
      <c r="G2625" s="7">
        <v>361</v>
      </c>
      <c r="H2625" s="17">
        <v>5.2631578947369997</v>
      </c>
      <c r="I2625" s="2">
        <v>25.761772853185999</v>
      </c>
      <c r="J2625" s="2">
        <v>4.7091412742380001</v>
      </c>
      <c r="K2625" s="2">
        <v>38.227146814404001</v>
      </c>
      <c r="L2625" s="2">
        <v>4.9861495844880004</v>
      </c>
      <c r="M2625" s="2">
        <v>18.282548476454</v>
      </c>
      <c r="N2625" s="16">
        <v>2.7700831024929999</v>
      </c>
    </row>
    <row r="2626" spans="3:14" x14ac:dyDescent="0.25">
      <c r="C2626" s="102" t="s">
        <v>24</v>
      </c>
      <c r="D2626" s="102" t="s">
        <v>25</v>
      </c>
      <c r="E2626" s="10" t="s">
        <v>26</v>
      </c>
      <c r="F2626" s="9"/>
      <c r="G2626" s="41">
        <v>46</v>
      </c>
      <c r="H2626" s="61">
        <v>8.6956521739130004</v>
      </c>
      <c r="I2626" s="33">
        <v>23.913043478260999</v>
      </c>
      <c r="J2626" s="33">
        <v>4.3478260869570002</v>
      </c>
      <c r="K2626" s="33">
        <v>50</v>
      </c>
      <c r="L2626" s="33">
        <v>2.1739130434780001</v>
      </c>
      <c r="M2626" s="33">
        <v>6.5217391304349999</v>
      </c>
      <c r="N2626" s="63">
        <v>4.3478260869570002</v>
      </c>
    </row>
    <row r="2627" spans="3:14" x14ac:dyDescent="0.25">
      <c r="C2627" s="106"/>
      <c r="D2627" s="103"/>
      <c r="E2627" s="11" t="s">
        <v>27</v>
      </c>
      <c r="F2627" s="8"/>
      <c r="G2627" s="7">
        <v>103</v>
      </c>
      <c r="H2627" s="17">
        <v>6.796116504854</v>
      </c>
      <c r="I2627" s="2">
        <v>22.330097087378999</v>
      </c>
      <c r="J2627" s="2">
        <v>3.8834951456310001</v>
      </c>
      <c r="K2627" s="2">
        <v>53.398058252426999</v>
      </c>
      <c r="L2627" s="2">
        <v>4.8543689320389998</v>
      </c>
      <c r="M2627" s="2">
        <v>6.796116504854</v>
      </c>
      <c r="N2627" s="16">
        <v>1.9417475728160001</v>
      </c>
    </row>
    <row r="2628" spans="3:14" x14ac:dyDescent="0.25">
      <c r="C2628" s="106"/>
      <c r="D2628" s="103"/>
      <c r="E2628" s="11" t="s">
        <v>28</v>
      </c>
      <c r="F2628" s="8"/>
      <c r="G2628" s="7">
        <v>146</v>
      </c>
      <c r="H2628" s="17">
        <v>6.8493150684930004</v>
      </c>
      <c r="I2628" s="2">
        <v>26.712328767123001</v>
      </c>
      <c r="J2628" s="2">
        <v>6.8493150684930004</v>
      </c>
      <c r="K2628" s="2">
        <v>47.945205479452</v>
      </c>
      <c r="L2628" s="2">
        <v>1.369863013699</v>
      </c>
      <c r="M2628" s="2">
        <v>7.5342465753420003</v>
      </c>
      <c r="N2628" s="16">
        <v>2.7397260273969999</v>
      </c>
    </row>
    <row r="2629" spans="3:14" x14ac:dyDescent="0.25">
      <c r="C2629" s="106"/>
      <c r="D2629" s="103"/>
      <c r="E2629" s="11" t="s">
        <v>29</v>
      </c>
      <c r="F2629" s="8"/>
      <c r="G2629" s="7">
        <v>180</v>
      </c>
      <c r="H2629" s="17">
        <v>8.333333333333</v>
      </c>
      <c r="I2629" s="2">
        <v>28.333333333333002</v>
      </c>
      <c r="J2629" s="2">
        <v>5</v>
      </c>
      <c r="K2629" s="2">
        <v>37.222222222222001</v>
      </c>
      <c r="L2629" s="2">
        <v>3.8888888888889999</v>
      </c>
      <c r="M2629" s="2">
        <v>13.888888888888999</v>
      </c>
      <c r="N2629" s="16">
        <v>3.333333333333</v>
      </c>
    </row>
    <row r="2630" spans="3:14" x14ac:dyDescent="0.25">
      <c r="C2630" s="106"/>
      <c r="D2630" s="103"/>
      <c r="E2630" s="11" t="s">
        <v>30</v>
      </c>
      <c r="F2630" s="8"/>
      <c r="G2630" s="7">
        <v>202</v>
      </c>
      <c r="H2630" s="17">
        <v>1.9801980198019999</v>
      </c>
      <c r="I2630" s="2">
        <v>29.702970297029999</v>
      </c>
      <c r="J2630" s="2">
        <v>1.485148514851</v>
      </c>
      <c r="K2630" s="2">
        <v>37.623762376237998</v>
      </c>
      <c r="L2630" s="2">
        <v>3.9603960396039999</v>
      </c>
      <c r="M2630" s="2">
        <v>21.782178217822</v>
      </c>
      <c r="N2630" s="16">
        <v>3.4653465346529999</v>
      </c>
    </row>
    <row r="2631" spans="3:14" x14ac:dyDescent="0.25">
      <c r="C2631" s="106"/>
      <c r="D2631" s="103"/>
      <c r="E2631" s="11" t="s">
        <v>31</v>
      </c>
      <c r="F2631" s="8"/>
      <c r="G2631" s="7">
        <v>631</v>
      </c>
      <c r="H2631" s="17">
        <v>5.7052297939779999</v>
      </c>
      <c r="I2631" s="2">
        <v>27.416798732170999</v>
      </c>
      <c r="J2631" s="2">
        <v>4.1204437400950003</v>
      </c>
      <c r="K2631" s="2">
        <v>42.472266244057003</v>
      </c>
      <c r="L2631" s="2">
        <v>3.4865293185419999</v>
      </c>
      <c r="M2631" s="2">
        <v>13.78763866878</v>
      </c>
      <c r="N2631" s="16">
        <v>3.0110935023769998</v>
      </c>
    </row>
    <row r="2632" spans="3:14" x14ac:dyDescent="0.25">
      <c r="C2632" s="106"/>
      <c r="D2632" s="103"/>
      <c r="E2632" s="11" t="s">
        <v>32</v>
      </c>
      <c r="F2632" s="8"/>
      <c r="G2632" s="7">
        <v>382</v>
      </c>
      <c r="H2632" s="17">
        <v>4.9738219895290001</v>
      </c>
      <c r="I2632" s="2">
        <v>29.057591623036998</v>
      </c>
      <c r="J2632" s="2">
        <v>3.1413612565450002</v>
      </c>
      <c r="K2632" s="2">
        <v>37.434554973822003</v>
      </c>
      <c r="L2632" s="2">
        <v>3.9267015706809998</v>
      </c>
      <c r="M2632" s="2">
        <v>18.062827225130999</v>
      </c>
      <c r="N2632" s="16">
        <v>3.4031413612570001</v>
      </c>
    </row>
    <row r="2633" spans="3:14" x14ac:dyDescent="0.25">
      <c r="C2633" s="106"/>
      <c r="D2633" s="102" t="s">
        <v>22</v>
      </c>
      <c r="E2633" s="10" t="s">
        <v>26</v>
      </c>
      <c r="F2633" s="9"/>
      <c r="G2633" s="41">
        <v>21</v>
      </c>
      <c r="H2633" s="74" t="s">
        <v>68</v>
      </c>
      <c r="I2633" s="33">
        <v>28.571428571428999</v>
      </c>
      <c r="J2633" s="33">
        <v>4.7619047619049999</v>
      </c>
      <c r="K2633" s="33">
        <v>57.142857142856997</v>
      </c>
      <c r="L2633" s="39" t="s">
        <v>68</v>
      </c>
      <c r="M2633" s="33">
        <v>4.7619047619049999</v>
      </c>
      <c r="N2633" s="63">
        <v>4.7619047619049999</v>
      </c>
    </row>
    <row r="2634" spans="3:14" x14ac:dyDescent="0.25">
      <c r="C2634" s="106"/>
      <c r="D2634" s="103"/>
      <c r="E2634" s="11" t="s">
        <v>27</v>
      </c>
      <c r="F2634" s="8"/>
      <c r="G2634" s="14">
        <v>47</v>
      </c>
      <c r="H2634" s="29">
        <v>8.5106382978719992</v>
      </c>
      <c r="I2634" s="6">
        <v>23.404255319149001</v>
      </c>
      <c r="J2634" s="6">
        <v>2.1276595744679998</v>
      </c>
      <c r="K2634" s="6">
        <v>59.574468085105998</v>
      </c>
      <c r="L2634" s="6">
        <v>2.1276595744679998</v>
      </c>
      <c r="M2634" s="6">
        <v>2.1276595744679998</v>
      </c>
      <c r="N2634" s="31">
        <v>2.1276595744679998</v>
      </c>
    </row>
    <row r="2635" spans="3:14" x14ac:dyDescent="0.25">
      <c r="C2635" s="106"/>
      <c r="D2635" s="103"/>
      <c r="E2635" s="11" t="s">
        <v>28</v>
      </c>
      <c r="F2635" s="8"/>
      <c r="G2635" s="7">
        <v>69</v>
      </c>
      <c r="H2635" s="17">
        <v>8.6956521739130004</v>
      </c>
      <c r="I2635" s="2">
        <v>30.434782608696</v>
      </c>
      <c r="J2635" s="2">
        <v>7.2463768115939997</v>
      </c>
      <c r="K2635" s="2">
        <v>46.376811594202998</v>
      </c>
      <c r="L2635" s="19" t="s">
        <v>68</v>
      </c>
      <c r="M2635" s="2">
        <v>4.3478260869570002</v>
      </c>
      <c r="N2635" s="16">
        <v>2.898550724638</v>
      </c>
    </row>
    <row r="2636" spans="3:14" x14ac:dyDescent="0.25">
      <c r="C2636" s="106"/>
      <c r="D2636" s="103"/>
      <c r="E2636" s="11" t="s">
        <v>29</v>
      </c>
      <c r="F2636" s="8"/>
      <c r="G2636" s="7">
        <v>87</v>
      </c>
      <c r="H2636" s="17">
        <v>10.344827586207</v>
      </c>
      <c r="I2636" s="2">
        <v>29.885057471263998</v>
      </c>
      <c r="J2636" s="2">
        <v>3.4482758620689999</v>
      </c>
      <c r="K2636" s="2">
        <v>50.574712643677998</v>
      </c>
      <c r="L2636" s="19" t="s">
        <v>68</v>
      </c>
      <c r="M2636" s="2">
        <v>3.4482758620689999</v>
      </c>
      <c r="N2636" s="16">
        <v>2.2988505747130001</v>
      </c>
    </row>
    <row r="2637" spans="3:14" x14ac:dyDescent="0.25">
      <c r="C2637" s="106"/>
      <c r="D2637" s="103"/>
      <c r="E2637" s="11" t="s">
        <v>30</v>
      </c>
      <c r="F2637" s="8"/>
      <c r="G2637" s="7">
        <v>92</v>
      </c>
      <c r="H2637" s="17">
        <v>2.1739130434780001</v>
      </c>
      <c r="I2637" s="2">
        <v>29.347826086956999</v>
      </c>
      <c r="J2637" s="2">
        <v>1.086956521739</v>
      </c>
      <c r="K2637" s="2">
        <v>40.217391304347998</v>
      </c>
      <c r="L2637" s="2">
        <v>4.3478260869570002</v>
      </c>
      <c r="M2637" s="2">
        <v>17.391304347826001</v>
      </c>
      <c r="N2637" s="16">
        <v>5.4347826086959996</v>
      </c>
    </row>
    <row r="2638" spans="3:14" x14ac:dyDescent="0.25">
      <c r="C2638" s="106"/>
      <c r="D2638" s="103"/>
      <c r="E2638" s="11" t="s">
        <v>31</v>
      </c>
      <c r="F2638" s="8"/>
      <c r="G2638" s="7">
        <v>295</v>
      </c>
      <c r="H2638" s="17">
        <v>7.1186440677969998</v>
      </c>
      <c r="I2638" s="2">
        <v>28.813559322033999</v>
      </c>
      <c r="J2638" s="2">
        <v>3.3898305084749998</v>
      </c>
      <c r="K2638" s="2">
        <v>47.796610169491998</v>
      </c>
      <c r="L2638" s="2">
        <v>1.6949152542370001</v>
      </c>
      <c r="M2638" s="2">
        <v>7.7966101694920003</v>
      </c>
      <c r="N2638" s="16">
        <v>3.3898305084749998</v>
      </c>
    </row>
    <row r="2639" spans="3:14" x14ac:dyDescent="0.25">
      <c r="C2639" s="106"/>
      <c r="D2639" s="103"/>
      <c r="E2639" s="11" t="s">
        <v>32</v>
      </c>
      <c r="F2639" s="8"/>
      <c r="G2639" s="7">
        <v>179</v>
      </c>
      <c r="H2639" s="17">
        <v>6.1452513966479998</v>
      </c>
      <c r="I2639" s="2">
        <v>29.608938547486002</v>
      </c>
      <c r="J2639" s="2">
        <v>2.2346368715080001</v>
      </c>
      <c r="K2639" s="2">
        <v>45.251396648045002</v>
      </c>
      <c r="L2639" s="2">
        <v>2.2346368715080001</v>
      </c>
      <c r="M2639" s="2">
        <v>10.614525139665</v>
      </c>
      <c r="N2639" s="16">
        <v>3.9106145251400002</v>
      </c>
    </row>
    <row r="2640" spans="3:14" x14ac:dyDescent="0.25">
      <c r="C2640" s="106"/>
      <c r="D2640" s="102" t="s">
        <v>23</v>
      </c>
      <c r="E2640" s="10" t="s">
        <v>26</v>
      </c>
      <c r="F2640" s="9"/>
      <c r="G2640" s="41">
        <v>25</v>
      </c>
      <c r="H2640" s="61">
        <v>16</v>
      </c>
      <c r="I2640" s="33">
        <v>20</v>
      </c>
      <c r="J2640" s="33">
        <v>4</v>
      </c>
      <c r="K2640" s="33">
        <v>44</v>
      </c>
      <c r="L2640" s="33">
        <v>4</v>
      </c>
      <c r="M2640" s="33">
        <v>8</v>
      </c>
      <c r="N2640" s="63">
        <v>4</v>
      </c>
    </row>
    <row r="2641" spans="3:14" x14ac:dyDescent="0.25">
      <c r="C2641" s="106"/>
      <c r="D2641" s="103"/>
      <c r="E2641" s="11" t="s">
        <v>27</v>
      </c>
      <c r="F2641" s="8"/>
      <c r="G2641" s="7">
        <v>56</v>
      </c>
      <c r="H2641" s="17">
        <v>5.3571428571429998</v>
      </c>
      <c r="I2641" s="2">
        <v>21.428571428571001</v>
      </c>
      <c r="J2641" s="2">
        <v>5.3571428571429998</v>
      </c>
      <c r="K2641" s="2">
        <v>48.214285714286</v>
      </c>
      <c r="L2641" s="2">
        <v>7.1428571428570002</v>
      </c>
      <c r="M2641" s="2">
        <v>10.714285714286</v>
      </c>
      <c r="N2641" s="16">
        <v>1.785714285714</v>
      </c>
    </row>
    <row r="2642" spans="3:14" x14ac:dyDescent="0.25">
      <c r="C2642" s="106"/>
      <c r="D2642" s="103"/>
      <c r="E2642" s="11" t="s">
        <v>28</v>
      </c>
      <c r="F2642" s="8"/>
      <c r="G2642" s="7">
        <v>77</v>
      </c>
      <c r="H2642" s="17">
        <v>5.1948051948050002</v>
      </c>
      <c r="I2642" s="2">
        <v>23.376623376623002</v>
      </c>
      <c r="J2642" s="2">
        <v>6.4935064935059996</v>
      </c>
      <c r="K2642" s="2">
        <v>49.350649350649</v>
      </c>
      <c r="L2642" s="2">
        <v>2.5974025974030002</v>
      </c>
      <c r="M2642" s="2">
        <v>10.38961038961</v>
      </c>
      <c r="N2642" s="16">
        <v>2.5974025974030002</v>
      </c>
    </row>
    <row r="2643" spans="3:14" x14ac:dyDescent="0.25">
      <c r="C2643" s="106"/>
      <c r="D2643" s="103"/>
      <c r="E2643" s="11" t="s">
        <v>29</v>
      </c>
      <c r="F2643" s="8"/>
      <c r="G2643" s="7">
        <v>93</v>
      </c>
      <c r="H2643" s="17">
        <v>6.4516129032259997</v>
      </c>
      <c r="I2643" s="2">
        <v>26.881720430108</v>
      </c>
      <c r="J2643" s="2">
        <v>6.4516129032259997</v>
      </c>
      <c r="K2643" s="2">
        <v>24.731182795698999</v>
      </c>
      <c r="L2643" s="2">
        <v>7.5268817204299996</v>
      </c>
      <c r="M2643" s="2">
        <v>23.655913978495001</v>
      </c>
      <c r="N2643" s="16">
        <v>4.3010752688169998</v>
      </c>
    </row>
    <row r="2644" spans="3:14" x14ac:dyDescent="0.25">
      <c r="C2644" s="106"/>
      <c r="D2644" s="103"/>
      <c r="E2644" s="11" t="s">
        <v>30</v>
      </c>
      <c r="F2644" s="8"/>
      <c r="G2644" s="7">
        <v>110</v>
      </c>
      <c r="H2644" s="17">
        <v>1.818181818182</v>
      </c>
      <c r="I2644" s="2">
        <v>30</v>
      </c>
      <c r="J2644" s="2">
        <v>1.818181818182</v>
      </c>
      <c r="K2644" s="2">
        <v>35.454545454544999</v>
      </c>
      <c r="L2644" s="2">
        <v>3.636363636364</v>
      </c>
      <c r="M2644" s="2">
        <v>25.454545454544999</v>
      </c>
      <c r="N2644" s="16">
        <v>1.818181818182</v>
      </c>
    </row>
    <row r="2645" spans="3:14" x14ac:dyDescent="0.25">
      <c r="C2645" s="106"/>
      <c r="D2645" s="103"/>
      <c r="E2645" s="11" t="s">
        <v>31</v>
      </c>
      <c r="F2645" s="8"/>
      <c r="G2645" s="7">
        <v>336</v>
      </c>
      <c r="H2645" s="17">
        <v>4.4642857142860004</v>
      </c>
      <c r="I2645" s="2">
        <v>26.190476190476002</v>
      </c>
      <c r="J2645" s="2">
        <v>4.7619047619049999</v>
      </c>
      <c r="K2645" s="2">
        <v>37.797619047619001</v>
      </c>
      <c r="L2645" s="2">
        <v>5.0595238095240003</v>
      </c>
      <c r="M2645" s="2">
        <v>19.047619047619001</v>
      </c>
      <c r="N2645" s="16">
        <v>2.6785714285709998</v>
      </c>
    </row>
    <row r="2646" spans="3:14" x14ac:dyDescent="0.25">
      <c r="C2646" s="106"/>
      <c r="D2646" s="103"/>
      <c r="E2646" s="11" t="s">
        <v>32</v>
      </c>
      <c r="F2646" s="8"/>
      <c r="G2646" s="7">
        <v>203</v>
      </c>
      <c r="H2646" s="17">
        <v>3.9408866995070002</v>
      </c>
      <c r="I2646" s="2">
        <v>28.571428571428999</v>
      </c>
      <c r="J2646" s="2">
        <v>3.9408866995070002</v>
      </c>
      <c r="K2646" s="2">
        <v>30.541871921182</v>
      </c>
      <c r="L2646" s="2">
        <v>5.4187192118230003</v>
      </c>
      <c r="M2646" s="2">
        <v>24.630541871921</v>
      </c>
      <c r="N2646" s="16">
        <v>2.9556650246310001</v>
      </c>
    </row>
    <row r="2647" spans="3:14" ht="25.2" x14ac:dyDescent="0.25">
      <c r="C2647" s="102" t="s">
        <v>33</v>
      </c>
      <c r="D2647" s="102" t="s">
        <v>25</v>
      </c>
      <c r="E2647" s="10" t="s">
        <v>34</v>
      </c>
      <c r="F2647" s="9"/>
      <c r="G2647" s="41">
        <v>32</v>
      </c>
      <c r="H2647" s="61">
        <v>6.25</v>
      </c>
      <c r="I2647" s="33">
        <v>21.875</v>
      </c>
      <c r="J2647" s="39" t="s">
        <v>68</v>
      </c>
      <c r="K2647" s="33">
        <v>43.75</v>
      </c>
      <c r="L2647" s="33">
        <v>6.25</v>
      </c>
      <c r="M2647" s="33">
        <v>15.625</v>
      </c>
      <c r="N2647" s="63">
        <v>6.25</v>
      </c>
    </row>
    <row r="2648" spans="3:14" ht="25.2" x14ac:dyDescent="0.25">
      <c r="C2648" s="106"/>
      <c r="D2648" s="103"/>
      <c r="E2648" s="11" t="s">
        <v>35</v>
      </c>
      <c r="F2648" s="8"/>
      <c r="G2648" s="7">
        <v>452</v>
      </c>
      <c r="H2648" s="17">
        <v>7.5221238938050003</v>
      </c>
      <c r="I2648" s="2">
        <v>24.557522123894</v>
      </c>
      <c r="J2648" s="2">
        <v>4.8672566371680004</v>
      </c>
      <c r="K2648" s="2">
        <v>46.902654867256999</v>
      </c>
      <c r="L2648" s="2">
        <v>3.53982300885</v>
      </c>
      <c r="M2648" s="2">
        <v>9.7345132743360008</v>
      </c>
      <c r="N2648" s="16">
        <v>2.8761061946900002</v>
      </c>
    </row>
    <row r="2649" spans="3:14" ht="25.2" x14ac:dyDescent="0.25">
      <c r="C2649" s="106"/>
      <c r="D2649" s="103"/>
      <c r="E2649" s="11" t="s">
        <v>36</v>
      </c>
      <c r="F2649" s="8"/>
      <c r="G2649" s="14">
        <v>36</v>
      </c>
      <c r="H2649" s="29">
        <v>2.7777777777780002</v>
      </c>
      <c r="I2649" s="6">
        <v>44.444444444444002</v>
      </c>
      <c r="J2649" s="6">
        <v>2.7777777777780002</v>
      </c>
      <c r="K2649" s="6">
        <v>38.888888888888999</v>
      </c>
      <c r="L2649" s="12" t="s">
        <v>68</v>
      </c>
      <c r="M2649" s="6">
        <v>8.333333333333</v>
      </c>
      <c r="N2649" s="31">
        <v>2.7777777777780002</v>
      </c>
    </row>
    <row r="2650" spans="3:14" ht="25.2" x14ac:dyDescent="0.25">
      <c r="C2650" s="106"/>
      <c r="D2650" s="103"/>
      <c r="E2650" s="11" t="s">
        <v>37</v>
      </c>
      <c r="F2650" s="8"/>
      <c r="G2650" s="7">
        <v>145</v>
      </c>
      <c r="H2650" s="17">
        <v>2.0689655172410002</v>
      </c>
      <c r="I2650" s="2">
        <v>33.793103448276</v>
      </c>
      <c r="J2650" s="2">
        <v>2.7586206896549998</v>
      </c>
      <c r="K2650" s="2">
        <v>31.034482758620999</v>
      </c>
      <c r="L2650" s="2">
        <v>2.7586206896549998</v>
      </c>
      <c r="M2650" s="2">
        <v>24.827586206896999</v>
      </c>
      <c r="N2650" s="16">
        <v>2.7586206896549998</v>
      </c>
    </row>
    <row r="2651" spans="3:14" x14ac:dyDescent="0.25">
      <c r="C2651" s="106"/>
      <c r="D2651" s="103"/>
      <c r="E2651" s="11" t="s">
        <v>38</v>
      </c>
      <c r="F2651" s="8"/>
      <c r="G2651" s="14">
        <v>12</v>
      </c>
      <c r="H2651" s="57" t="s">
        <v>68</v>
      </c>
      <c r="I2651" s="6">
        <v>8.333333333333</v>
      </c>
      <c r="J2651" s="6">
        <v>8.333333333333</v>
      </c>
      <c r="K2651" s="6">
        <v>50</v>
      </c>
      <c r="L2651" s="6">
        <v>8.333333333333</v>
      </c>
      <c r="M2651" s="6">
        <v>16.666666666666998</v>
      </c>
      <c r="N2651" s="31">
        <v>8.333333333333</v>
      </c>
    </row>
    <row r="2652" spans="3:14" ht="25.2" x14ac:dyDescent="0.25">
      <c r="C2652" s="106"/>
      <c r="D2652" s="102" t="s">
        <v>22</v>
      </c>
      <c r="E2652" s="10" t="s">
        <v>34</v>
      </c>
      <c r="F2652" s="9"/>
      <c r="G2652" s="41">
        <v>22</v>
      </c>
      <c r="H2652" s="61">
        <v>9.0909090909089993</v>
      </c>
      <c r="I2652" s="33">
        <v>18.181818181817999</v>
      </c>
      <c r="J2652" s="39" t="s">
        <v>68</v>
      </c>
      <c r="K2652" s="33">
        <v>45.454545454544999</v>
      </c>
      <c r="L2652" s="33">
        <v>4.5454545454549997</v>
      </c>
      <c r="M2652" s="33">
        <v>13.636363636364001</v>
      </c>
      <c r="N2652" s="63">
        <v>9.0909090909089993</v>
      </c>
    </row>
    <row r="2653" spans="3:14" ht="25.2" x14ac:dyDescent="0.25">
      <c r="C2653" s="106"/>
      <c r="D2653" s="103"/>
      <c r="E2653" s="11" t="s">
        <v>35</v>
      </c>
      <c r="F2653" s="8"/>
      <c r="G2653" s="7">
        <v>235</v>
      </c>
      <c r="H2653" s="17">
        <v>7.2340425531910002</v>
      </c>
      <c r="I2653" s="2">
        <v>28.936170212766001</v>
      </c>
      <c r="J2653" s="2">
        <v>3.4042553191490001</v>
      </c>
      <c r="K2653" s="2">
        <v>51.489361702128001</v>
      </c>
      <c r="L2653" s="2">
        <v>0.85106382978700001</v>
      </c>
      <c r="M2653" s="2">
        <v>5.1063829787230004</v>
      </c>
      <c r="N2653" s="16">
        <v>2.9787234042550002</v>
      </c>
    </row>
    <row r="2654" spans="3:14" ht="25.2" x14ac:dyDescent="0.25">
      <c r="C2654" s="106"/>
      <c r="D2654" s="103"/>
      <c r="E2654" s="11" t="s">
        <v>36</v>
      </c>
      <c r="F2654" s="8"/>
      <c r="G2654" s="14">
        <v>20</v>
      </c>
      <c r="H2654" s="29">
        <v>5</v>
      </c>
      <c r="I2654" s="6">
        <v>45</v>
      </c>
      <c r="J2654" s="6">
        <v>5</v>
      </c>
      <c r="K2654" s="6">
        <v>45</v>
      </c>
      <c r="L2654" s="12" t="s">
        <v>68</v>
      </c>
      <c r="M2654" s="12" t="s">
        <v>68</v>
      </c>
      <c r="N2654" s="38" t="s">
        <v>68</v>
      </c>
    </row>
    <row r="2655" spans="3:14" ht="25.2" x14ac:dyDescent="0.25">
      <c r="C2655" s="106"/>
      <c r="D2655" s="103"/>
      <c r="E2655" s="11" t="s">
        <v>37</v>
      </c>
      <c r="F2655" s="8"/>
      <c r="G2655" s="14">
        <v>31</v>
      </c>
      <c r="H2655" s="29">
        <v>3.2258064516129998</v>
      </c>
      <c r="I2655" s="6">
        <v>29.032258064516</v>
      </c>
      <c r="J2655" s="6">
        <v>3.2258064516129998</v>
      </c>
      <c r="K2655" s="6">
        <v>32.258064516128997</v>
      </c>
      <c r="L2655" s="6">
        <v>3.2258064516129998</v>
      </c>
      <c r="M2655" s="6">
        <v>25.806451612903</v>
      </c>
      <c r="N2655" s="31">
        <v>3.2258064516129998</v>
      </c>
    </row>
    <row r="2656" spans="3:14" x14ac:dyDescent="0.25">
      <c r="C2656" s="106"/>
      <c r="D2656" s="103"/>
      <c r="E2656" s="11" t="s">
        <v>38</v>
      </c>
      <c r="F2656" s="8"/>
      <c r="G2656" s="14">
        <v>8</v>
      </c>
      <c r="H2656" s="57" t="s">
        <v>68</v>
      </c>
      <c r="I2656" s="6">
        <v>12.5</v>
      </c>
      <c r="J2656" s="6">
        <v>12.5</v>
      </c>
      <c r="K2656" s="6">
        <v>37.5</v>
      </c>
      <c r="L2656" s="6">
        <v>12.5</v>
      </c>
      <c r="M2656" s="6">
        <v>12.5</v>
      </c>
      <c r="N2656" s="31">
        <v>12.5</v>
      </c>
    </row>
    <row r="2657" spans="3:14" ht="25.2" x14ac:dyDescent="0.25">
      <c r="C2657" s="106"/>
      <c r="D2657" s="102" t="s">
        <v>23</v>
      </c>
      <c r="E2657" s="10" t="s">
        <v>34</v>
      </c>
      <c r="F2657" s="9"/>
      <c r="G2657" s="41">
        <v>10</v>
      </c>
      <c r="H2657" s="74" t="s">
        <v>68</v>
      </c>
      <c r="I2657" s="33">
        <v>30</v>
      </c>
      <c r="J2657" s="39" t="s">
        <v>68</v>
      </c>
      <c r="K2657" s="33">
        <v>40</v>
      </c>
      <c r="L2657" s="33">
        <v>10</v>
      </c>
      <c r="M2657" s="33">
        <v>20</v>
      </c>
      <c r="N2657" s="70" t="s">
        <v>68</v>
      </c>
    </row>
    <row r="2658" spans="3:14" ht="25.2" x14ac:dyDescent="0.25">
      <c r="C2658" s="106"/>
      <c r="D2658" s="103"/>
      <c r="E2658" s="11" t="s">
        <v>35</v>
      </c>
      <c r="F2658" s="8"/>
      <c r="G2658" s="7">
        <v>217</v>
      </c>
      <c r="H2658" s="17">
        <v>7.8341013824879999</v>
      </c>
      <c r="I2658" s="2">
        <v>19.815668202765</v>
      </c>
      <c r="J2658" s="2">
        <v>6.4516129032259997</v>
      </c>
      <c r="K2658" s="2">
        <v>41.935483870968</v>
      </c>
      <c r="L2658" s="2">
        <v>6.4516129032259997</v>
      </c>
      <c r="M2658" s="2">
        <v>14.746543778802</v>
      </c>
      <c r="N2658" s="16">
        <v>2.7649769585250001</v>
      </c>
    </row>
    <row r="2659" spans="3:14" ht="25.2" x14ac:dyDescent="0.25">
      <c r="C2659" s="106"/>
      <c r="D2659" s="103"/>
      <c r="E2659" s="11" t="s">
        <v>36</v>
      </c>
      <c r="F2659" s="8"/>
      <c r="G2659" s="14">
        <v>16</v>
      </c>
      <c r="H2659" s="57" t="s">
        <v>68</v>
      </c>
      <c r="I2659" s="6">
        <v>43.75</v>
      </c>
      <c r="J2659" s="12" t="s">
        <v>68</v>
      </c>
      <c r="K2659" s="6">
        <v>31.25</v>
      </c>
      <c r="L2659" s="12" t="s">
        <v>68</v>
      </c>
      <c r="M2659" s="6">
        <v>18.75</v>
      </c>
      <c r="N2659" s="31">
        <v>6.25</v>
      </c>
    </row>
    <row r="2660" spans="3:14" ht="25.2" x14ac:dyDescent="0.25">
      <c r="C2660" s="106"/>
      <c r="D2660" s="103"/>
      <c r="E2660" s="11" t="s">
        <v>37</v>
      </c>
      <c r="F2660" s="8"/>
      <c r="G2660" s="7">
        <v>114</v>
      </c>
      <c r="H2660" s="17">
        <v>1.7543859649119999</v>
      </c>
      <c r="I2660" s="2">
        <v>35.087719298246</v>
      </c>
      <c r="J2660" s="2">
        <v>2.6315789473679998</v>
      </c>
      <c r="K2660" s="2">
        <v>30.701754385965</v>
      </c>
      <c r="L2660" s="2">
        <v>2.6315789473679998</v>
      </c>
      <c r="M2660" s="2">
        <v>24.561403508771999</v>
      </c>
      <c r="N2660" s="16">
        <v>2.6315789473679998</v>
      </c>
    </row>
    <row r="2661" spans="3:14" x14ac:dyDescent="0.25">
      <c r="C2661" s="106"/>
      <c r="D2661" s="103"/>
      <c r="E2661" s="11" t="s">
        <v>38</v>
      </c>
      <c r="F2661" s="8"/>
      <c r="G2661" s="14">
        <v>4</v>
      </c>
      <c r="H2661" s="57" t="s">
        <v>68</v>
      </c>
      <c r="I2661" s="12" t="s">
        <v>68</v>
      </c>
      <c r="J2661" s="12" t="s">
        <v>68</v>
      </c>
      <c r="K2661" s="6">
        <v>75</v>
      </c>
      <c r="L2661" s="12" t="s">
        <v>68</v>
      </c>
      <c r="M2661" s="6">
        <v>25</v>
      </c>
      <c r="N2661" s="38" t="s">
        <v>68</v>
      </c>
    </row>
    <row r="2662" spans="3:14" ht="25.2" x14ac:dyDescent="0.25">
      <c r="C2662" s="102" t="s">
        <v>39</v>
      </c>
      <c r="D2662" s="102" t="s">
        <v>25</v>
      </c>
      <c r="E2662" s="10" t="s">
        <v>40</v>
      </c>
      <c r="F2662" s="9"/>
      <c r="G2662" s="13">
        <v>114</v>
      </c>
      <c r="H2662" s="23">
        <v>5.2631578947369997</v>
      </c>
      <c r="I2662" s="4">
        <v>27.192982456140001</v>
      </c>
      <c r="J2662" s="4">
        <v>3.508771929825</v>
      </c>
      <c r="K2662" s="4">
        <v>38.596491228070001</v>
      </c>
      <c r="L2662" s="36" t="s">
        <v>68</v>
      </c>
      <c r="M2662" s="4">
        <v>22.807017543859999</v>
      </c>
      <c r="N2662" s="25">
        <v>2.6315789473679998</v>
      </c>
    </row>
    <row r="2663" spans="3:14" ht="25.2" x14ac:dyDescent="0.25">
      <c r="C2663" s="106"/>
      <c r="D2663" s="103"/>
      <c r="E2663" s="11" t="s">
        <v>41</v>
      </c>
      <c r="F2663" s="8"/>
      <c r="G2663" s="7">
        <v>392</v>
      </c>
      <c r="H2663" s="17">
        <v>7.65306122449</v>
      </c>
      <c r="I2663" s="2">
        <v>23.469387755102002</v>
      </c>
      <c r="J2663" s="2">
        <v>4.84693877551</v>
      </c>
      <c r="K2663" s="2">
        <v>47.448979591837002</v>
      </c>
      <c r="L2663" s="2">
        <v>3.826530612245</v>
      </c>
      <c r="M2663" s="2">
        <v>9.6938775510199999</v>
      </c>
      <c r="N2663" s="16">
        <v>3.0612244897959999</v>
      </c>
    </row>
    <row r="2664" spans="3:14" x14ac:dyDescent="0.25">
      <c r="C2664" s="106"/>
      <c r="D2664" s="103"/>
      <c r="E2664" s="11" t="s">
        <v>42</v>
      </c>
      <c r="F2664" s="8"/>
      <c r="G2664" s="14">
        <v>13</v>
      </c>
      <c r="H2664" s="29">
        <v>7.6923076923079998</v>
      </c>
      <c r="I2664" s="6">
        <v>7.6923076923079998</v>
      </c>
      <c r="J2664" s="12" t="s">
        <v>68</v>
      </c>
      <c r="K2664" s="6">
        <v>53.846153846154003</v>
      </c>
      <c r="L2664" s="6">
        <v>23.076923076922998</v>
      </c>
      <c r="M2664" s="6">
        <v>7.6923076923079998</v>
      </c>
      <c r="N2664" s="38" t="s">
        <v>68</v>
      </c>
    </row>
    <row r="2665" spans="3:14" x14ac:dyDescent="0.25">
      <c r="C2665" s="106"/>
      <c r="D2665" s="103"/>
      <c r="E2665" s="11" t="s">
        <v>43</v>
      </c>
      <c r="F2665" s="8"/>
      <c r="G2665" s="7">
        <v>201</v>
      </c>
      <c r="H2665" s="17">
        <v>4.9751243781090002</v>
      </c>
      <c r="I2665" s="2">
        <v>33.333333333333002</v>
      </c>
      <c r="J2665" s="2">
        <v>2.4875621890550002</v>
      </c>
      <c r="K2665" s="2">
        <v>38.805970149254001</v>
      </c>
      <c r="L2665" s="2">
        <v>4.477611940299</v>
      </c>
      <c r="M2665" s="2">
        <v>13.432835820896001</v>
      </c>
      <c r="N2665" s="16">
        <v>2.4875621890550002</v>
      </c>
    </row>
    <row r="2666" spans="3:14" x14ac:dyDescent="0.25">
      <c r="C2666" s="106"/>
      <c r="D2666" s="103"/>
      <c r="E2666" s="11" t="s">
        <v>44</v>
      </c>
      <c r="F2666" s="8"/>
      <c r="G2666" s="14">
        <v>45</v>
      </c>
      <c r="H2666" s="29">
        <v>4.4444444444439997</v>
      </c>
      <c r="I2666" s="6">
        <v>31.111111111111001</v>
      </c>
      <c r="J2666" s="12" t="s">
        <v>68</v>
      </c>
      <c r="K2666" s="6">
        <v>40</v>
      </c>
      <c r="L2666" s="6">
        <v>6.666666666667</v>
      </c>
      <c r="M2666" s="6">
        <v>17.777777777777999</v>
      </c>
      <c r="N2666" s="38" t="s">
        <v>68</v>
      </c>
    </row>
    <row r="2667" spans="3:14" ht="25.2" x14ac:dyDescent="0.25">
      <c r="C2667" s="106"/>
      <c r="D2667" s="103"/>
      <c r="E2667" s="11" t="s">
        <v>45</v>
      </c>
      <c r="F2667" s="8"/>
      <c r="G2667" s="14">
        <v>21</v>
      </c>
      <c r="H2667" s="57" t="s">
        <v>68</v>
      </c>
      <c r="I2667" s="6">
        <v>33.333333333333002</v>
      </c>
      <c r="J2667" s="12" t="s">
        <v>68</v>
      </c>
      <c r="K2667" s="6">
        <v>38.095238095238003</v>
      </c>
      <c r="L2667" s="6">
        <v>9.5238095238099998</v>
      </c>
      <c r="M2667" s="6">
        <v>14.285714285714</v>
      </c>
      <c r="N2667" s="31">
        <v>4.7619047619049999</v>
      </c>
    </row>
    <row r="2668" spans="3:14" x14ac:dyDescent="0.25">
      <c r="C2668" s="106"/>
      <c r="D2668" s="103"/>
      <c r="E2668" s="11" t="s">
        <v>38</v>
      </c>
      <c r="F2668" s="8"/>
      <c r="G2668" s="7">
        <v>63</v>
      </c>
      <c r="H2668" s="17">
        <v>6.3492063492059998</v>
      </c>
      <c r="I2668" s="2">
        <v>26.984126984126998</v>
      </c>
      <c r="J2668" s="2">
        <v>3.1746031746029999</v>
      </c>
      <c r="K2668" s="2">
        <v>44.444444444444002</v>
      </c>
      <c r="L2668" s="2">
        <v>3.1746031746029999</v>
      </c>
      <c r="M2668" s="2">
        <v>12.698412698413</v>
      </c>
      <c r="N2668" s="16">
        <v>3.1746031746029999</v>
      </c>
    </row>
    <row r="2669" spans="3:14" ht="25.2" x14ac:dyDescent="0.25">
      <c r="C2669" s="106"/>
      <c r="D2669" s="102" t="s">
        <v>22</v>
      </c>
      <c r="E2669" s="10" t="s">
        <v>40</v>
      </c>
      <c r="F2669" s="9"/>
      <c r="G2669" s="41">
        <v>46</v>
      </c>
      <c r="H2669" s="61">
        <v>6.5217391304349999</v>
      </c>
      <c r="I2669" s="33">
        <v>26.086956521739001</v>
      </c>
      <c r="J2669" s="33">
        <v>2.1739130434780001</v>
      </c>
      <c r="K2669" s="33">
        <v>45.652173913043001</v>
      </c>
      <c r="L2669" s="39" t="s">
        <v>68</v>
      </c>
      <c r="M2669" s="33">
        <v>15.217391304348</v>
      </c>
      <c r="N2669" s="63">
        <v>4.3478260869570002</v>
      </c>
    </row>
    <row r="2670" spans="3:14" ht="25.2" x14ac:dyDescent="0.25">
      <c r="C2670" s="106"/>
      <c r="D2670" s="103"/>
      <c r="E2670" s="11" t="s">
        <v>41</v>
      </c>
      <c r="F2670" s="8"/>
      <c r="G2670" s="7">
        <v>200</v>
      </c>
      <c r="H2670" s="17">
        <v>7.5</v>
      </c>
      <c r="I2670" s="2">
        <v>28.5</v>
      </c>
      <c r="J2670" s="2">
        <v>4</v>
      </c>
      <c r="K2670" s="2">
        <v>51.5</v>
      </c>
      <c r="L2670" s="2">
        <v>1</v>
      </c>
      <c r="M2670" s="2">
        <v>4.5</v>
      </c>
      <c r="N2670" s="16">
        <v>3</v>
      </c>
    </row>
    <row r="2671" spans="3:14" x14ac:dyDescent="0.25">
      <c r="C2671" s="106"/>
      <c r="D2671" s="103"/>
      <c r="E2671" s="11" t="s">
        <v>42</v>
      </c>
      <c r="F2671" s="8"/>
      <c r="G2671" s="14">
        <v>6</v>
      </c>
      <c r="H2671" s="57" t="s">
        <v>68</v>
      </c>
      <c r="I2671" s="12" t="s">
        <v>68</v>
      </c>
      <c r="J2671" s="12" t="s">
        <v>68</v>
      </c>
      <c r="K2671" s="6">
        <v>66.666666666666998</v>
      </c>
      <c r="L2671" s="6">
        <v>16.666666666666998</v>
      </c>
      <c r="M2671" s="6">
        <v>16.666666666666998</v>
      </c>
      <c r="N2671" s="38" t="s">
        <v>68</v>
      </c>
    </row>
    <row r="2672" spans="3:14" x14ac:dyDescent="0.25">
      <c r="C2672" s="106"/>
      <c r="D2672" s="103"/>
      <c r="E2672" s="11" t="s">
        <v>43</v>
      </c>
      <c r="F2672" s="8"/>
      <c r="G2672" s="7">
        <v>92</v>
      </c>
      <c r="H2672" s="17">
        <v>6.5217391304349999</v>
      </c>
      <c r="I2672" s="2">
        <v>33.695652173912997</v>
      </c>
      <c r="J2672" s="2">
        <v>2.1739130434780001</v>
      </c>
      <c r="K2672" s="2">
        <v>41.304347826087003</v>
      </c>
      <c r="L2672" s="2">
        <v>2.1739130434780001</v>
      </c>
      <c r="M2672" s="2">
        <v>10.869565217390999</v>
      </c>
      <c r="N2672" s="16">
        <v>3.2608695652169999</v>
      </c>
    </row>
    <row r="2673" spans="3:14" x14ac:dyDescent="0.25">
      <c r="C2673" s="106"/>
      <c r="D2673" s="103"/>
      <c r="E2673" s="11" t="s">
        <v>44</v>
      </c>
      <c r="F2673" s="8"/>
      <c r="G2673" s="14">
        <v>23</v>
      </c>
      <c r="H2673" s="57" t="s">
        <v>68</v>
      </c>
      <c r="I2673" s="6">
        <v>21.739130434783</v>
      </c>
      <c r="J2673" s="12" t="s">
        <v>68</v>
      </c>
      <c r="K2673" s="6">
        <v>60.869565217390999</v>
      </c>
      <c r="L2673" s="6">
        <v>8.6956521739130004</v>
      </c>
      <c r="M2673" s="6">
        <v>8.6956521739130004</v>
      </c>
      <c r="N2673" s="38" t="s">
        <v>68</v>
      </c>
    </row>
    <row r="2674" spans="3:14" ht="25.2" x14ac:dyDescent="0.25">
      <c r="C2674" s="106"/>
      <c r="D2674" s="103"/>
      <c r="E2674" s="11" t="s">
        <v>45</v>
      </c>
      <c r="F2674" s="8"/>
      <c r="G2674" s="14">
        <v>6</v>
      </c>
      <c r="H2674" s="57" t="s">
        <v>68</v>
      </c>
      <c r="I2674" s="6">
        <v>50</v>
      </c>
      <c r="J2674" s="12" t="s">
        <v>68</v>
      </c>
      <c r="K2674" s="6">
        <v>50</v>
      </c>
      <c r="L2674" s="12" t="s">
        <v>68</v>
      </c>
      <c r="M2674" s="12" t="s">
        <v>68</v>
      </c>
      <c r="N2674" s="38" t="s">
        <v>68</v>
      </c>
    </row>
    <row r="2675" spans="3:14" x14ac:dyDescent="0.25">
      <c r="C2675" s="106"/>
      <c r="D2675" s="103"/>
      <c r="E2675" s="11" t="s">
        <v>38</v>
      </c>
      <c r="F2675" s="8"/>
      <c r="G2675" s="14">
        <v>39</v>
      </c>
      <c r="H2675" s="29">
        <v>7.6923076923079998</v>
      </c>
      <c r="I2675" s="6">
        <v>28.205128205127998</v>
      </c>
      <c r="J2675" s="6">
        <v>2.564102564103</v>
      </c>
      <c r="K2675" s="6">
        <v>46.153846153845997</v>
      </c>
      <c r="L2675" s="6">
        <v>2.564102564103</v>
      </c>
      <c r="M2675" s="6">
        <v>7.6923076923079998</v>
      </c>
      <c r="N2675" s="31">
        <v>5.1282051282049999</v>
      </c>
    </row>
    <row r="2676" spans="3:14" ht="25.2" x14ac:dyDescent="0.25">
      <c r="C2676" s="106"/>
      <c r="D2676" s="102" t="s">
        <v>23</v>
      </c>
      <c r="E2676" s="10" t="s">
        <v>40</v>
      </c>
      <c r="F2676" s="9"/>
      <c r="G2676" s="13">
        <v>68</v>
      </c>
      <c r="H2676" s="23">
        <v>4.4117647058819998</v>
      </c>
      <c r="I2676" s="4">
        <v>27.941176470588001</v>
      </c>
      <c r="J2676" s="4">
        <v>4.4117647058819998</v>
      </c>
      <c r="K2676" s="4">
        <v>33.823529411765001</v>
      </c>
      <c r="L2676" s="36" t="s">
        <v>68</v>
      </c>
      <c r="M2676" s="4">
        <v>27.941176470588001</v>
      </c>
      <c r="N2676" s="25">
        <v>1.4705882352940001</v>
      </c>
    </row>
    <row r="2677" spans="3:14" ht="25.2" x14ac:dyDescent="0.25">
      <c r="C2677" s="106"/>
      <c r="D2677" s="103"/>
      <c r="E2677" s="11" t="s">
        <v>41</v>
      </c>
      <c r="F2677" s="8"/>
      <c r="G2677" s="7">
        <v>192</v>
      </c>
      <c r="H2677" s="17">
        <v>7.8125</v>
      </c>
      <c r="I2677" s="2">
        <v>18.229166666666998</v>
      </c>
      <c r="J2677" s="2">
        <v>5.729166666667</v>
      </c>
      <c r="K2677" s="2">
        <v>43.229166666666998</v>
      </c>
      <c r="L2677" s="2">
        <v>6.770833333333</v>
      </c>
      <c r="M2677" s="2">
        <v>15.104166666667</v>
      </c>
      <c r="N2677" s="16">
        <v>3.125</v>
      </c>
    </row>
    <row r="2678" spans="3:14" x14ac:dyDescent="0.25">
      <c r="C2678" s="106"/>
      <c r="D2678" s="103"/>
      <c r="E2678" s="11" t="s">
        <v>42</v>
      </c>
      <c r="F2678" s="8"/>
      <c r="G2678" s="14">
        <v>7</v>
      </c>
      <c r="H2678" s="29">
        <v>14.285714285714</v>
      </c>
      <c r="I2678" s="6">
        <v>14.285714285714</v>
      </c>
      <c r="J2678" s="12" t="s">
        <v>68</v>
      </c>
      <c r="K2678" s="6">
        <v>42.857142857143003</v>
      </c>
      <c r="L2678" s="6">
        <v>28.571428571428999</v>
      </c>
      <c r="M2678" s="12" t="s">
        <v>68</v>
      </c>
      <c r="N2678" s="38" t="s">
        <v>68</v>
      </c>
    </row>
    <row r="2679" spans="3:14" x14ac:dyDescent="0.25">
      <c r="C2679" s="106"/>
      <c r="D2679" s="103"/>
      <c r="E2679" s="11" t="s">
        <v>43</v>
      </c>
      <c r="F2679" s="8"/>
      <c r="G2679" s="7">
        <v>109</v>
      </c>
      <c r="H2679" s="17">
        <v>3.669724770642</v>
      </c>
      <c r="I2679" s="2">
        <v>33.027522935779999</v>
      </c>
      <c r="J2679" s="2">
        <v>2.7522935779819999</v>
      </c>
      <c r="K2679" s="2">
        <v>36.697247706421997</v>
      </c>
      <c r="L2679" s="2">
        <v>6.4220183486240003</v>
      </c>
      <c r="M2679" s="2">
        <v>15.596330275229001</v>
      </c>
      <c r="N2679" s="16">
        <v>1.834862385321</v>
      </c>
    </row>
    <row r="2680" spans="3:14" x14ac:dyDescent="0.25">
      <c r="C2680" s="106"/>
      <c r="D2680" s="103"/>
      <c r="E2680" s="11" t="s">
        <v>44</v>
      </c>
      <c r="F2680" s="8"/>
      <c r="G2680" s="14">
        <v>22</v>
      </c>
      <c r="H2680" s="29">
        <v>9.0909090909089993</v>
      </c>
      <c r="I2680" s="6">
        <v>40.909090909090999</v>
      </c>
      <c r="J2680" s="12" t="s">
        <v>68</v>
      </c>
      <c r="K2680" s="6">
        <v>18.181818181817999</v>
      </c>
      <c r="L2680" s="6">
        <v>4.5454545454549997</v>
      </c>
      <c r="M2680" s="6">
        <v>27.272727272727</v>
      </c>
      <c r="N2680" s="38" t="s">
        <v>68</v>
      </c>
    </row>
    <row r="2681" spans="3:14" ht="25.2" x14ac:dyDescent="0.25">
      <c r="C2681" s="106"/>
      <c r="D2681" s="103"/>
      <c r="E2681" s="11" t="s">
        <v>45</v>
      </c>
      <c r="F2681" s="8"/>
      <c r="G2681" s="14">
        <v>15</v>
      </c>
      <c r="H2681" s="57" t="s">
        <v>68</v>
      </c>
      <c r="I2681" s="6">
        <v>26.666666666666998</v>
      </c>
      <c r="J2681" s="12" t="s">
        <v>68</v>
      </c>
      <c r="K2681" s="6">
        <v>33.333333333333002</v>
      </c>
      <c r="L2681" s="6">
        <v>13.333333333333</v>
      </c>
      <c r="M2681" s="6">
        <v>20</v>
      </c>
      <c r="N2681" s="31">
        <v>6.666666666667</v>
      </c>
    </row>
    <row r="2682" spans="3:14" x14ac:dyDescent="0.25">
      <c r="C2682" s="106"/>
      <c r="D2682" s="103"/>
      <c r="E2682" s="11" t="s">
        <v>38</v>
      </c>
      <c r="F2682" s="8"/>
      <c r="G2682" s="14">
        <v>24</v>
      </c>
      <c r="H2682" s="29">
        <v>4.166666666667</v>
      </c>
      <c r="I2682" s="6">
        <v>25</v>
      </c>
      <c r="J2682" s="6">
        <v>4.166666666667</v>
      </c>
      <c r="K2682" s="6">
        <v>41.666666666666998</v>
      </c>
      <c r="L2682" s="6">
        <v>4.166666666667</v>
      </c>
      <c r="M2682" s="6">
        <v>20.833333333333002</v>
      </c>
      <c r="N2682" s="38" t="s">
        <v>68</v>
      </c>
    </row>
    <row r="2683" spans="3:14" x14ac:dyDescent="0.25">
      <c r="C2683" s="102" t="s">
        <v>46</v>
      </c>
      <c r="D2683" s="100" t="s">
        <v>21</v>
      </c>
      <c r="E2683" s="10" t="s">
        <v>47</v>
      </c>
      <c r="F2683" s="9"/>
      <c r="G2683" s="13">
        <v>504</v>
      </c>
      <c r="H2683" s="23">
        <v>5.5555555555560003</v>
      </c>
      <c r="I2683" s="4">
        <v>25.396825396825001</v>
      </c>
      <c r="J2683" s="4">
        <v>4.5634920634920002</v>
      </c>
      <c r="K2683" s="4">
        <v>45.833333333333002</v>
      </c>
      <c r="L2683" s="4">
        <v>3.1746031746029999</v>
      </c>
      <c r="M2683" s="4">
        <v>12.301587301587</v>
      </c>
      <c r="N2683" s="25">
        <v>3.1746031746029999</v>
      </c>
    </row>
    <row r="2684" spans="3:14" ht="25.2" x14ac:dyDescent="0.25">
      <c r="C2684" s="106"/>
      <c r="D2684" s="101"/>
      <c r="E2684" s="11" t="s">
        <v>48</v>
      </c>
      <c r="F2684" s="8"/>
      <c r="G2684" s="7">
        <v>73</v>
      </c>
      <c r="H2684" s="17">
        <v>6.8493150684930004</v>
      </c>
      <c r="I2684" s="2">
        <v>31.506849315067999</v>
      </c>
      <c r="J2684" s="2">
        <v>1.369863013699</v>
      </c>
      <c r="K2684" s="2">
        <v>41.095890410959001</v>
      </c>
      <c r="L2684" s="2">
        <v>6.8493150684930004</v>
      </c>
      <c r="M2684" s="2">
        <v>8.2191780821920002</v>
      </c>
      <c r="N2684" s="16">
        <v>4.1095890410960001</v>
      </c>
    </row>
    <row r="2685" spans="3:14" x14ac:dyDescent="0.25">
      <c r="C2685" s="106"/>
      <c r="D2685" s="101"/>
      <c r="E2685" s="11" t="s">
        <v>49</v>
      </c>
      <c r="F2685" s="8"/>
      <c r="G2685" s="14">
        <v>8</v>
      </c>
      <c r="H2685" s="29">
        <v>12.5</v>
      </c>
      <c r="I2685" s="6">
        <v>37.5</v>
      </c>
      <c r="J2685" s="6">
        <v>12.5</v>
      </c>
      <c r="K2685" s="6">
        <v>25</v>
      </c>
      <c r="L2685" s="6">
        <v>12.5</v>
      </c>
      <c r="M2685" s="12" t="s">
        <v>68</v>
      </c>
      <c r="N2685" s="38" t="s">
        <v>68</v>
      </c>
    </row>
    <row r="2686" spans="3:14" ht="25.2" x14ac:dyDescent="0.25">
      <c r="C2686" s="106"/>
      <c r="D2686" s="101"/>
      <c r="E2686" s="11" t="s">
        <v>50</v>
      </c>
      <c r="F2686" s="8"/>
      <c r="G2686" s="14">
        <v>35</v>
      </c>
      <c r="H2686" s="29">
        <v>11.428571428571001</v>
      </c>
      <c r="I2686" s="6">
        <v>42.857142857143003</v>
      </c>
      <c r="J2686" s="6">
        <v>5.7142857142860004</v>
      </c>
      <c r="K2686" s="6">
        <v>25.714285714286</v>
      </c>
      <c r="L2686" s="12" t="s">
        <v>68</v>
      </c>
      <c r="M2686" s="6">
        <v>11.428571428571001</v>
      </c>
      <c r="N2686" s="31">
        <v>2.8571428571430002</v>
      </c>
    </row>
    <row r="2687" spans="3:14" ht="25.2" x14ac:dyDescent="0.25">
      <c r="C2687" s="106"/>
      <c r="D2687" s="101"/>
      <c r="E2687" s="11" t="s">
        <v>51</v>
      </c>
      <c r="F2687" s="8"/>
      <c r="G2687" s="14">
        <v>23</v>
      </c>
      <c r="H2687" s="29">
        <v>4.3478260869570002</v>
      </c>
      <c r="I2687" s="6">
        <v>34.782608695652002</v>
      </c>
      <c r="J2687" s="12" t="s">
        <v>68</v>
      </c>
      <c r="K2687" s="6">
        <v>26.086956521739001</v>
      </c>
      <c r="L2687" s="12" t="s">
        <v>68</v>
      </c>
      <c r="M2687" s="6">
        <v>34.782608695652002</v>
      </c>
      <c r="N2687" s="38" t="s">
        <v>68</v>
      </c>
    </row>
    <row r="2688" spans="3:14" x14ac:dyDescent="0.25">
      <c r="C2688" s="106"/>
      <c r="D2688" s="101"/>
      <c r="E2688" s="11" t="s">
        <v>52</v>
      </c>
      <c r="F2688" s="8"/>
      <c r="G2688" s="14">
        <v>16</v>
      </c>
      <c r="H2688" s="57" t="s">
        <v>68</v>
      </c>
      <c r="I2688" s="6">
        <v>31.25</v>
      </c>
      <c r="J2688" s="12" t="s">
        <v>68</v>
      </c>
      <c r="K2688" s="6">
        <v>31.25</v>
      </c>
      <c r="L2688" s="12" t="s">
        <v>68</v>
      </c>
      <c r="M2688" s="6">
        <v>31.25</v>
      </c>
      <c r="N2688" s="31">
        <v>6.25</v>
      </c>
    </row>
    <row r="2689" spans="2:14" x14ac:dyDescent="0.25">
      <c r="C2689" s="106"/>
      <c r="D2689" s="101"/>
      <c r="E2689" s="11" t="s">
        <v>53</v>
      </c>
      <c r="F2689" s="8"/>
      <c r="G2689" s="14">
        <v>5</v>
      </c>
      <c r="H2689" s="57" t="s">
        <v>68</v>
      </c>
      <c r="I2689" s="6">
        <v>20</v>
      </c>
      <c r="J2689" s="12" t="s">
        <v>68</v>
      </c>
      <c r="K2689" s="6">
        <v>20</v>
      </c>
      <c r="L2689" s="12" t="s">
        <v>68</v>
      </c>
      <c r="M2689" s="6">
        <v>60</v>
      </c>
      <c r="N2689" s="38" t="s">
        <v>68</v>
      </c>
    </row>
    <row r="2690" spans="2:14" x14ac:dyDescent="0.25">
      <c r="C2690" s="106"/>
      <c r="D2690" s="101"/>
      <c r="E2690" s="11" t="s">
        <v>38</v>
      </c>
      <c r="F2690" s="8"/>
      <c r="G2690" s="14">
        <v>13</v>
      </c>
      <c r="H2690" s="29">
        <v>7.6923076923079998</v>
      </c>
      <c r="I2690" s="6">
        <v>7.6923076923079998</v>
      </c>
      <c r="J2690" s="6">
        <v>7.6923076923079998</v>
      </c>
      <c r="K2690" s="6">
        <v>53.846153846154003</v>
      </c>
      <c r="L2690" s="6">
        <v>7.6923076923079998</v>
      </c>
      <c r="M2690" s="6">
        <v>15.384615384615</v>
      </c>
      <c r="N2690" s="38" t="s">
        <v>68</v>
      </c>
    </row>
    <row r="2691" spans="2:14" x14ac:dyDescent="0.25">
      <c r="C2691" s="106"/>
      <c r="D2691" s="101"/>
      <c r="E2691" s="11" t="s">
        <v>54</v>
      </c>
      <c r="F2691" s="8"/>
      <c r="G2691" s="7">
        <v>577</v>
      </c>
      <c r="H2691" s="17">
        <v>5.7192374350090001</v>
      </c>
      <c r="I2691" s="2">
        <v>26.169844020797001</v>
      </c>
      <c r="J2691" s="2">
        <v>4.1594454072789997</v>
      </c>
      <c r="K2691" s="2">
        <v>45.233968804158998</v>
      </c>
      <c r="L2691" s="2">
        <v>3.6395147313690002</v>
      </c>
      <c r="M2691" s="2">
        <v>11.785095320624</v>
      </c>
      <c r="N2691" s="16">
        <v>3.2928942807629999</v>
      </c>
    </row>
    <row r="2692" spans="2:14" x14ac:dyDescent="0.25">
      <c r="C2692" s="106"/>
      <c r="D2692" s="101"/>
      <c r="E2692" s="11" t="s">
        <v>55</v>
      </c>
      <c r="F2692" s="8"/>
      <c r="G2692" s="7">
        <v>66</v>
      </c>
      <c r="H2692" s="17">
        <v>9.0909090909089993</v>
      </c>
      <c r="I2692" s="2">
        <v>39.393939393939</v>
      </c>
      <c r="J2692" s="2">
        <v>4.5454545454549997</v>
      </c>
      <c r="K2692" s="2">
        <v>25.757575757575999</v>
      </c>
      <c r="L2692" s="2">
        <v>1.5151515151520001</v>
      </c>
      <c r="M2692" s="2">
        <v>18.181818181817999</v>
      </c>
      <c r="N2692" s="16">
        <v>1.5151515151520001</v>
      </c>
    </row>
    <row r="2693" spans="2:14" ht="25.2" x14ac:dyDescent="0.25">
      <c r="C2693" s="102" t="s">
        <v>56</v>
      </c>
      <c r="D2693" s="100" t="s">
        <v>21</v>
      </c>
      <c r="E2693" s="10" t="s">
        <v>57</v>
      </c>
      <c r="F2693" s="9"/>
      <c r="G2693" s="13">
        <v>161</v>
      </c>
      <c r="H2693" s="23">
        <v>5.5900621118010001</v>
      </c>
      <c r="I2693" s="4">
        <v>27.329192546584</v>
      </c>
      <c r="J2693" s="4">
        <v>1.8633540372670001</v>
      </c>
      <c r="K2693" s="4">
        <v>41.614906832297997</v>
      </c>
      <c r="L2693" s="4">
        <v>5.5900621118010001</v>
      </c>
      <c r="M2693" s="4">
        <v>16.149068322981002</v>
      </c>
      <c r="N2693" s="25">
        <v>1.8633540372670001</v>
      </c>
    </row>
    <row r="2694" spans="2:14" ht="25.2" x14ac:dyDescent="0.25">
      <c r="C2694" s="106"/>
      <c r="D2694" s="101"/>
      <c r="E2694" s="11" t="s">
        <v>58</v>
      </c>
      <c r="F2694" s="8"/>
      <c r="G2694" s="7">
        <v>289</v>
      </c>
      <c r="H2694" s="17">
        <v>5.8823529411760003</v>
      </c>
      <c r="I2694" s="2">
        <v>26.989619377162999</v>
      </c>
      <c r="J2694" s="2">
        <v>4.8442906574390001</v>
      </c>
      <c r="K2694" s="2">
        <v>43.598615916954998</v>
      </c>
      <c r="L2694" s="2">
        <v>3.114186851211</v>
      </c>
      <c r="M2694" s="2">
        <v>11.418685121107</v>
      </c>
      <c r="N2694" s="16">
        <v>4.1522491349479997</v>
      </c>
    </row>
    <row r="2695" spans="2:14" ht="25.2" x14ac:dyDescent="0.25">
      <c r="C2695" s="106"/>
      <c r="D2695" s="101"/>
      <c r="E2695" s="11" t="s">
        <v>59</v>
      </c>
      <c r="F2695" s="8"/>
      <c r="G2695" s="7">
        <v>169</v>
      </c>
      <c r="H2695" s="17">
        <v>5.3254437869820004</v>
      </c>
      <c r="I2695" s="2">
        <v>29.585798816568001</v>
      </c>
      <c r="J2695" s="2">
        <v>5.3254437869820004</v>
      </c>
      <c r="K2695" s="2">
        <v>42.603550295858</v>
      </c>
      <c r="L2695" s="2">
        <v>1.1834319526629999</v>
      </c>
      <c r="M2695" s="2">
        <v>14.792899408284001</v>
      </c>
      <c r="N2695" s="16">
        <v>1.1834319526629999</v>
      </c>
    </row>
    <row r="2696" spans="2:14" x14ac:dyDescent="0.25">
      <c r="C2696" s="106"/>
      <c r="D2696" s="101"/>
      <c r="E2696" s="11" t="s">
        <v>60</v>
      </c>
      <c r="F2696" s="8"/>
      <c r="G2696" s="7">
        <v>58</v>
      </c>
      <c r="H2696" s="17">
        <v>8.6206896551720007</v>
      </c>
      <c r="I2696" s="2">
        <v>20.689655172414</v>
      </c>
      <c r="J2696" s="2">
        <v>3.4482758620689999</v>
      </c>
      <c r="K2696" s="2">
        <v>44.827586206897003</v>
      </c>
      <c r="L2696" s="2">
        <v>5.1724137931029999</v>
      </c>
      <c r="M2696" s="2">
        <v>10.344827586207</v>
      </c>
      <c r="N2696" s="16">
        <v>6.8965517241379999</v>
      </c>
    </row>
    <row r="2697" spans="2:14" x14ac:dyDescent="0.25">
      <c r="C2697" s="102" t="s">
        <v>61</v>
      </c>
      <c r="D2697" s="100" t="s">
        <v>21</v>
      </c>
      <c r="E2697" s="10" t="s">
        <v>62</v>
      </c>
      <c r="F2697" s="9"/>
      <c r="G2697" s="13">
        <v>91</v>
      </c>
      <c r="H2697" s="23">
        <v>8.7912087912089998</v>
      </c>
      <c r="I2697" s="4">
        <v>21.978021978021999</v>
      </c>
      <c r="J2697" s="4">
        <v>5.4945054945049998</v>
      </c>
      <c r="K2697" s="4">
        <v>41.758241758242001</v>
      </c>
      <c r="L2697" s="4">
        <v>2.1978021978019999</v>
      </c>
      <c r="M2697" s="4">
        <v>17.582417582418</v>
      </c>
      <c r="N2697" s="25">
        <v>2.1978021978019999</v>
      </c>
    </row>
    <row r="2698" spans="2:14" x14ac:dyDescent="0.25">
      <c r="C2698" s="103"/>
      <c r="D2698" s="101"/>
      <c r="E2698" s="11" t="s">
        <v>63</v>
      </c>
      <c r="F2698" s="8"/>
      <c r="G2698" s="7">
        <v>178</v>
      </c>
      <c r="H2698" s="17">
        <v>6.1797752808990003</v>
      </c>
      <c r="I2698" s="2">
        <v>24.719101123596001</v>
      </c>
      <c r="J2698" s="2">
        <v>3.9325842696629998</v>
      </c>
      <c r="K2698" s="2">
        <v>46.629213483146003</v>
      </c>
      <c r="L2698" s="2">
        <v>3.3707865168539999</v>
      </c>
      <c r="M2698" s="2">
        <v>12.359550561798001</v>
      </c>
      <c r="N2698" s="16">
        <v>2.808988764045</v>
      </c>
    </row>
    <row r="2699" spans="2:14" ht="25.2" x14ac:dyDescent="0.25">
      <c r="C2699" s="103"/>
      <c r="D2699" s="101"/>
      <c r="E2699" s="11" t="s">
        <v>64</v>
      </c>
      <c r="F2699" s="8"/>
      <c r="G2699" s="7">
        <v>147</v>
      </c>
      <c r="H2699" s="17">
        <v>5.4421768707479998</v>
      </c>
      <c r="I2699" s="2">
        <v>27.210884353741001</v>
      </c>
      <c r="J2699" s="2">
        <v>4.7619047619049999</v>
      </c>
      <c r="K2699" s="2">
        <v>42.176870748299002</v>
      </c>
      <c r="L2699" s="2">
        <v>6.1224489795919999</v>
      </c>
      <c r="M2699" s="2">
        <v>10.204081632653001</v>
      </c>
      <c r="N2699" s="16">
        <v>4.0816326530609999</v>
      </c>
    </row>
    <row r="2700" spans="2:14" x14ac:dyDescent="0.25">
      <c r="C2700" s="103"/>
      <c r="D2700" s="101"/>
      <c r="E2700" s="11" t="s">
        <v>65</v>
      </c>
      <c r="F2700" s="8"/>
      <c r="G2700" s="7">
        <v>113</v>
      </c>
      <c r="H2700" s="17">
        <v>6.194690265487</v>
      </c>
      <c r="I2700" s="2">
        <v>27.433628318583999</v>
      </c>
      <c r="J2700" s="2">
        <v>5.3097345132739999</v>
      </c>
      <c r="K2700" s="2">
        <v>38.938053097344998</v>
      </c>
      <c r="L2700" s="2">
        <v>4.424778761062</v>
      </c>
      <c r="M2700" s="2">
        <v>15.044247787611001</v>
      </c>
      <c r="N2700" s="16">
        <v>2.654867256637</v>
      </c>
    </row>
    <row r="2701" spans="2:14" x14ac:dyDescent="0.25">
      <c r="C2701" s="103"/>
      <c r="D2701" s="101"/>
      <c r="E2701" s="11" t="s">
        <v>66</v>
      </c>
      <c r="F2701" s="8"/>
      <c r="G2701" s="7">
        <v>62</v>
      </c>
      <c r="H2701" s="17">
        <v>6.4516129032259997</v>
      </c>
      <c r="I2701" s="2">
        <v>32.258064516128997</v>
      </c>
      <c r="J2701" s="2">
        <v>1.6129032258060001</v>
      </c>
      <c r="K2701" s="2">
        <v>43.548387096774</v>
      </c>
      <c r="L2701" s="19" t="s">
        <v>68</v>
      </c>
      <c r="M2701" s="2">
        <v>14.516129032258</v>
      </c>
      <c r="N2701" s="16">
        <v>1.6129032258060001</v>
      </c>
    </row>
    <row r="2702" spans="2:14" x14ac:dyDescent="0.25">
      <c r="C2702" s="107"/>
      <c r="D2702" s="104"/>
      <c r="E2702" s="44" t="s">
        <v>67</v>
      </c>
      <c r="F2702" s="45"/>
      <c r="G2702" s="56">
        <v>86</v>
      </c>
      <c r="H2702" s="66">
        <v>2.3255813953489999</v>
      </c>
      <c r="I2702" s="35">
        <v>33.720930232557997</v>
      </c>
      <c r="J2702" s="35">
        <v>2.3255813953489999</v>
      </c>
      <c r="K2702" s="35">
        <v>43.023255813953</v>
      </c>
      <c r="L2702" s="35">
        <v>1.1627906976739999</v>
      </c>
      <c r="M2702" s="35">
        <v>12.790697674419</v>
      </c>
      <c r="N2702" s="67">
        <v>4.6511627906979998</v>
      </c>
    </row>
    <row r="2704" spans="2:14" x14ac:dyDescent="0.25">
      <c r="B2704" s="42" t="str">
        <f xml:space="preserve"> HYPERLINK("#'目次'!B38", "[32]")</f>
        <v>[32]</v>
      </c>
      <c r="C2704" s="37" t="s">
        <v>401</v>
      </c>
    </row>
    <row r="2707" spans="3:25" x14ac:dyDescent="0.25">
      <c r="C2707" s="37" t="s">
        <v>14</v>
      </c>
    </row>
    <row r="2708" spans="3:25" ht="75.599999999999994" x14ac:dyDescent="0.25">
      <c r="C2708" s="96"/>
      <c r="D2708" s="97"/>
      <c r="E2708" s="97"/>
      <c r="F2708" s="97"/>
      <c r="G2708" s="52" t="s">
        <v>15</v>
      </c>
      <c r="H2708" s="48" t="s">
        <v>402</v>
      </c>
      <c r="I2708" s="20" t="s">
        <v>403</v>
      </c>
      <c r="J2708" s="20" t="s">
        <v>404</v>
      </c>
      <c r="K2708" s="20" t="s">
        <v>405</v>
      </c>
      <c r="L2708" s="20" t="s">
        <v>406</v>
      </c>
      <c r="M2708" s="20" t="s">
        <v>407</v>
      </c>
      <c r="N2708" s="20" t="s">
        <v>408</v>
      </c>
      <c r="O2708" s="20" t="s">
        <v>409</v>
      </c>
      <c r="P2708" s="20" t="s">
        <v>410</v>
      </c>
      <c r="Q2708" s="20" t="s">
        <v>411</v>
      </c>
      <c r="R2708" s="20" t="s">
        <v>412</v>
      </c>
      <c r="S2708" s="20" t="s">
        <v>413</v>
      </c>
      <c r="T2708" s="20" t="s">
        <v>414</v>
      </c>
      <c r="U2708" s="20" t="s">
        <v>415</v>
      </c>
      <c r="V2708" s="20" t="s">
        <v>53</v>
      </c>
      <c r="W2708" s="20" t="s">
        <v>416</v>
      </c>
      <c r="X2708" s="20" t="s">
        <v>38</v>
      </c>
      <c r="Y2708" s="51" t="s">
        <v>417</v>
      </c>
    </row>
    <row r="2709" spans="3:25" x14ac:dyDescent="0.25">
      <c r="C2709" s="98"/>
      <c r="D2709" s="99"/>
      <c r="E2709" s="99"/>
      <c r="F2709" s="99"/>
      <c r="G2709" s="47"/>
      <c r="H2709" s="55"/>
      <c r="I2709" s="21"/>
      <c r="J2709" s="21"/>
      <c r="K2709" s="21"/>
      <c r="L2709" s="21"/>
      <c r="M2709" s="21"/>
      <c r="N2709" s="21"/>
      <c r="O2709" s="21"/>
      <c r="P2709" s="21"/>
      <c r="Q2709" s="21"/>
      <c r="R2709" s="21"/>
      <c r="S2709" s="21"/>
      <c r="T2709" s="21"/>
      <c r="U2709" s="21"/>
      <c r="V2709" s="21"/>
      <c r="W2709" s="21"/>
      <c r="X2709" s="21"/>
      <c r="Y2709" s="54"/>
    </row>
    <row r="2710" spans="3:25" x14ac:dyDescent="0.25">
      <c r="C2710" s="43"/>
      <c r="D2710" s="49"/>
      <c r="E2710" s="53" t="s">
        <v>15</v>
      </c>
      <c r="F2710" s="46"/>
      <c r="G2710" s="50">
        <v>1524</v>
      </c>
      <c r="H2710" s="32">
        <v>6.3648293963249998</v>
      </c>
      <c r="I2710" s="32">
        <v>5.2493438320210002</v>
      </c>
      <c r="J2710" s="32">
        <v>9.2519685039370003</v>
      </c>
      <c r="K2710" s="32">
        <v>8.9895013123359995</v>
      </c>
      <c r="L2710" s="32">
        <v>9.4488188976380005</v>
      </c>
      <c r="M2710" s="32">
        <v>9.4488188976380005</v>
      </c>
      <c r="N2710" s="32">
        <v>30.052493438319999</v>
      </c>
      <c r="O2710" s="32">
        <v>13.910761154856001</v>
      </c>
      <c r="P2710" s="32">
        <v>1.509186351706</v>
      </c>
      <c r="Q2710" s="32">
        <v>3.8057742782149999</v>
      </c>
      <c r="R2710" s="32">
        <v>9.7112860892389996</v>
      </c>
      <c r="S2710" s="32">
        <v>16.797900262467</v>
      </c>
      <c r="T2710" s="32">
        <v>16.863517060366998</v>
      </c>
      <c r="U2710" s="32">
        <v>2.165354330709</v>
      </c>
      <c r="V2710" s="32">
        <v>4.7244094488190003</v>
      </c>
      <c r="W2710" s="32">
        <v>32.086614173228</v>
      </c>
      <c r="X2710" s="32">
        <v>3.0839895013119998</v>
      </c>
      <c r="Y2710" s="65">
        <v>64.829396325459001</v>
      </c>
    </row>
    <row r="2711" spans="3:25" x14ac:dyDescent="0.25">
      <c r="C2711" s="105" t="s">
        <v>20</v>
      </c>
      <c r="D2711" s="100" t="s">
        <v>21</v>
      </c>
      <c r="E2711" s="10" t="s">
        <v>22</v>
      </c>
      <c r="F2711" s="9"/>
      <c r="G2711" s="13">
        <v>780</v>
      </c>
      <c r="H2711" s="23">
        <v>6.9230769230769997</v>
      </c>
      <c r="I2711" s="4">
        <v>5.1282051282049999</v>
      </c>
      <c r="J2711" s="4">
        <v>9.1025641025639992</v>
      </c>
      <c r="K2711" s="4">
        <v>8.2051282051280001</v>
      </c>
      <c r="L2711" s="4">
        <v>9.8717948717950001</v>
      </c>
      <c r="M2711" s="4">
        <v>7.9487179487180004</v>
      </c>
      <c r="N2711" s="4">
        <v>30.512820512821001</v>
      </c>
      <c r="O2711" s="4">
        <v>15.384615384615</v>
      </c>
      <c r="P2711" s="4">
        <v>1.666666666667</v>
      </c>
      <c r="Q2711" s="4">
        <v>3.9743589743590002</v>
      </c>
      <c r="R2711" s="4">
        <v>10.384615384615</v>
      </c>
      <c r="S2711" s="4">
        <v>17.051282051282001</v>
      </c>
      <c r="T2711" s="4">
        <v>16.923076923077002</v>
      </c>
      <c r="U2711" s="4">
        <v>2.6923076923079998</v>
      </c>
      <c r="V2711" s="4">
        <v>4.3589743589739998</v>
      </c>
      <c r="W2711" s="4">
        <v>32.564102564103003</v>
      </c>
      <c r="X2711" s="4">
        <v>1.923076923077</v>
      </c>
      <c r="Y2711" s="25">
        <v>65.512820512820994</v>
      </c>
    </row>
    <row r="2712" spans="3:25" x14ac:dyDescent="0.25">
      <c r="C2712" s="106"/>
      <c r="D2712" s="101"/>
      <c r="E2712" s="11" t="s">
        <v>23</v>
      </c>
      <c r="F2712" s="8"/>
      <c r="G2712" s="7">
        <v>744</v>
      </c>
      <c r="H2712" s="17">
        <v>5.7795698924729999</v>
      </c>
      <c r="I2712" s="2">
        <v>5.3763440860219998</v>
      </c>
      <c r="J2712" s="2">
        <v>9.408602150538</v>
      </c>
      <c r="K2712" s="2">
        <v>9.8118279569889992</v>
      </c>
      <c r="L2712" s="2">
        <v>9.0053763440860006</v>
      </c>
      <c r="M2712" s="2">
        <v>11.021505376344001</v>
      </c>
      <c r="N2712" s="2">
        <v>29.569892473117999</v>
      </c>
      <c r="O2712" s="2">
        <v>12.365591397849</v>
      </c>
      <c r="P2712" s="2">
        <v>1.3440860215049999</v>
      </c>
      <c r="Q2712" s="2">
        <v>3.6290322580650001</v>
      </c>
      <c r="R2712" s="2">
        <v>9.0053763440860006</v>
      </c>
      <c r="S2712" s="2">
        <v>16.532258064516</v>
      </c>
      <c r="T2712" s="2">
        <v>16.801075268817002</v>
      </c>
      <c r="U2712" s="2">
        <v>1.6129032258060001</v>
      </c>
      <c r="V2712" s="2">
        <v>5.1075268817200001</v>
      </c>
      <c r="W2712" s="2">
        <v>31.586021505375999</v>
      </c>
      <c r="X2712" s="2">
        <v>4.3010752688169998</v>
      </c>
      <c r="Y2712" s="16">
        <v>64.112903225805994</v>
      </c>
    </row>
    <row r="2713" spans="3:25" x14ac:dyDescent="0.25">
      <c r="C2713" s="102" t="s">
        <v>24</v>
      </c>
      <c r="D2713" s="102" t="s">
        <v>25</v>
      </c>
      <c r="E2713" s="10" t="s">
        <v>26</v>
      </c>
      <c r="F2713" s="9"/>
      <c r="G2713" s="13">
        <v>257</v>
      </c>
      <c r="H2713" s="23">
        <v>10.505836575875</v>
      </c>
      <c r="I2713" s="4">
        <v>7.0038910505840004</v>
      </c>
      <c r="J2713" s="4">
        <v>7.3929961089490002</v>
      </c>
      <c r="K2713" s="4">
        <v>7.782101167315</v>
      </c>
      <c r="L2713" s="4">
        <v>8.1712062256810007</v>
      </c>
      <c r="M2713" s="4">
        <v>7.0038910505840004</v>
      </c>
      <c r="N2713" s="4">
        <v>30.739299610894999</v>
      </c>
      <c r="O2713" s="4">
        <v>18.677042801555999</v>
      </c>
      <c r="P2713" s="4">
        <v>3.5019455252920002</v>
      </c>
      <c r="Q2713" s="4">
        <v>3.5019455252920002</v>
      </c>
      <c r="R2713" s="4">
        <v>7.3929961089490002</v>
      </c>
      <c r="S2713" s="4">
        <v>13.229571984435999</v>
      </c>
      <c r="T2713" s="4">
        <v>15.175097276264999</v>
      </c>
      <c r="U2713" s="4">
        <v>1.556420233463</v>
      </c>
      <c r="V2713" s="4">
        <v>7.0038910505840004</v>
      </c>
      <c r="W2713" s="4">
        <v>28.4046692607</v>
      </c>
      <c r="X2713" s="4">
        <v>0.77821011673200002</v>
      </c>
      <c r="Y2713" s="25">
        <v>70.817120622567998</v>
      </c>
    </row>
    <row r="2714" spans="3:25" x14ac:dyDescent="0.25">
      <c r="C2714" s="106"/>
      <c r="D2714" s="103"/>
      <c r="E2714" s="11" t="s">
        <v>27</v>
      </c>
      <c r="F2714" s="8"/>
      <c r="G2714" s="7">
        <v>297</v>
      </c>
      <c r="H2714" s="17">
        <v>5.7239057239060003</v>
      </c>
      <c r="I2714" s="2">
        <v>5.3872053872050003</v>
      </c>
      <c r="J2714" s="2">
        <v>9.7643097643099992</v>
      </c>
      <c r="K2714" s="2">
        <v>9.4276094276089992</v>
      </c>
      <c r="L2714" s="2">
        <v>11.111111111111001</v>
      </c>
      <c r="M2714" s="2">
        <v>8.7542087542089995</v>
      </c>
      <c r="N2714" s="2">
        <v>28.956228956229001</v>
      </c>
      <c r="O2714" s="2">
        <v>16.835016835017001</v>
      </c>
      <c r="P2714" s="2">
        <v>1.683501683502</v>
      </c>
      <c r="Q2714" s="2">
        <v>3.0303030303030001</v>
      </c>
      <c r="R2714" s="2">
        <v>6.734006734007</v>
      </c>
      <c r="S2714" s="2">
        <v>12.121212121212</v>
      </c>
      <c r="T2714" s="2">
        <v>17.171717171716999</v>
      </c>
      <c r="U2714" s="2">
        <v>3.367003367003</v>
      </c>
      <c r="V2714" s="2">
        <v>4.7138047138049997</v>
      </c>
      <c r="W2714" s="2">
        <v>33.670033670034002</v>
      </c>
      <c r="X2714" s="19" t="s">
        <v>68</v>
      </c>
      <c r="Y2714" s="16">
        <v>66.329966329965998</v>
      </c>
    </row>
    <row r="2715" spans="3:25" x14ac:dyDescent="0.25">
      <c r="C2715" s="106"/>
      <c r="D2715" s="103"/>
      <c r="E2715" s="11" t="s">
        <v>28</v>
      </c>
      <c r="F2715" s="8"/>
      <c r="G2715" s="7">
        <v>316</v>
      </c>
      <c r="H2715" s="17">
        <v>6.0126582278480001</v>
      </c>
      <c r="I2715" s="2">
        <v>5.379746835443</v>
      </c>
      <c r="J2715" s="2">
        <v>9.8101265822780004</v>
      </c>
      <c r="K2715" s="2">
        <v>9.493670886076</v>
      </c>
      <c r="L2715" s="2">
        <v>8.2278481012659999</v>
      </c>
      <c r="M2715" s="2">
        <v>10.126582278480999</v>
      </c>
      <c r="N2715" s="2">
        <v>28.797468354429999</v>
      </c>
      <c r="O2715" s="2">
        <v>12.974683544304</v>
      </c>
      <c r="P2715" s="2">
        <v>0.63291139240500005</v>
      </c>
      <c r="Q2715" s="2">
        <v>2.5316455696200002</v>
      </c>
      <c r="R2715" s="2">
        <v>10.443037974684</v>
      </c>
      <c r="S2715" s="2">
        <v>16.455696202532</v>
      </c>
      <c r="T2715" s="2">
        <v>16.139240506328999</v>
      </c>
      <c r="U2715" s="2">
        <v>1.8987341772149999</v>
      </c>
      <c r="V2715" s="2">
        <v>5.379746835443</v>
      </c>
      <c r="W2715" s="2">
        <v>29.113924050632999</v>
      </c>
      <c r="X2715" s="2">
        <v>4.4303797468350004</v>
      </c>
      <c r="Y2715" s="16">
        <v>66.455696202531996</v>
      </c>
    </row>
    <row r="2716" spans="3:25" x14ac:dyDescent="0.25">
      <c r="C2716" s="106"/>
      <c r="D2716" s="103"/>
      <c r="E2716" s="11" t="s">
        <v>29</v>
      </c>
      <c r="F2716" s="8"/>
      <c r="G2716" s="7">
        <v>335</v>
      </c>
      <c r="H2716" s="17">
        <v>4.1791044776120003</v>
      </c>
      <c r="I2716" s="2">
        <v>4.1791044776120003</v>
      </c>
      <c r="J2716" s="2">
        <v>8.0597014925370001</v>
      </c>
      <c r="K2716" s="2">
        <v>8.0597014925370001</v>
      </c>
      <c r="L2716" s="2">
        <v>8.9552238805969999</v>
      </c>
      <c r="M2716" s="2">
        <v>8.0597014925370001</v>
      </c>
      <c r="N2716" s="2">
        <v>33.432835820896003</v>
      </c>
      <c r="O2716" s="2">
        <v>11.044776119403</v>
      </c>
      <c r="P2716" s="2">
        <v>1.1940298507460001</v>
      </c>
      <c r="Q2716" s="2">
        <v>4.477611940299</v>
      </c>
      <c r="R2716" s="2">
        <v>12.537313432835999</v>
      </c>
      <c r="S2716" s="2">
        <v>20.298507462686999</v>
      </c>
      <c r="T2716" s="2">
        <v>18.805970149254001</v>
      </c>
      <c r="U2716" s="2">
        <v>2.3880597014929998</v>
      </c>
      <c r="V2716" s="2">
        <v>2.6865671641789999</v>
      </c>
      <c r="W2716" s="2">
        <v>36.119402985074998</v>
      </c>
      <c r="X2716" s="2">
        <v>4.477611940299</v>
      </c>
      <c r="Y2716" s="16">
        <v>59.402985074626997</v>
      </c>
    </row>
    <row r="2717" spans="3:25" x14ac:dyDescent="0.25">
      <c r="C2717" s="106"/>
      <c r="D2717" s="103"/>
      <c r="E2717" s="11" t="s">
        <v>30</v>
      </c>
      <c r="F2717" s="8"/>
      <c r="G2717" s="7">
        <v>319</v>
      </c>
      <c r="H2717" s="17">
        <v>6.2695924764889996</v>
      </c>
      <c r="I2717" s="2">
        <v>4.7021943573670004</v>
      </c>
      <c r="J2717" s="2">
        <v>10.971786833855999</v>
      </c>
      <c r="K2717" s="2">
        <v>10.031347962382</v>
      </c>
      <c r="L2717" s="2">
        <v>10.658307210030999</v>
      </c>
      <c r="M2717" s="2">
        <v>12.852664576803001</v>
      </c>
      <c r="N2717" s="2">
        <v>28.213166144201001</v>
      </c>
      <c r="O2717" s="2">
        <v>11.285266457680001</v>
      </c>
      <c r="P2717" s="2">
        <v>0.94043887147299998</v>
      </c>
      <c r="Q2717" s="2">
        <v>5.3291536050159998</v>
      </c>
      <c r="R2717" s="2">
        <v>10.658307210030999</v>
      </c>
      <c r="S2717" s="2">
        <v>20.689655172414</v>
      </c>
      <c r="T2717" s="2">
        <v>16.614420062695999</v>
      </c>
      <c r="U2717" s="2">
        <v>1.5673981191220001</v>
      </c>
      <c r="V2717" s="2">
        <v>4.3887147335419998</v>
      </c>
      <c r="W2717" s="2">
        <v>32.288401253918003</v>
      </c>
      <c r="X2717" s="2">
        <v>5.0156739811910001</v>
      </c>
      <c r="Y2717" s="16">
        <v>62.695924764890002</v>
      </c>
    </row>
    <row r="2718" spans="3:25" x14ac:dyDescent="0.25">
      <c r="C2718" s="106"/>
      <c r="D2718" s="103"/>
      <c r="E2718" s="11" t="s">
        <v>31</v>
      </c>
      <c r="F2718" s="8"/>
      <c r="G2718" s="7">
        <v>1267</v>
      </c>
      <c r="H2718" s="17">
        <v>5.5248618784529997</v>
      </c>
      <c r="I2718" s="2">
        <v>4.8934490923440004</v>
      </c>
      <c r="J2718" s="2">
        <v>9.6290449881610005</v>
      </c>
      <c r="K2718" s="2">
        <v>9.2344119968430007</v>
      </c>
      <c r="L2718" s="2">
        <v>9.7079715864249998</v>
      </c>
      <c r="M2718" s="2">
        <v>9.9447513812149992</v>
      </c>
      <c r="N2718" s="2">
        <v>29.913180741910001</v>
      </c>
      <c r="O2718" s="2">
        <v>12.943962115233001</v>
      </c>
      <c r="P2718" s="2">
        <v>1.1049723756909999</v>
      </c>
      <c r="Q2718" s="2">
        <v>3.867403314917</v>
      </c>
      <c r="R2718" s="2">
        <v>10.181531176006001</v>
      </c>
      <c r="S2718" s="2">
        <v>17.521704814522</v>
      </c>
      <c r="T2718" s="2">
        <v>17.205998421467999</v>
      </c>
      <c r="U2718" s="2">
        <v>2.2888713496449999</v>
      </c>
      <c r="V2718" s="2">
        <v>4.2620363062350002</v>
      </c>
      <c r="W2718" s="2">
        <v>32.833464877663999</v>
      </c>
      <c r="X2718" s="2">
        <v>3.5516969218629999</v>
      </c>
      <c r="Y2718" s="16">
        <v>63.614838200473997</v>
      </c>
    </row>
    <row r="2719" spans="3:25" x14ac:dyDescent="0.25">
      <c r="C2719" s="106"/>
      <c r="D2719" s="103"/>
      <c r="E2719" s="11" t="s">
        <v>32</v>
      </c>
      <c r="F2719" s="8"/>
      <c r="G2719" s="7">
        <v>654</v>
      </c>
      <c r="H2719" s="17">
        <v>5.1987767584100002</v>
      </c>
      <c r="I2719" s="2">
        <v>4.4342507645260003</v>
      </c>
      <c r="J2719" s="2">
        <v>9.4801223241589998</v>
      </c>
      <c r="K2719" s="2">
        <v>9.0214067278289995</v>
      </c>
      <c r="L2719" s="2">
        <v>9.7859327217129994</v>
      </c>
      <c r="M2719" s="2">
        <v>10.39755351682</v>
      </c>
      <c r="N2719" s="2">
        <v>30.886850152905001</v>
      </c>
      <c r="O2719" s="2">
        <v>11.162079510703</v>
      </c>
      <c r="P2719" s="2">
        <v>1.0703363914370001</v>
      </c>
      <c r="Q2719" s="2">
        <v>4.8929663608559997</v>
      </c>
      <c r="R2719" s="2">
        <v>11.620795107034001</v>
      </c>
      <c r="S2719" s="2">
        <v>20.489296636085999</v>
      </c>
      <c r="T2719" s="2">
        <v>17.737003058104001</v>
      </c>
      <c r="U2719" s="2">
        <v>1.987767584098</v>
      </c>
      <c r="V2719" s="2">
        <v>3.5168195718650002</v>
      </c>
      <c r="W2719" s="2">
        <v>34.250764525994001</v>
      </c>
      <c r="X2719" s="2">
        <v>4.7400611620799999</v>
      </c>
      <c r="Y2719" s="16">
        <v>61.009174311926998</v>
      </c>
    </row>
    <row r="2720" spans="3:25" x14ac:dyDescent="0.25">
      <c r="C2720" s="106"/>
      <c r="D2720" s="102" t="s">
        <v>22</v>
      </c>
      <c r="E2720" s="10" t="s">
        <v>26</v>
      </c>
      <c r="F2720" s="9"/>
      <c r="G2720" s="13">
        <v>137</v>
      </c>
      <c r="H2720" s="23">
        <v>10.21897810219</v>
      </c>
      <c r="I2720" s="4">
        <v>8.0291970802920005</v>
      </c>
      <c r="J2720" s="4">
        <v>7.299270072993</v>
      </c>
      <c r="K2720" s="4">
        <v>7.299270072993</v>
      </c>
      <c r="L2720" s="4">
        <v>8.0291970802920005</v>
      </c>
      <c r="M2720" s="4">
        <v>5.1094890510950002</v>
      </c>
      <c r="N2720" s="4">
        <v>29.197080291971002</v>
      </c>
      <c r="O2720" s="4">
        <v>20.437956204380001</v>
      </c>
      <c r="P2720" s="4">
        <v>5.8394160583939998</v>
      </c>
      <c r="Q2720" s="4">
        <v>2.1897810218979998</v>
      </c>
      <c r="R2720" s="4">
        <v>8.0291970802920005</v>
      </c>
      <c r="S2720" s="4">
        <v>11.678832116788</v>
      </c>
      <c r="T2720" s="4">
        <v>17.518248175181999</v>
      </c>
      <c r="U2720" s="4">
        <v>1.459854014599</v>
      </c>
      <c r="V2720" s="4">
        <v>8.0291970802920005</v>
      </c>
      <c r="W2720" s="4">
        <v>28.467153284672001</v>
      </c>
      <c r="X2720" s="4">
        <v>0.72992700729899995</v>
      </c>
      <c r="Y2720" s="25">
        <v>70.802919708028995</v>
      </c>
    </row>
    <row r="2721" spans="3:25" x14ac:dyDescent="0.25">
      <c r="C2721" s="106"/>
      <c r="D2721" s="103"/>
      <c r="E2721" s="11" t="s">
        <v>27</v>
      </c>
      <c r="F2721" s="8"/>
      <c r="G2721" s="7">
        <v>157</v>
      </c>
      <c r="H2721" s="17">
        <v>7.6433121019110004</v>
      </c>
      <c r="I2721" s="2">
        <v>4.4585987261150004</v>
      </c>
      <c r="J2721" s="2">
        <v>7.6433121019110004</v>
      </c>
      <c r="K2721" s="2">
        <v>7.6433121019110004</v>
      </c>
      <c r="L2721" s="2">
        <v>10.828025477707</v>
      </c>
      <c r="M2721" s="2">
        <v>5.7324840764329998</v>
      </c>
      <c r="N2721" s="2">
        <v>27.388535031846999</v>
      </c>
      <c r="O2721" s="2">
        <v>17.834394904459</v>
      </c>
      <c r="P2721" s="2">
        <v>1.2738853503180001</v>
      </c>
      <c r="Q2721" s="2">
        <v>3.184713375796</v>
      </c>
      <c r="R2721" s="2">
        <v>7.6433121019110004</v>
      </c>
      <c r="S2721" s="2">
        <v>14.649681528662001</v>
      </c>
      <c r="T2721" s="2">
        <v>15.923566878980999</v>
      </c>
      <c r="U2721" s="2">
        <v>5.0955414012739997</v>
      </c>
      <c r="V2721" s="2">
        <v>3.184713375796</v>
      </c>
      <c r="W2721" s="2">
        <v>35.668789808916998</v>
      </c>
      <c r="X2721" s="19" t="s">
        <v>68</v>
      </c>
      <c r="Y2721" s="16">
        <v>64.331210191083002</v>
      </c>
    </row>
    <row r="2722" spans="3:25" x14ac:dyDescent="0.25">
      <c r="C2722" s="106"/>
      <c r="D2722" s="103"/>
      <c r="E2722" s="11" t="s">
        <v>28</v>
      </c>
      <c r="F2722" s="8"/>
      <c r="G2722" s="7">
        <v>162</v>
      </c>
      <c r="H2722" s="17">
        <v>6.79012345679</v>
      </c>
      <c r="I2722" s="2">
        <v>5.5555555555560003</v>
      </c>
      <c r="J2722" s="2">
        <v>10.493827160494</v>
      </c>
      <c r="K2722" s="2">
        <v>9.2592592592590002</v>
      </c>
      <c r="L2722" s="2">
        <v>9.2592592592590002</v>
      </c>
      <c r="M2722" s="2">
        <v>9.2592592592590002</v>
      </c>
      <c r="N2722" s="2">
        <v>32.098765432099</v>
      </c>
      <c r="O2722" s="2">
        <v>14.197530864198001</v>
      </c>
      <c r="P2722" s="2">
        <v>0.61728395061700003</v>
      </c>
      <c r="Q2722" s="2">
        <v>3.086419753086</v>
      </c>
      <c r="R2722" s="2">
        <v>10.493827160494</v>
      </c>
      <c r="S2722" s="2">
        <v>14.197530864198001</v>
      </c>
      <c r="T2722" s="2">
        <v>14.814814814815</v>
      </c>
      <c r="U2722" s="2">
        <v>2.4691358024690002</v>
      </c>
      <c r="V2722" s="2">
        <v>4.9382716049380004</v>
      </c>
      <c r="W2722" s="2">
        <v>30.864197530864001</v>
      </c>
      <c r="X2722" s="2">
        <v>1.851851851852</v>
      </c>
      <c r="Y2722" s="16">
        <v>67.283950617284006</v>
      </c>
    </row>
    <row r="2723" spans="3:25" x14ac:dyDescent="0.25">
      <c r="C2723" s="106"/>
      <c r="D2723" s="103"/>
      <c r="E2723" s="11" t="s">
        <v>29</v>
      </c>
      <c r="F2723" s="8"/>
      <c r="G2723" s="7">
        <v>175</v>
      </c>
      <c r="H2723" s="17">
        <v>4.5714285714290002</v>
      </c>
      <c r="I2723" s="2">
        <v>2.8571428571430002</v>
      </c>
      <c r="J2723" s="2">
        <v>8</v>
      </c>
      <c r="K2723" s="2">
        <v>6.8571428571429998</v>
      </c>
      <c r="L2723" s="2">
        <v>8.5714285714289993</v>
      </c>
      <c r="M2723" s="2">
        <v>6.8571428571429998</v>
      </c>
      <c r="N2723" s="2">
        <v>34.285714285714</v>
      </c>
      <c r="O2723" s="2">
        <v>10.857142857143</v>
      </c>
      <c r="P2723" s="2">
        <v>1.142857142857</v>
      </c>
      <c r="Q2723" s="2">
        <v>5.1428571428570002</v>
      </c>
      <c r="R2723" s="2">
        <v>12.571428571428999</v>
      </c>
      <c r="S2723" s="2">
        <v>20.571428571428999</v>
      </c>
      <c r="T2723" s="2">
        <v>18.857142857143</v>
      </c>
      <c r="U2723" s="2">
        <v>1.714285714286</v>
      </c>
      <c r="V2723" s="2">
        <v>2.285714285714</v>
      </c>
      <c r="W2723" s="2">
        <v>38.857142857143003</v>
      </c>
      <c r="X2723" s="2">
        <v>3.4285714285709998</v>
      </c>
      <c r="Y2723" s="16">
        <v>57.714285714286</v>
      </c>
    </row>
    <row r="2724" spans="3:25" x14ac:dyDescent="0.25">
      <c r="C2724" s="106"/>
      <c r="D2724" s="103"/>
      <c r="E2724" s="11" t="s">
        <v>30</v>
      </c>
      <c r="F2724" s="8"/>
      <c r="G2724" s="7">
        <v>149</v>
      </c>
      <c r="H2724" s="17">
        <v>6.0402684563760003</v>
      </c>
      <c r="I2724" s="2">
        <v>5.3691275167789998</v>
      </c>
      <c r="J2724" s="2">
        <v>12.080536912752001</v>
      </c>
      <c r="K2724" s="2">
        <v>10.067114093960001</v>
      </c>
      <c r="L2724" s="2">
        <v>12.751677852348999</v>
      </c>
      <c r="M2724" s="2">
        <v>12.751677852348999</v>
      </c>
      <c r="N2724" s="2">
        <v>28.859060402685</v>
      </c>
      <c r="O2724" s="2">
        <v>14.765100671141001</v>
      </c>
      <c r="P2724" s="19" t="s">
        <v>68</v>
      </c>
      <c r="Q2724" s="2">
        <v>6.0402684563760003</v>
      </c>
      <c r="R2724" s="2">
        <v>12.751677852348999</v>
      </c>
      <c r="S2724" s="2">
        <v>23.489932885906001</v>
      </c>
      <c r="T2724" s="2">
        <v>17.449664429529999</v>
      </c>
      <c r="U2724" s="2">
        <v>2.6845637583889999</v>
      </c>
      <c r="V2724" s="2">
        <v>4.0268456375839996</v>
      </c>
      <c r="W2724" s="2">
        <v>27.51677852349</v>
      </c>
      <c r="X2724" s="2">
        <v>3.355704697987</v>
      </c>
      <c r="Y2724" s="16">
        <v>69.127516778523002</v>
      </c>
    </row>
    <row r="2725" spans="3:25" x14ac:dyDescent="0.25">
      <c r="C2725" s="106"/>
      <c r="D2725" s="103"/>
      <c r="E2725" s="11" t="s">
        <v>31</v>
      </c>
      <c r="F2725" s="8"/>
      <c r="G2725" s="7">
        <v>643</v>
      </c>
      <c r="H2725" s="17">
        <v>6.220839813375</v>
      </c>
      <c r="I2725" s="2">
        <v>4.510108864697</v>
      </c>
      <c r="J2725" s="2">
        <v>9.4867807153969999</v>
      </c>
      <c r="K2725" s="2">
        <v>8.3981337480560008</v>
      </c>
      <c r="L2725" s="2">
        <v>10.264385692068</v>
      </c>
      <c r="M2725" s="2">
        <v>8.5536547433900001</v>
      </c>
      <c r="N2725" s="2">
        <v>30.793157076204999</v>
      </c>
      <c r="O2725" s="2">
        <v>14.307931570761999</v>
      </c>
      <c r="P2725" s="2">
        <v>0.77760497667200001</v>
      </c>
      <c r="Q2725" s="2">
        <v>4.3545878693619997</v>
      </c>
      <c r="R2725" s="2">
        <v>10.886469673405999</v>
      </c>
      <c r="S2725" s="2">
        <v>18.195956454120999</v>
      </c>
      <c r="T2725" s="2">
        <v>16.796267496112002</v>
      </c>
      <c r="U2725" s="2">
        <v>2.9548989113530002</v>
      </c>
      <c r="V2725" s="2">
        <v>3.5769828926909999</v>
      </c>
      <c r="W2725" s="2">
        <v>33.437013996890002</v>
      </c>
      <c r="X2725" s="2">
        <v>2.1772939346809999</v>
      </c>
      <c r="Y2725" s="16">
        <v>64.385692068428995</v>
      </c>
    </row>
    <row r="2726" spans="3:25" x14ac:dyDescent="0.25">
      <c r="C2726" s="106"/>
      <c r="D2726" s="103"/>
      <c r="E2726" s="11" t="s">
        <v>32</v>
      </c>
      <c r="F2726" s="8"/>
      <c r="G2726" s="7">
        <v>324</v>
      </c>
      <c r="H2726" s="17">
        <v>5.2469135802469999</v>
      </c>
      <c r="I2726" s="2">
        <v>4.0123456790120002</v>
      </c>
      <c r="J2726" s="2">
        <v>9.8765432098769992</v>
      </c>
      <c r="K2726" s="2">
        <v>8.333333333333</v>
      </c>
      <c r="L2726" s="2">
        <v>10.493827160494</v>
      </c>
      <c r="M2726" s="2">
        <v>9.5679012345679997</v>
      </c>
      <c r="N2726" s="2">
        <v>31.790123456789999</v>
      </c>
      <c r="O2726" s="2">
        <v>12.654320987654</v>
      </c>
      <c r="P2726" s="2">
        <v>0.61728395061700003</v>
      </c>
      <c r="Q2726" s="2">
        <v>5.5555555555560003</v>
      </c>
      <c r="R2726" s="2">
        <v>12.654320987654</v>
      </c>
      <c r="S2726" s="2">
        <v>21.913580246914002</v>
      </c>
      <c r="T2726" s="2">
        <v>18.209876543210001</v>
      </c>
      <c r="U2726" s="2">
        <v>2.1604938271599998</v>
      </c>
      <c r="V2726" s="2">
        <v>3.086419753086</v>
      </c>
      <c r="W2726" s="2">
        <v>33.641975308642003</v>
      </c>
      <c r="X2726" s="2">
        <v>3.395061728395</v>
      </c>
      <c r="Y2726" s="16">
        <v>62.962962962962997</v>
      </c>
    </row>
    <row r="2727" spans="3:25" x14ac:dyDescent="0.25">
      <c r="C2727" s="106"/>
      <c r="D2727" s="102" t="s">
        <v>23</v>
      </c>
      <c r="E2727" s="10" t="s">
        <v>26</v>
      </c>
      <c r="F2727" s="9"/>
      <c r="G2727" s="13">
        <v>120</v>
      </c>
      <c r="H2727" s="23">
        <v>10.833333333333</v>
      </c>
      <c r="I2727" s="4">
        <v>5.833333333333</v>
      </c>
      <c r="J2727" s="4">
        <v>7.5</v>
      </c>
      <c r="K2727" s="4">
        <v>8.333333333333</v>
      </c>
      <c r="L2727" s="4">
        <v>8.333333333333</v>
      </c>
      <c r="M2727" s="4">
        <v>9.166666666667</v>
      </c>
      <c r="N2727" s="4">
        <v>32.5</v>
      </c>
      <c r="O2727" s="4">
        <v>16.666666666666998</v>
      </c>
      <c r="P2727" s="4">
        <v>0.83333333333299997</v>
      </c>
      <c r="Q2727" s="4">
        <v>5</v>
      </c>
      <c r="R2727" s="4">
        <v>6.666666666667</v>
      </c>
      <c r="S2727" s="4">
        <v>15</v>
      </c>
      <c r="T2727" s="4">
        <v>12.5</v>
      </c>
      <c r="U2727" s="4">
        <v>1.666666666667</v>
      </c>
      <c r="V2727" s="4">
        <v>5.833333333333</v>
      </c>
      <c r="W2727" s="4">
        <v>28.333333333333002</v>
      </c>
      <c r="X2727" s="4">
        <v>0.83333333333299997</v>
      </c>
      <c r="Y2727" s="25">
        <v>70.833333333333002</v>
      </c>
    </row>
    <row r="2728" spans="3:25" x14ac:dyDescent="0.25">
      <c r="C2728" s="106"/>
      <c r="D2728" s="103"/>
      <c r="E2728" s="11" t="s">
        <v>27</v>
      </c>
      <c r="F2728" s="8"/>
      <c r="G2728" s="7">
        <v>140</v>
      </c>
      <c r="H2728" s="17">
        <v>3.5714285714290002</v>
      </c>
      <c r="I2728" s="2">
        <v>6.4285714285709998</v>
      </c>
      <c r="J2728" s="2">
        <v>12.142857142857</v>
      </c>
      <c r="K2728" s="2">
        <v>11.428571428571001</v>
      </c>
      <c r="L2728" s="2">
        <v>11.428571428571001</v>
      </c>
      <c r="M2728" s="2">
        <v>12.142857142857</v>
      </c>
      <c r="N2728" s="2">
        <v>30.714285714286</v>
      </c>
      <c r="O2728" s="2">
        <v>15.714285714286</v>
      </c>
      <c r="P2728" s="2">
        <v>2.1428571428569998</v>
      </c>
      <c r="Q2728" s="2">
        <v>2.8571428571430002</v>
      </c>
      <c r="R2728" s="2">
        <v>5.7142857142860004</v>
      </c>
      <c r="S2728" s="2">
        <v>9.2857142857140005</v>
      </c>
      <c r="T2728" s="2">
        <v>18.571428571428999</v>
      </c>
      <c r="U2728" s="2">
        <v>1.4285714285710001</v>
      </c>
      <c r="V2728" s="2">
        <v>6.4285714285709998</v>
      </c>
      <c r="W2728" s="2">
        <v>31.428571428571001</v>
      </c>
      <c r="X2728" s="19" t="s">
        <v>68</v>
      </c>
      <c r="Y2728" s="16">
        <v>68.571428571428996</v>
      </c>
    </row>
    <row r="2729" spans="3:25" x14ac:dyDescent="0.25">
      <c r="C2729" s="106"/>
      <c r="D2729" s="103"/>
      <c r="E2729" s="11" t="s">
        <v>28</v>
      </c>
      <c r="F2729" s="8"/>
      <c r="G2729" s="7">
        <v>154</v>
      </c>
      <c r="H2729" s="17">
        <v>5.1948051948050002</v>
      </c>
      <c r="I2729" s="2">
        <v>5.1948051948050002</v>
      </c>
      <c r="J2729" s="2">
        <v>9.0909090909089993</v>
      </c>
      <c r="K2729" s="2">
        <v>9.7402597402600009</v>
      </c>
      <c r="L2729" s="2">
        <v>7.1428571428570002</v>
      </c>
      <c r="M2729" s="2">
        <v>11.038961038961</v>
      </c>
      <c r="N2729" s="2">
        <v>25.324675324674999</v>
      </c>
      <c r="O2729" s="2">
        <v>11.688311688312</v>
      </c>
      <c r="P2729" s="2">
        <v>0.64935064935099995</v>
      </c>
      <c r="Q2729" s="2">
        <v>1.948051948052</v>
      </c>
      <c r="R2729" s="2">
        <v>10.38961038961</v>
      </c>
      <c r="S2729" s="2">
        <v>18.831168831168998</v>
      </c>
      <c r="T2729" s="2">
        <v>17.532467532468001</v>
      </c>
      <c r="U2729" s="2">
        <v>1.298701298701</v>
      </c>
      <c r="V2729" s="2">
        <v>5.844155844156</v>
      </c>
      <c r="W2729" s="2">
        <v>27.272727272727</v>
      </c>
      <c r="X2729" s="2">
        <v>7.1428571428570002</v>
      </c>
      <c r="Y2729" s="16">
        <v>65.584415584416007</v>
      </c>
    </row>
    <row r="2730" spans="3:25" x14ac:dyDescent="0.25">
      <c r="C2730" s="106"/>
      <c r="D2730" s="103"/>
      <c r="E2730" s="11" t="s">
        <v>29</v>
      </c>
      <c r="F2730" s="8"/>
      <c r="G2730" s="7">
        <v>160</v>
      </c>
      <c r="H2730" s="17">
        <v>3.75</v>
      </c>
      <c r="I2730" s="2">
        <v>5.625</v>
      </c>
      <c r="J2730" s="2">
        <v>8.125</v>
      </c>
      <c r="K2730" s="2">
        <v>9.375</v>
      </c>
      <c r="L2730" s="2">
        <v>9.375</v>
      </c>
      <c r="M2730" s="2">
        <v>9.375</v>
      </c>
      <c r="N2730" s="2">
        <v>32.5</v>
      </c>
      <c r="O2730" s="2">
        <v>11.25</v>
      </c>
      <c r="P2730" s="2">
        <v>1.25</v>
      </c>
      <c r="Q2730" s="2">
        <v>3.75</v>
      </c>
      <c r="R2730" s="2">
        <v>12.5</v>
      </c>
      <c r="S2730" s="2">
        <v>20</v>
      </c>
      <c r="T2730" s="2">
        <v>18.75</v>
      </c>
      <c r="U2730" s="2">
        <v>3.125</v>
      </c>
      <c r="V2730" s="2">
        <v>3.125</v>
      </c>
      <c r="W2730" s="2">
        <v>33.125</v>
      </c>
      <c r="X2730" s="2">
        <v>5.625</v>
      </c>
      <c r="Y2730" s="16">
        <v>61.25</v>
      </c>
    </row>
    <row r="2731" spans="3:25" x14ac:dyDescent="0.25">
      <c r="C2731" s="106"/>
      <c r="D2731" s="103"/>
      <c r="E2731" s="11" t="s">
        <v>30</v>
      </c>
      <c r="F2731" s="8"/>
      <c r="G2731" s="7">
        <v>170</v>
      </c>
      <c r="H2731" s="17">
        <v>6.4705882352939996</v>
      </c>
      <c r="I2731" s="2">
        <v>4.1176470588239997</v>
      </c>
      <c r="J2731" s="2">
        <v>10</v>
      </c>
      <c r="K2731" s="2">
        <v>10</v>
      </c>
      <c r="L2731" s="2">
        <v>8.8235294117649996</v>
      </c>
      <c r="M2731" s="2">
        <v>12.941176470587999</v>
      </c>
      <c r="N2731" s="2">
        <v>27.647058823529001</v>
      </c>
      <c r="O2731" s="2">
        <v>8.2352941176469994</v>
      </c>
      <c r="P2731" s="2">
        <v>1.764705882353</v>
      </c>
      <c r="Q2731" s="2">
        <v>4.7058823529409999</v>
      </c>
      <c r="R2731" s="2">
        <v>8.8235294117649996</v>
      </c>
      <c r="S2731" s="2">
        <v>18.235294117647001</v>
      </c>
      <c r="T2731" s="2">
        <v>15.882352941176</v>
      </c>
      <c r="U2731" s="2">
        <v>0.58823529411800002</v>
      </c>
      <c r="V2731" s="2">
        <v>4.7058823529409999</v>
      </c>
      <c r="W2731" s="2">
        <v>36.470588235294002</v>
      </c>
      <c r="X2731" s="2">
        <v>6.4705882352939996</v>
      </c>
      <c r="Y2731" s="16">
        <v>57.058823529412003</v>
      </c>
    </row>
    <row r="2732" spans="3:25" x14ac:dyDescent="0.25">
      <c r="C2732" s="106"/>
      <c r="D2732" s="103"/>
      <c r="E2732" s="11" t="s">
        <v>31</v>
      </c>
      <c r="F2732" s="8"/>
      <c r="G2732" s="7">
        <v>624</v>
      </c>
      <c r="H2732" s="17">
        <v>4.8076923076920002</v>
      </c>
      <c r="I2732" s="2">
        <v>5.2884615384620002</v>
      </c>
      <c r="J2732" s="2">
        <v>9.7756410256410007</v>
      </c>
      <c r="K2732" s="2">
        <v>10.096153846153999</v>
      </c>
      <c r="L2732" s="2">
        <v>9.1346153846149996</v>
      </c>
      <c r="M2732" s="2">
        <v>11.378205128205</v>
      </c>
      <c r="N2732" s="2">
        <v>29.00641025641</v>
      </c>
      <c r="O2732" s="2">
        <v>11.538461538462</v>
      </c>
      <c r="P2732" s="2">
        <v>1.442307692308</v>
      </c>
      <c r="Q2732" s="2">
        <v>3.365384615385</v>
      </c>
      <c r="R2732" s="2">
        <v>9.4551282051280001</v>
      </c>
      <c r="S2732" s="2">
        <v>16.826923076922998</v>
      </c>
      <c r="T2732" s="2">
        <v>17.628205128205</v>
      </c>
      <c r="U2732" s="2">
        <v>1.6025641025640001</v>
      </c>
      <c r="V2732" s="2">
        <v>4.9679487179489996</v>
      </c>
      <c r="W2732" s="2">
        <v>32.211538461537998</v>
      </c>
      <c r="X2732" s="2">
        <v>4.9679487179489996</v>
      </c>
      <c r="Y2732" s="16">
        <v>62.820512820513002</v>
      </c>
    </row>
    <row r="2733" spans="3:25" x14ac:dyDescent="0.25">
      <c r="C2733" s="106"/>
      <c r="D2733" s="103"/>
      <c r="E2733" s="11" t="s">
        <v>32</v>
      </c>
      <c r="F2733" s="8"/>
      <c r="G2733" s="7">
        <v>330</v>
      </c>
      <c r="H2733" s="17">
        <v>5.1515151515150004</v>
      </c>
      <c r="I2733" s="2">
        <v>4.8484848484849996</v>
      </c>
      <c r="J2733" s="2">
        <v>9.0909090909089993</v>
      </c>
      <c r="K2733" s="2">
        <v>9.6969696969699992</v>
      </c>
      <c r="L2733" s="2">
        <v>9.0909090909089993</v>
      </c>
      <c r="M2733" s="2">
        <v>11.212121212121</v>
      </c>
      <c r="N2733" s="2">
        <v>30</v>
      </c>
      <c r="O2733" s="2">
        <v>9.6969696969699992</v>
      </c>
      <c r="P2733" s="2">
        <v>1.5151515151520001</v>
      </c>
      <c r="Q2733" s="2">
        <v>4.2424242424239997</v>
      </c>
      <c r="R2733" s="2">
        <v>10.606060606061</v>
      </c>
      <c r="S2733" s="2">
        <v>19.090909090909001</v>
      </c>
      <c r="T2733" s="2">
        <v>17.272727272727</v>
      </c>
      <c r="U2733" s="2">
        <v>1.818181818182</v>
      </c>
      <c r="V2733" s="2">
        <v>3.9393939393939998</v>
      </c>
      <c r="W2733" s="2">
        <v>34.848484848485</v>
      </c>
      <c r="X2733" s="2">
        <v>6.0606060606060002</v>
      </c>
      <c r="Y2733" s="16">
        <v>59.090909090909001</v>
      </c>
    </row>
    <row r="2734" spans="3:25" ht="25.2" x14ac:dyDescent="0.25">
      <c r="C2734" s="102" t="s">
        <v>33</v>
      </c>
      <c r="D2734" s="102" t="s">
        <v>25</v>
      </c>
      <c r="E2734" s="10" t="s">
        <v>34</v>
      </c>
      <c r="F2734" s="9"/>
      <c r="G2734" s="13">
        <v>75</v>
      </c>
      <c r="H2734" s="23">
        <v>10.666666666667</v>
      </c>
      <c r="I2734" s="4">
        <v>2.666666666667</v>
      </c>
      <c r="J2734" s="4">
        <v>9.333333333333</v>
      </c>
      <c r="K2734" s="4">
        <v>10.666666666667</v>
      </c>
      <c r="L2734" s="4">
        <v>13.333333333333</v>
      </c>
      <c r="M2734" s="4">
        <v>5.333333333333</v>
      </c>
      <c r="N2734" s="4">
        <v>38.666666666666998</v>
      </c>
      <c r="O2734" s="4">
        <v>22.666666666666998</v>
      </c>
      <c r="P2734" s="4">
        <v>1.333333333333</v>
      </c>
      <c r="Q2734" s="4">
        <v>2.666666666667</v>
      </c>
      <c r="R2734" s="4">
        <v>14.666666666667</v>
      </c>
      <c r="S2734" s="4">
        <v>20</v>
      </c>
      <c r="T2734" s="4">
        <v>21.333333333333002</v>
      </c>
      <c r="U2734" s="4">
        <v>2.666666666667</v>
      </c>
      <c r="V2734" s="4">
        <v>10.666666666667</v>
      </c>
      <c r="W2734" s="4">
        <v>28</v>
      </c>
      <c r="X2734" s="4">
        <v>1.333333333333</v>
      </c>
      <c r="Y2734" s="25">
        <v>70.666666666666998</v>
      </c>
    </row>
    <row r="2735" spans="3:25" ht="25.2" x14ac:dyDescent="0.25">
      <c r="C2735" s="106"/>
      <c r="D2735" s="103"/>
      <c r="E2735" s="11" t="s">
        <v>35</v>
      </c>
      <c r="F2735" s="8"/>
      <c r="G2735" s="7">
        <v>1042</v>
      </c>
      <c r="H2735" s="17">
        <v>6.4299424184260001</v>
      </c>
      <c r="I2735" s="2">
        <v>5.5662188099809997</v>
      </c>
      <c r="J2735" s="2">
        <v>9.1170825335890004</v>
      </c>
      <c r="K2735" s="2">
        <v>8.6372360844530007</v>
      </c>
      <c r="L2735" s="2">
        <v>9.0211132437620005</v>
      </c>
      <c r="M2735" s="2">
        <v>9.3090211132440004</v>
      </c>
      <c r="N2735" s="2">
        <v>30.038387715931002</v>
      </c>
      <c r="O2735" s="2">
        <v>14.011516314779</v>
      </c>
      <c r="P2735" s="2">
        <v>1.247600767754</v>
      </c>
      <c r="Q2735" s="2">
        <v>3.6468330134359999</v>
      </c>
      <c r="R2735" s="2">
        <v>9.5969289827260003</v>
      </c>
      <c r="S2735" s="2">
        <v>16.890595009597</v>
      </c>
      <c r="T2735" s="2">
        <v>17.946257197697001</v>
      </c>
      <c r="U2735" s="2">
        <v>2.399232245681</v>
      </c>
      <c r="V2735" s="2">
        <v>4.1266794625719996</v>
      </c>
      <c r="W2735" s="2">
        <v>32.149712092130997</v>
      </c>
      <c r="X2735" s="2">
        <v>2.2072936660270002</v>
      </c>
      <c r="Y2735" s="16">
        <v>65.642994241842999</v>
      </c>
    </row>
    <row r="2736" spans="3:25" ht="25.2" x14ac:dyDescent="0.25">
      <c r="C2736" s="106"/>
      <c r="D2736" s="103"/>
      <c r="E2736" s="11" t="s">
        <v>36</v>
      </c>
      <c r="F2736" s="8"/>
      <c r="G2736" s="7">
        <v>122</v>
      </c>
      <c r="H2736" s="17">
        <v>7.3770491803280001</v>
      </c>
      <c r="I2736" s="2">
        <v>5.7377049180329998</v>
      </c>
      <c r="J2736" s="2">
        <v>10.655737704918</v>
      </c>
      <c r="K2736" s="2">
        <v>8.1967213114750006</v>
      </c>
      <c r="L2736" s="2">
        <v>14.754098360656</v>
      </c>
      <c r="M2736" s="2">
        <v>8.1967213114750006</v>
      </c>
      <c r="N2736" s="2">
        <v>31.147540983607001</v>
      </c>
      <c r="O2736" s="2">
        <v>13.114754098361001</v>
      </c>
      <c r="P2736" s="2">
        <v>3.2786885245900002</v>
      </c>
      <c r="Q2736" s="2">
        <v>6.5573770491800003</v>
      </c>
      <c r="R2736" s="2">
        <v>12.295081967212999</v>
      </c>
      <c r="S2736" s="2">
        <v>17.213114754098001</v>
      </c>
      <c r="T2736" s="2">
        <v>9.83606557377</v>
      </c>
      <c r="U2736" s="2">
        <v>2.459016393443</v>
      </c>
      <c r="V2736" s="2">
        <v>5.7377049180329998</v>
      </c>
      <c r="W2736" s="2">
        <v>28.688524590164</v>
      </c>
      <c r="X2736" s="2">
        <v>0.81967213114799997</v>
      </c>
      <c r="Y2736" s="16">
        <v>70.491803278689005</v>
      </c>
    </row>
    <row r="2737" spans="3:25" ht="25.2" x14ac:dyDescent="0.25">
      <c r="C2737" s="106"/>
      <c r="D2737" s="103"/>
      <c r="E2737" s="11" t="s">
        <v>37</v>
      </c>
      <c r="F2737" s="8"/>
      <c r="G2737" s="7">
        <v>251</v>
      </c>
      <c r="H2737" s="17">
        <v>3.9840637450199998</v>
      </c>
      <c r="I2737" s="2">
        <v>3.9840637450199998</v>
      </c>
      <c r="J2737" s="2">
        <v>9.5617529880479992</v>
      </c>
      <c r="K2737" s="2">
        <v>10.358565737052</v>
      </c>
      <c r="L2737" s="2">
        <v>7.9681274900399996</v>
      </c>
      <c r="M2737" s="2">
        <v>11.952191235060001</v>
      </c>
      <c r="N2737" s="2">
        <v>28.685258964142999</v>
      </c>
      <c r="O2737" s="2">
        <v>11.155378486056</v>
      </c>
      <c r="P2737" s="2">
        <v>1.9920318725099999</v>
      </c>
      <c r="Q2737" s="2">
        <v>3.187250996016</v>
      </c>
      <c r="R2737" s="2">
        <v>7.9681274900399996</v>
      </c>
      <c r="S2737" s="2">
        <v>15.936254980079999</v>
      </c>
      <c r="T2737" s="2">
        <v>14.741035856573999</v>
      </c>
      <c r="U2737" s="2">
        <v>0.79681274900400001</v>
      </c>
      <c r="V2737" s="2">
        <v>5.5776892430279998</v>
      </c>
      <c r="W2737" s="2">
        <v>34.661354581673002</v>
      </c>
      <c r="X2737" s="2">
        <v>6.3745019920320001</v>
      </c>
      <c r="Y2737" s="16">
        <v>58.964143426295003</v>
      </c>
    </row>
    <row r="2738" spans="3:25" x14ac:dyDescent="0.25">
      <c r="C2738" s="106"/>
      <c r="D2738" s="103"/>
      <c r="E2738" s="11" t="s">
        <v>38</v>
      </c>
      <c r="F2738" s="8"/>
      <c r="G2738" s="14">
        <v>34</v>
      </c>
      <c r="H2738" s="29">
        <v>8.8235294117649996</v>
      </c>
      <c r="I2738" s="6">
        <v>8.8235294117649996</v>
      </c>
      <c r="J2738" s="6">
        <v>5.8823529411760003</v>
      </c>
      <c r="K2738" s="6">
        <v>8.8235294117649996</v>
      </c>
      <c r="L2738" s="6">
        <v>5.8823529411760003</v>
      </c>
      <c r="M2738" s="6">
        <v>8.8235294117649996</v>
      </c>
      <c r="N2738" s="6">
        <v>17.647058823529001</v>
      </c>
      <c r="O2738" s="6">
        <v>14.705882352941</v>
      </c>
      <c r="P2738" s="12" t="s">
        <v>68</v>
      </c>
      <c r="Q2738" s="6">
        <v>5.8823529411760003</v>
      </c>
      <c r="R2738" s="6">
        <v>5.8823529411760003</v>
      </c>
      <c r="S2738" s="6">
        <v>11.764705882353001</v>
      </c>
      <c r="T2738" s="6">
        <v>14.705882352941</v>
      </c>
      <c r="U2738" s="6">
        <v>2.9411764705880001</v>
      </c>
      <c r="V2738" s="12" t="s">
        <v>68</v>
      </c>
      <c r="W2738" s="6">
        <v>32.352941176470999</v>
      </c>
      <c r="X2738" s="6">
        <v>17.647058823529001</v>
      </c>
      <c r="Y2738" s="31">
        <v>50</v>
      </c>
    </row>
    <row r="2739" spans="3:25" ht="25.2" x14ac:dyDescent="0.25">
      <c r="C2739" s="106"/>
      <c r="D2739" s="102" t="s">
        <v>22</v>
      </c>
      <c r="E2739" s="10" t="s">
        <v>34</v>
      </c>
      <c r="F2739" s="9"/>
      <c r="G2739" s="13">
        <v>53</v>
      </c>
      <c r="H2739" s="23">
        <v>13.207547169811001</v>
      </c>
      <c r="I2739" s="4">
        <v>3.7735849056599999</v>
      </c>
      <c r="J2739" s="4">
        <v>7.547169811321</v>
      </c>
      <c r="K2739" s="4">
        <v>9.4339622641510008</v>
      </c>
      <c r="L2739" s="4">
        <v>13.207547169811001</v>
      </c>
      <c r="M2739" s="4">
        <v>3.7735849056599999</v>
      </c>
      <c r="N2739" s="4">
        <v>39.622641509433997</v>
      </c>
      <c r="O2739" s="4">
        <v>24.528301886792001</v>
      </c>
      <c r="P2739" s="4">
        <v>1.88679245283</v>
      </c>
      <c r="Q2739" s="4">
        <v>3.7735849056599999</v>
      </c>
      <c r="R2739" s="4">
        <v>13.207547169811001</v>
      </c>
      <c r="S2739" s="4">
        <v>16.981132075472001</v>
      </c>
      <c r="T2739" s="4">
        <v>20.754716981131999</v>
      </c>
      <c r="U2739" s="4">
        <v>3.7735849056599999</v>
      </c>
      <c r="V2739" s="4">
        <v>11.320754716981</v>
      </c>
      <c r="W2739" s="4">
        <v>24.528301886792001</v>
      </c>
      <c r="X2739" s="36" t="s">
        <v>68</v>
      </c>
      <c r="Y2739" s="25">
        <v>75.471698113208006</v>
      </c>
    </row>
    <row r="2740" spans="3:25" ht="25.2" x14ac:dyDescent="0.25">
      <c r="C2740" s="106"/>
      <c r="D2740" s="103"/>
      <c r="E2740" s="11" t="s">
        <v>35</v>
      </c>
      <c r="F2740" s="8"/>
      <c r="G2740" s="7">
        <v>595</v>
      </c>
      <c r="H2740" s="17">
        <v>6.3865546218490001</v>
      </c>
      <c r="I2740" s="2">
        <v>5.2100840336129997</v>
      </c>
      <c r="J2740" s="2">
        <v>8.5714285714289993</v>
      </c>
      <c r="K2740" s="2">
        <v>7.3949579831929997</v>
      </c>
      <c r="L2740" s="2">
        <v>9.9159663865550005</v>
      </c>
      <c r="M2740" s="2">
        <v>8.0672268907560003</v>
      </c>
      <c r="N2740" s="2">
        <v>30.756302521007999</v>
      </c>
      <c r="O2740" s="2">
        <v>15.126050420167999</v>
      </c>
      <c r="P2740" s="2">
        <v>1.3445378151259999</v>
      </c>
      <c r="Q2740" s="2">
        <v>3.6974789915969999</v>
      </c>
      <c r="R2740" s="2">
        <v>10.252100840336</v>
      </c>
      <c r="S2740" s="2">
        <v>17.142857142857</v>
      </c>
      <c r="T2740" s="2">
        <v>17.478991596638998</v>
      </c>
      <c r="U2740" s="2">
        <v>2.18487394958</v>
      </c>
      <c r="V2740" s="2">
        <v>3.5294117647059999</v>
      </c>
      <c r="W2740" s="2">
        <v>33.781512605042003</v>
      </c>
      <c r="X2740" s="2">
        <v>1.680672268908</v>
      </c>
      <c r="Y2740" s="16">
        <v>64.537815126050006</v>
      </c>
    </row>
    <row r="2741" spans="3:25" ht="25.2" x14ac:dyDescent="0.25">
      <c r="C2741" s="106"/>
      <c r="D2741" s="103"/>
      <c r="E2741" s="11" t="s">
        <v>36</v>
      </c>
      <c r="F2741" s="8"/>
      <c r="G2741" s="7">
        <v>56</v>
      </c>
      <c r="H2741" s="17">
        <v>8.9285714285710007</v>
      </c>
      <c r="I2741" s="2">
        <v>5.3571428571429998</v>
      </c>
      <c r="J2741" s="2">
        <v>12.5</v>
      </c>
      <c r="K2741" s="2">
        <v>7.1428571428570002</v>
      </c>
      <c r="L2741" s="2">
        <v>10.714285714286</v>
      </c>
      <c r="M2741" s="2">
        <v>10.714285714286</v>
      </c>
      <c r="N2741" s="2">
        <v>26.785714285714</v>
      </c>
      <c r="O2741" s="2">
        <v>10.714285714286</v>
      </c>
      <c r="P2741" s="2">
        <v>5.3571428571429998</v>
      </c>
      <c r="Q2741" s="2">
        <v>8.9285714285710007</v>
      </c>
      <c r="R2741" s="2">
        <v>10.714285714286</v>
      </c>
      <c r="S2741" s="2">
        <v>14.285714285714</v>
      </c>
      <c r="T2741" s="2">
        <v>8.9285714285710007</v>
      </c>
      <c r="U2741" s="2">
        <v>5.3571428571429998</v>
      </c>
      <c r="V2741" s="2">
        <v>3.5714285714290002</v>
      </c>
      <c r="W2741" s="2">
        <v>32.142857142856997</v>
      </c>
      <c r="X2741" s="19" t="s">
        <v>68</v>
      </c>
      <c r="Y2741" s="16">
        <v>67.857142857143003</v>
      </c>
    </row>
    <row r="2742" spans="3:25" ht="25.2" x14ac:dyDescent="0.25">
      <c r="C2742" s="106"/>
      <c r="D2742" s="103"/>
      <c r="E2742" s="11" t="s">
        <v>37</v>
      </c>
      <c r="F2742" s="8"/>
      <c r="G2742" s="7">
        <v>54</v>
      </c>
      <c r="H2742" s="17">
        <v>3.7037037037039999</v>
      </c>
      <c r="I2742" s="2">
        <v>1.851851851852</v>
      </c>
      <c r="J2742" s="2">
        <v>12.962962962962999</v>
      </c>
      <c r="K2742" s="2">
        <v>14.814814814815</v>
      </c>
      <c r="L2742" s="2">
        <v>5.5555555555560003</v>
      </c>
      <c r="M2742" s="2">
        <v>7.4074074074069998</v>
      </c>
      <c r="N2742" s="2">
        <v>27.777777777777999</v>
      </c>
      <c r="O2742" s="2">
        <v>12.962962962962999</v>
      </c>
      <c r="P2742" s="2">
        <v>1.851851851852</v>
      </c>
      <c r="Q2742" s="2">
        <v>1.851851851852</v>
      </c>
      <c r="R2742" s="2">
        <v>9.2592592592590002</v>
      </c>
      <c r="S2742" s="2">
        <v>18.518518518518999</v>
      </c>
      <c r="T2742" s="2">
        <v>14.814814814815</v>
      </c>
      <c r="U2742" s="2">
        <v>3.7037037037039999</v>
      </c>
      <c r="V2742" s="2">
        <v>9.2592592592590002</v>
      </c>
      <c r="W2742" s="2">
        <v>31.481481481481001</v>
      </c>
      <c r="X2742" s="2">
        <v>3.7037037037039999</v>
      </c>
      <c r="Y2742" s="16">
        <v>64.814814814814994</v>
      </c>
    </row>
    <row r="2743" spans="3:25" x14ac:dyDescent="0.25">
      <c r="C2743" s="106"/>
      <c r="D2743" s="103"/>
      <c r="E2743" s="11" t="s">
        <v>38</v>
      </c>
      <c r="F2743" s="8"/>
      <c r="G2743" s="14">
        <v>22</v>
      </c>
      <c r="H2743" s="29">
        <v>9.0909090909089993</v>
      </c>
      <c r="I2743" s="6">
        <v>13.636363636364001</v>
      </c>
      <c r="J2743" s="6">
        <v>9.0909090909089993</v>
      </c>
      <c r="K2743" s="6">
        <v>13.636363636364001</v>
      </c>
      <c r="L2743" s="6">
        <v>9.0909090909089993</v>
      </c>
      <c r="M2743" s="6">
        <v>9.0909090909089993</v>
      </c>
      <c r="N2743" s="6">
        <v>18.181818181817999</v>
      </c>
      <c r="O2743" s="6">
        <v>18.181818181817999</v>
      </c>
      <c r="P2743" s="12" t="s">
        <v>68</v>
      </c>
      <c r="Q2743" s="6">
        <v>4.5454545454549997</v>
      </c>
      <c r="R2743" s="6">
        <v>9.0909090909089993</v>
      </c>
      <c r="S2743" s="6">
        <v>18.181818181817999</v>
      </c>
      <c r="T2743" s="6">
        <v>18.181818181817999</v>
      </c>
      <c r="U2743" s="6">
        <v>4.5454545454549997</v>
      </c>
      <c r="V2743" s="12" t="s">
        <v>68</v>
      </c>
      <c r="W2743" s="6">
        <v>22.727272727273</v>
      </c>
      <c r="X2743" s="6">
        <v>13.636363636364001</v>
      </c>
      <c r="Y2743" s="31">
        <v>63.636363636364003</v>
      </c>
    </row>
    <row r="2744" spans="3:25" ht="25.2" x14ac:dyDescent="0.25">
      <c r="C2744" s="106"/>
      <c r="D2744" s="102" t="s">
        <v>23</v>
      </c>
      <c r="E2744" s="10" t="s">
        <v>34</v>
      </c>
      <c r="F2744" s="9"/>
      <c r="G2744" s="41">
        <v>22</v>
      </c>
      <c r="H2744" s="61">
        <v>4.5454545454549997</v>
      </c>
      <c r="I2744" s="39" t="s">
        <v>68</v>
      </c>
      <c r="J2744" s="33">
        <v>13.636363636364001</v>
      </c>
      <c r="K2744" s="33">
        <v>13.636363636364001</v>
      </c>
      <c r="L2744" s="33">
        <v>13.636363636364001</v>
      </c>
      <c r="M2744" s="33">
        <v>9.0909090909089993</v>
      </c>
      <c r="N2744" s="33">
        <v>36.363636363635997</v>
      </c>
      <c r="O2744" s="33">
        <v>18.181818181817999</v>
      </c>
      <c r="P2744" s="39" t="s">
        <v>68</v>
      </c>
      <c r="Q2744" s="39" t="s">
        <v>68</v>
      </c>
      <c r="R2744" s="33">
        <v>18.181818181817999</v>
      </c>
      <c r="S2744" s="33">
        <v>27.272727272727</v>
      </c>
      <c r="T2744" s="33">
        <v>22.727272727273</v>
      </c>
      <c r="U2744" s="39" t="s">
        <v>68</v>
      </c>
      <c r="V2744" s="33">
        <v>9.0909090909089993</v>
      </c>
      <c r="W2744" s="33">
        <v>36.363636363635997</v>
      </c>
      <c r="X2744" s="33">
        <v>4.5454545454549997</v>
      </c>
      <c r="Y2744" s="63">
        <v>59.090909090909001</v>
      </c>
    </row>
    <row r="2745" spans="3:25" ht="25.2" x14ac:dyDescent="0.25">
      <c r="C2745" s="106"/>
      <c r="D2745" s="103"/>
      <c r="E2745" s="11" t="s">
        <v>35</v>
      </c>
      <c r="F2745" s="8"/>
      <c r="G2745" s="7">
        <v>447</v>
      </c>
      <c r="H2745" s="17">
        <v>6.4876957494410004</v>
      </c>
      <c r="I2745" s="2">
        <v>6.0402684563760003</v>
      </c>
      <c r="J2745" s="2">
        <v>9.8434004474269994</v>
      </c>
      <c r="K2745" s="2">
        <v>10.290827740492</v>
      </c>
      <c r="L2745" s="2">
        <v>7.8299776286349996</v>
      </c>
      <c r="M2745" s="2">
        <v>10.961968680089001</v>
      </c>
      <c r="N2745" s="2">
        <v>29.082774049217001</v>
      </c>
      <c r="O2745" s="2">
        <v>12.527964205817</v>
      </c>
      <c r="P2745" s="2">
        <v>1.1185682326619999</v>
      </c>
      <c r="Q2745" s="2">
        <v>3.579418344519</v>
      </c>
      <c r="R2745" s="2">
        <v>8.7248322147649997</v>
      </c>
      <c r="S2745" s="2">
        <v>16.554809843400001</v>
      </c>
      <c r="T2745" s="2">
        <v>18.568232662191999</v>
      </c>
      <c r="U2745" s="2">
        <v>2.6845637583889999</v>
      </c>
      <c r="V2745" s="2">
        <v>4.9217002237139997</v>
      </c>
      <c r="W2745" s="2">
        <v>29.977628635346999</v>
      </c>
      <c r="X2745" s="2">
        <v>2.9082774049219999</v>
      </c>
      <c r="Y2745" s="16">
        <v>67.114093959732003</v>
      </c>
    </row>
    <row r="2746" spans="3:25" ht="25.2" x14ac:dyDescent="0.25">
      <c r="C2746" s="106"/>
      <c r="D2746" s="103"/>
      <c r="E2746" s="11" t="s">
        <v>36</v>
      </c>
      <c r="F2746" s="8"/>
      <c r="G2746" s="7">
        <v>66</v>
      </c>
      <c r="H2746" s="17">
        <v>6.0606060606060002</v>
      </c>
      <c r="I2746" s="2">
        <v>6.0606060606060002</v>
      </c>
      <c r="J2746" s="2">
        <v>9.0909090909089993</v>
      </c>
      <c r="K2746" s="2">
        <v>9.0909090909089993</v>
      </c>
      <c r="L2746" s="2">
        <v>18.181818181817999</v>
      </c>
      <c r="M2746" s="2">
        <v>6.0606060606060002</v>
      </c>
      <c r="N2746" s="2">
        <v>34.848484848485</v>
      </c>
      <c r="O2746" s="2">
        <v>15.151515151515</v>
      </c>
      <c r="P2746" s="2">
        <v>1.5151515151520001</v>
      </c>
      <c r="Q2746" s="2">
        <v>4.5454545454549997</v>
      </c>
      <c r="R2746" s="2">
        <v>13.636363636364001</v>
      </c>
      <c r="S2746" s="2">
        <v>19.696969696970001</v>
      </c>
      <c r="T2746" s="2">
        <v>10.606060606061</v>
      </c>
      <c r="U2746" s="19" t="s">
        <v>68</v>
      </c>
      <c r="V2746" s="2">
        <v>7.5757575757579998</v>
      </c>
      <c r="W2746" s="2">
        <v>25.757575757575999</v>
      </c>
      <c r="X2746" s="2">
        <v>1.5151515151520001</v>
      </c>
      <c r="Y2746" s="16">
        <v>72.727272727273004</v>
      </c>
    </row>
    <row r="2747" spans="3:25" ht="25.2" x14ac:dyDescent="0.25">
      <c r="C2747" s="106"/>
      <c r="D2747" s="103"/>
      <c r="E2747" s="11" t="s">
        <v>37</v>
      </c>
      <c r="F2747" s="8"/>
      <c r="G2747" s="7">
        <v>197</v>
      </c>
      <c r="H2747" s="17">
        <v>4.0609137055840003</v>
      </c>
      <c r="I2747" s="2">
        <v>4.5685279187820003</v>
      </c>
      <c r="J2747" s="2">
        <v>8.6294416243650005</v>
      </c>
      <c r="K2747" s="2">
        <v>9.1370558375630004</v>
      </c>
      <c r="L2747" s="2">
        <v>8.6294416243650005</v>
      </c>
      <c r="M2747" s="2">
        <v>13.197969543147</v>
      </c>
      <c r="N2747" s="2">
        <v>28.934010152283999</v>
      </c>
      <c r="O2747" s="2">
        <v>10.659898477157</v>
      </c>
      <c r="P2747" s="2">
        <v>2.0304568527920002</v>
      </c>
      <c r="Q2747" s="2">
        <v>3.553299492386</v>
      </c>
      <c r="R2747" s="2">
        <v>7.6142131979699998</v>
      </c>
      <c r="S2747" s="2">
        <v>15.228426395939</v>
      </c>
      <c r="T2747" s="2">
        <v>14.720812182741</v>
      </c>
      <c r="U2747" s="19" t="s">
        <v>68</v>
      </c>
      <c r="V2747" s="2">
        <v>4.5685279187820003</v>
      </c>
      <c r="W2747" s="2">
        <v>35.532994923857999</v>
      </c>
      <c r="X2747" s="2">
        <v>7.1065989847719999</v>
      </c>
      <c r="Y2747" s="16">
        <v>57.360406091370997</v>
      </c>
    </row>
    <row r="2748" spans="3:25" x14ac:dyDescent="0.25">
      <c r="C2748" s="106"/>
      <c r="D2748" s="103"/>
      <c r="E2748" s="11" t="s">
        <v>38</v>
      </c>
      <c r="F2748" s="8"/>
      <c r="G2748" s="14">
        <v>12</v>
      </c>
      <c r="H2748" s="29">
        <v>8.333333333333</v>
      </c>
      <c r="I2748" s="12" t="s">
        <v>68</v>
      </c>
      <c r="J2748" s="12" t="s">
        <v>68</v>
      </c>
      <c r="K2748" s="12" t="s">
        <v>68</v>
      </c>
      <c r="L2748" s="12" t="s">
        <v>68</v>
      </c>
      <c r="M2748" s="6">
        <v>8.333333333333</v>
      </c>
      <c r="N2748" s="6">
        <v>16.666666666666998</v>
      </c>
      <c r="O2748" s="6">
        <v>8.333333333333</v>
      </c>
      <c r="P2748" s="12" t="s">
        <v>68</v>
      </c>
      <c r="Q2748" s="6">
        <v>8.333333333333</v>
      </c>
      <c r="R2748" s="12" t="s">
        <v>68</v>
      </c>
      <c r="S2748" s="12" t="s">
        <v>68</v>
      </c>
      <c r="T2748" s="6">
        <v>8.333333333333</v>
      </c>
      <c r="U2748" s="12" t="s">
        <v>68</v>
      </c>
      <c r="V2748" s="12" t="s">
        <v>68</v>
      </c>
      <c r="W2748" s="6">
        <v>50</v>
      </c>
      <c r="X2748" s="6">
        <v>25</v>
      </c>
      <c r="Y2748" s="31">
        <v>25</v>
      </c>
    </row>
    <row r="2749" spans="3:25" ht="25.2" x14ac:dyDescent="0.25">
      <c r="C2749" s="102" t="s">
        <v>39</v>
      </c>
      <c r="D2749" s="102" t="s">
        <v>25</v>
      </c>
      <c r="E2749" s="10" t="s">
        <v>40</v>
      </c>
      <c r="F2749" s="9"/>
      <c r="G2749" s="13">
        <v>263</v>
      </c>
      <c r="H2749" s="23">
        <v>7.6045627376429996</v>
      </c>
      <c r="I2749" s="4">
        <v>3.422053231939</v>
      </c>
      <c r="J2749" s="4">
        <v>11.026615969582</v>
      </c>
      <c r="K2749" s="4">
        <v>11.406844106464</v>
      </c>
      <c r="L2749" s="4">
        <v>14.448669201521</v>
      </c>
      <c r="M2749" s="4">
        <v>9.8859315589350008</v>
      </c>
      <c r="N2749" s="4">
        <v>30.418250950569998</v>
      </c>
      <c r="O2749" s="4">
        <v>12.927756653992001</v>
      </c>
      <c r="P2749" s="4">
        <v>2.2813688212929999</v>
      </c>
      <c r="Q2749" s="4">
        <v>4.5627376425859998</v>
      </c>
      <c r="R2749" s="4">
        <v>9.1254752851709995</v>
      </c>
      <c r="S2749" s="4">
        <v>14.828897338402999</v>
      </c>
      <c r="T2749" s="4">
        <v>13.307984790875</v>
      </c>
      <c r="U2749" s="4">
        <v>2.2813688212929999</v>
      </c>
      <c r="V2749" s="4">
        <v>6.4638783269960003</v>
      </c>
      <c r="W2749" s="4">
        <v>31.939163498098999</v>
      </c>
      <c r="X2749" s="4">
        <v>3.0418250950569998</v>
      </c>
      <c r="Y2749" s="25">
        <v>65.019011406844001</v>
      </c>
    </row>
    <row r="2750" spans="3:25" ht="25.2" x14ac:dyDescent="0.25">
      <c r="C2750" s="106"/>
      <c r="D2750" s="103"/>
      <c r="E2750" s="11" t="s">
        <v>41</v>
      </c>
      <c r="F2750" s="8"/>
      <c r="G2750" s="7">
        <v>906</v>
      </c>
      <c r="H2750" s="17">
        <v>6.73289183223</v>
      </c>
      <c r="I2750" s="2">
        <v>5.629139072848</v>
      </c>
      <c r="J2750" s="2">
        <v>9.7130242825609994</v>
      </c>
      <c r="K2750" s="2">
        <v>9.1611479028700007</v>
      </c>
      <c r="L2750" s="2">
        <v>8.6092715231790002</v>
      </c>
      <c r="M2750" s="2">
        <v>8.9403973509930008</v>
      </c>
      <c r="N2750" s="2">
        <v>31.015452538630999</v>
      </c>
      <c r="O2750" s="2">
        <v>13.907284768212</v>
      </c>
      <c r="P2750" s="2">
        <v>1.4348785871959999</v>
      </c>
      <c r="Q2750" s="2">
        <v>3.5320088300219998</v>
      </c>
      <c r="R2750" s="2">
        <v>9.9337748344369992</v>
      </c>
      <c r="S2750" s="2">
        <v>17.66004415011</v>
      </c>
      <c r="T2750" s="2">
        <v>18.763796909492001</v>
      </c>
      <c r="U2750" s="2">
        <v>2.4282560706399998</v>
      </c>
      <c r="V2750" s="2">
        <v>4.3046357615890001</v>
      </c>
      <c r="W2750" s="2">
        <v>31.015452538630999</v>
      </c>
      <c r="X2750" s="2">
        <v>1.7660044150109999</v>
      </c>
      <c r="Y2750" s="16">
        <v>67.218543046357993</v>
      </c>
    </row>
    <row r="2751" spans="3:25" x14ac:dyDescent="0.25">
      <c r="C2751" s="106"/>
      <c r="D2751" s="103"/>
      <c r="E2751" s="11" t="s">
        <v>42</v>
      </c>
      <c r="F2751" s="8"/>
      <c r="G2751" s="7">
        <v>61</v>
      </c>
      <c r="H2751" s="17">
        <v>4.918032786885</v>
      </c>
      <c r="I2751" s="2">
        <v>6.5573770491800003</v>
      </c>
      <c r="J2751" s="2">
        <v>11.475409836066</v>
      </c>
      <c r="K2751" s="2">
        <v>9.83606557377</v>
      </c>
      <c r="L2751" s="2">
        <v>6.5573770491800003</v>
      </c>
      <c r="M2751" s="2">
        <v>9.83606557377</v>
      </c>
      <c r="N2751" s="2">
        <v>31.147540983607001</v>
      </c>
      <c r="O2751" s="2">
        <v>21.311475409836</v>
      </c>
      <c r="P2751" s="2">
        <v>4.918032786885</v>
      </c>
      <c r="Q2751" s="19" t="s">
        <v>68</v>
      </c>
      <c r="R2751" s="2">
        <v>11.475409836066</v>
      </c>
      <c r="S2751" s="2">
        <v>14.754098360656</v>
      </c>
      <c r="T2751" s="2">
        <v>14.754098360656</v>
      </c>
      <c r="U2751" s="2">
        <v>1.6393442622950001</v>
      </c>
      <c r="V2751" s="2">
        <v>3.2786885245900002</v>
      </c>
      <c r="W2751" s="2">
        <v>27.868852459016001</v>
      </c>
      <c r="X2751" s="19" t="s">
        <v>68</v>
      </c>
      <c r="Y2751" s="16">
        <v>72.131147540984003</v>
      </c>
    </row>
    <row r="2752" spans="3:25" x14ac:dyDescent="0.25">
      <c r="C2752" s="106"/>
      <c r="D2752" s="103"/>
      <c r="E2752" s="11" t="s">
        <v>43</v>
      </c>
      <c r="F2752" s="8"/>
      <c r="G2752" s="7">
        <v>450</v>
      </c>
      <c r="H2752" s="17">
        <v>10.222222222221999</v>
      </c>
      <c r="I2752" s="2">
        <v>8.8888888888889994</v>
      </c>
      <c r="J2752" s="2">
        <v>5.7777777777779997</v>
      </c>
      <c r="K2752" s="2">
        <v>4.2222222222220003</v>
      </c>
      <c r="L2752" s="2">
        <v>8.8888888888889994</v>
      </c>
      <c r="M2752" s="2">
        <v>10.222222222221999</v>
      </c>
      <c r="N2752" s="2">
        <v>29.111111111111001</v>
      </c>
      <c r="O2752" s="2">
        <v>14.222222222221999</v>
      </c>
      <c r="P2752" s="2">
        <v>1.7777777777779999</v>
      </c>
      <c r="Q2752" s="2">
        <v>4</v>
      </c>
      <c r="R2752" s="2">
        <v>10.222222222221999</v>
      </c>
      <c r="S2752" s="2">
        <v>16.444444444443999</v>
      </c>
      <c r="T2752" s="2">
        <v>17.555555555556001</v>
      </c>
      <c r="U2752" s="2">
        <v>2</v>
      </c>
      <c r="V2752" s="2">
        <v>5.5555555555560003</v>
      </c>
      <c r="W2752" s="2">
        <v>32.888888888888999</v>
      </c>
      <c r="X2752" s="2">
        <v>2.2222222222219998</v>
      </c>
      <c r="Y2752" s="16">
        <v>64.888888888888999</v>
      </c>
    </row>
    <row r="2753" spans="3:25" x14ac:dyDescent="0.25">
      <c r="C2753" s="106"/>
      <c r="D2753" s="103"/>
      <c r="E2753" s="11" t="s">
        <v>44</v>
      </c>
      <c r="F2753" s="8"/>
      <c r="G2753" s="7">
        <v>93</v>
      </c>
      <c r="H2753" s="17">
        <v>7.5268817204299996</v>
      </c>
      <c r="I2753" s="2">
        <v>13.978494623655999</v>
      </c>
      <c r="J2753" s="2">
        <v>8.6021505376339995</v>
      </c>
      <c r="K2753" s="2">
        <v>3.2258064516129998</v>
      </c>
      <c r="L2753" s="2">
        <v>5.3763440860219998</v>
      </c>
      <c r="M2753" s="2">
        <v>5.3763440860219998</v>
      </c>
      <c r="N2753" s="2">
        <v>17.204301075269001</v>
      </c>
      <c r="O2753" s="2">
        <v>9.6774193548389995</v>
      </c>
      <c r="P2753" s="19" t="s">
        <v>68</v>
      </c>
      <c r="Q2753" s="2">
        <v>1.0752688172039999</v>
      </c>
      <c r="R2753" s="2">
        <v>5.3763440860219998</v>
      </c>
      <c r="S2753" s="2">
        <v>12.903225806451999</v>
      </c>
      <c r="T2753" s="2">
        <v>12.903225806451999</v>
      </c>
      <c r="U2753" s="2">
        <v>2.1505376344089999</v>
      </c>
      <c r="V2753" s="2">
        <v>5.3763440860219998</v>
      </c>
      <c r="W2753" s="2">
        <v>43.010752688171998</v>
      </c>
      <c r="X2753" s="2">
        <v>2.1505376344089999</v>
      </c>
      <c r="Y2753" s="16">
        <v>54.838709677418997</v>
      </c>
    </row>
    <row r="2754" spans="3:25" ht="25.2" x14ac:dyDescent="0.25">
      <c r="C2754" s="106"/>
      <c r="D2754" s="103"/>
      <c r="E2754" s="11" t="s">
        <v>45</v>
      </c>
      <c r="F2754" s="8"/>
      <c r="G2754" s="14">
        <v>41</v>
      </c>
      <c r="H2754" s="29">
        <v>7.3170731707319998</v>
      </c>
      <c r="I2754" s="6">
        <v>14.634146341463</v>
      </c>
      <c r="J2754" s="6">
        <v>2.4390243902440001</v>
      </c>
      <c r="K2754" s="6">
        <v>7.3170731707319998</v>
      </c>
      <c r="L2754" s="6">
        <v>4.8780487804880002</v>
      </c>
      <c r="M2754" s="12" t="s">
        <v>68</v>
      </c>
      <c r="N2754" s="6">
        <v>21.951219512194999</v>
      </c>
      <c r="O2754" s="6">
        <v>17.073170731706998</v>
      </c>
      <c r="P2754" s="12" t="s">
        <v>68</v>
      </c>
      <c r="Q2754" s="6">
        <v>2.4390243902440001</v>
      </c>
      <c r="R2754" s="6">
        <v>12.195121951220001</v>
      </c>
      <c r="S2754" s="6">
        <v>12.195121951220001</v>
      </c>
      <c r="T2754" s="6">
        <v>12.195121951220001</v>
      </c>
      <c r="U2754" s="12" t="s">
        <v>68</v>
      </c>
      <c r="V2754" s="6">
        <v>7.3170731707319998</v>
      </c>
      <c r="W2754" s="6">
        <v>39.024390243901998</v>
      </c>
      <c r="X2754" s="6">
        <v>4.8780487804880002</v>
      </c>
      <c r="Y2754" s="31">
        <v>56.097560975610001</v>
      </c>
    </row>
    <row r="2755" spans="3:25" x14ac:dyDescent="0.25">
      <c r="C2755" s="106"/>
      <c r="D2755" s="103"/>
      <c r="E2755" s="11" t="s">
        <v>38</v>
      </c>
      <c r="F2755" s="8"/>
      <c r="G2755" s="7">
        <v>141</v>
      </c>
      <c r="H2755" s="17">
        <v>4.9645390070920001</v>
      </c>
      <c r="I2755" s="2">
        <v>6.3829787234040003</v>
      </c>
      <c r="J2755" s="2">
        <v>6.3829787234040003</v>
      </c>
      <c r="K2755" s="2">
        <v>7.0921985815599999</v>
      </c>
      <c r="L2755" s="2">
        <v>9.2198581560279997</v>
      </c>
      <c r="M2755" s="2">
        <v>10.638297872340001</v>
      </c>
      <c r="N2755" s="2">
        <v>23.404255319149001</v>
      </c>
      <c r="O2755" s="2">
        <v>14.893617021277</v>
      </c>
      <c r="P2755" s="2">
        <v>0.70921985815599997</v>
      </c>
      <c r="Q2755" s="2">
        <v>4.2553191489359996</v>
      </c>
      <c r="R2755" s="2">
        <v>6.3829787234040003</v>
      </c>
      <c r="S2755" s="2">
        <v>14.184397163121</v>
      </c>
      <c r="T2755" s="2">
        <v>12.056737588652</v>
      </c>
      <c r="U2755" s="2">
        <v>2.8368794326239999</v>
      </c>
      <c r="V2755" s="2">
        <v>2.1276595744679998</v>
      </c>
      <c r="W2755" s="2">
        <v>31.914893617021001</v>
      </c>
      <c r="X2755" s="2">
        <v>11.347517730496</v>
      </c>
      <c r="Y2755" s="16">
        <v>56.737588652482003</v>
      </c>
    </row>
    <row r="2756" spans="3:25" ht="25.2" x14ac:dyDescent="0.25">
      <c r="C2756" s="106"/>
      <c r="D2756" s="102" t="s">
        <v>22</v>
      </c>
      <c r="E2756" s="10" t="s">
        <v>40</v>
      </c>
      <c r="F2756" s="9"/>
      <c r="G2756" s="13">
        <v>123</v>
      </c>
      <c r="H2756" s="23">
        <v>10.569105691057</v>
      </c>
      <c r="I2756" s="4">
        <v>4.065040650407</v>
      </c>
      <c r="J2756" s="4">
        <v>8.130081300813</v>
      </c>
      <c r="K2756" s="4">
        <v>8.130081300813</v>
      </c>
      <c r="L2756" s="4">
        <v>13.821138211381999</v>
      </c>
      <c r="M2756" s="4">
        <v>7.3170731707319998</v>
      </c>
      <c r="N2756" s="4">
        <v>27.642276422763999</v>
      </c>
      <c r="O2756" s="4">
        <v>13.821138211381999</v>
      </c>
      <c r="P2756" s="4">
        <v>4.065040650407</v>
      </c>
      <c r="Q2756" s="4">
        <v>6.5040650406499996</v>
      </c>
      <c r="R2756" s="4">
        <v>8.130081300813</v>
      </c>
      <c r="S2756" s="4">
        <v>11.382113821138001</v>
      </c>
      <c r="T2756" s="4">
        <v>12.195121951220001</v>
      </c>
      <c r="U2756" s="4">
        <v>4.8780487804880002</v>
      </c>
      <c r="V2756" s="4">
        <v>8.130081300813</v>
      </c>
      <c r="W2756" s="4">
        <v>34.959349593496</v>
      </c>
      <c r="X2756" s="4">
        <v>1.6260162601629999</v>
      </c>
      <c r="Y2756" s="25">
        <v>63.414634146341001</v>
      </c>
    </row>
    <row r="2757" spans="3:25" ht="25.2" x14ac:dyDescent="0.25">
      <c r="C2757" s="106"/>
      <c r="D2757" s="103"/>
      <c r="E2757" s="11" t="s">
        <v>41</v>
      </c>
      <c r="F2757" s="8"/>
      <c r="G2757" s="7">
        <v>511</v>
      </c>
      <c r="H2757" s="17">
        <v>6.8493150684930004</v>
      </c>
      <c r="I2757" s="2">
        <v>5.0880626223089997</v>
      </c>
      <c r="J2757" s="2">
        <v>9.1976516634050007</v>
      </c>
      <c r="K2757" s="2">
        <v>7.8277886497060001</v>
      </c>
      <c r="L2757" s="2">
        <v>8.8062622309199998</v>
      </c>
      <c r="M2757" s="2">
        <v>7.4363992172210001</v>
      </c>
      <c r="N2757" s="2">
        <v>32.093933463795999</v>
      </c>
      <c r="O2757" s="2">
        <v>15.068493150685001</v>
      </c>
      <c r="P2757" s="2">
        <v>1.565557729941</v>
      </c>
      <c r="Q2757" s="2">
        <v>3.522504892368</v>
      </c>
      <c r="R2757" s="2">
        <v>10.371819960861</v>
      </c>
      <c r="S2757" s="2">
        <v>17.808219178081998</v>
      </c>
      <c r="T2757" s="2">
        <v>18.199608610567999</v>
      </c>
      <c r="U2757" s="2">
        <v>2.1526418786689998</v>
      </c>
      <c r="V2757" s="2">
        <v>3.7181996086110001</v>
      </c>
      <c r="W2757" s="2">
        <v>32.681017612524002</v>
      </c>
      <c r="X2757" s="2">
        <v>1.1741682974559999</v>
      </c>
      <c r="Y2757" s="16">
        <v>66.144814090020006</v>
      </c>
    </row>
    <row r="2758" spans="3:25" x14ac:dyDescent="0.25">
      <c r="C2758" s="106"/>
      <c r="D2758" s="103"/>
      <c r="E2758" s="11" t="s">
        <v>42</v>
      </c>
      <c r="F2758" s="8"/>
      <c r="G2758" s="14">
        <v>36</v>
      </c>
      <c r="H2758" s="29">
        <v>5.5555555555560003</v>
      </c>
      <c r="I2758" s="6">
        <v>8.333333333333</v>
      </c>
      <c r="J2758" s="6">
        <v>13.888888888888999</v>
      </c>
      <c r="K2758" s="6">
        <v>8.333333333333</v>
      </c>
      <c r="L2758" s="6">
        <v>8.333333333333</v>
      </c>
      <c r="M2758" s="6">
        <v>8.333333333333</v>
      </c>
      <c r="N2758" s="6">
        <v>27.777777777777999</v>
      </c>
      <c r="O2758" s="6">
        <v>27.777777777777999</v>
      </c>
      <c r="P2758" s="6">
        <v>5.5555555555560003</v>
      </c>
      <c r="Q2758" s="12" t="s">
        <v>68</v>
      </c>
      <c r="R2758" s="6">
        <v>8.333333333333</v>
      </c>
      <c r="S2758" s="6">
        <v>13.888888888888999</v>
      </c>
      <c r="T2758" s="6">
        <v>13.888888888888999</v>
      </c>
      <c r="U2758" s="6">
        <v>2.7777777777780002</v>
      </c>
      <c r="V2758" s="6">
        <v>2.7777777777780002</v>
      </c>
      <c r="W2758" s="6">
        <v>27.777777777777999</v>
      </c>
      <c r="X2758" s="12" t="s">
        <v>68</v>
      </c>
      <c r="Y2758" s="31">
        <v>72.222222222222001</v>
      </c>
    </row>
    <row r="2759" spans="3:25" x14ac:dyDescent="0.25">
      <c r="C2759" s="106"/>
      <c r="D2759" s="103"/>
      <c r="E2759" s="11" t="s">
        <v>43</v>
      </c>
      <c r="F2759" s="8"/>
      <c r="G2759" s="7">
        <v>224</v>
      </c>
      <c r="H2759" s="17">
        <v>10.714285714286</v>
      </c>
      <c r="I2759" s="2">
        <v>8.0357142857140005</v>
      </c>
      <c r="J2759" s="2">
        <v>5.3571428571429998</v>
      </c>
      <c r="K2759" s="2">
        <v>4.0178571428570002</v>
      </c>
      <c r="L2759" s="2">
        <v>8.9285714285710007</v>
      </c>
      <c r="M2759" s="2">
        <v>6.6964285714290002</v>
      </c>
      <c r="N2759" s="2">
        <v>29.464285714286</v>
      </c>
      <c r="O2759" s="2">
        <v>15.178571428571001</v>
      </c>
      <c r="P2759" s="2">
        <v>1.785714285714</v>
      </c>
      <c r="Q2759" s="2">
        <v>2.6785714285709998</v>
      </c>
      <c r="R2759" s="2">
        <v>12.5</v>
      </c>
      <c r="S2759" s="2">
        <v>17.857142857143</v>
      </c>
      <c r="T2759" s="2">
        <v>18.303571428571001</v>
      </c>
      <c r="U2759" s="2">
        <v>2.6785714285709998</v>
      </c>
      <c r="V2759" s="2">
        <v>4.4642857142860004</v>
      </c>
      <c r="W2759" s="2">
        <v>31.696428571428999</v>
      </c>
      <c r="X2759" s="2">
        <v>1.339285714286</v>
      </c>
      <c r="Y2759" s="16">
        <v>66.964285714286007</v>
      </c>
    </row>
    <row r="2760" spans="3:25" x14ac:dyDescent="0.25">
      <c r="C2760" s="106"/>
      <c r="D2760" s="103"/>
      <c r="E2760" s="11" t="s">
        <v>44</v>
      </c>
      <c r="F2760" s="8"/>
      <c r="G2760" s="14">
        <v>46</v>
      </c>
      <c r="H2760" s="29">
        <v>8.6956521739130004</v>
      </c>
      <c r="I2760" s="6">
        <v>8.6956521739130004</v>
      </c>
      <c r="J2760" s="6">
        <v>13.04347826087</v>
      </c>
      <c r="K2760" s="6">
        <v>4.3478260869570002</v>
      </c>
      <c r="L2760" s="6">
        <v>4.3478260869570002</v>
      </c>
      <c r="M2760" s="12" t="s">
        <v>68</v>
      </c>
      <c r="N2760" s="6">
        <v>15.217391304348</v>
      </c>
      <c r="O2760" s="6">
        <v>8.6956521739130004</v>
      </c>
      <c r="P2760" s="12" t="s">
        <v>68</v>
      </c>
      <c r="Q2760" s="6">
        <v>2.1739130434780001</v>
      </c>
      <c r="R2760" s="6">
        <v>4.3478260869570002</v>
      </c>
      <c r="S2760" s="6">
        <v>10.869565217390999</v>
      </c>
      <c r="T2760" s="6">
        <v>17.391304347826001</v>
      </c>
      <c r="U2760" s="6">
        <v>2.1739130434780001</v>
      </c>
      <c r="V2760" s="12" t="s">
        <v>68</v>
      </c>
      <c r="W2760" s="6">
        <v>47.826086956521998</v>
      </c>
      <c r="X2760" s="12" t="s">
        <v>68</v>
      </c>
      <c r="Y2760" s="31">
        <v>52.173913043478002</v>
      </c>
    </row>
    <row r="2761" spans="3:25" ht="25.2" x14ac:dyDescent="0.25">
      <c r="C2761" s="106"/>
      <c r="D2761" s="103"/>
      <c r="E2761" s="11" t="s">
        <v>45</v>
      </c>
      <c r="F2761" s="8"/>
      <c r="G2761" s="14">
        <v>18</v>
      </c>
      <c r="H2761" s="29">
        <v>11.111111111111001</v>
      </c>
      <c r="I2761" s="6">
        <v>11.111111111111001</v>
      </c>
      <c r="J2761" s="12" t="s">
        <v>68</v>
      </c>
      <c r="K2761" s="6">
        <v>11.111111111111001</v>
      </c>
      <c r="L2761" s="6">
        <v>11.111111111111001</v>
      </c>
      <c r="M2761" s="12" t="s">
        <v>68</v>
      </c>
      <c r="N2761" s="6">
        <v>38.888888888888999</v>
      </c>
      <c r="O2761" s="6">
        <v>22.222222222222001</v>
      </c>
      <c r="P2761" s="12" t="s">
        <v>68</v>
      </c>
      <c r="Q2761" s="6">
        <v>5.5555555555560003</v>
      </c>
      <c r="R2761" s="6">
        <v>11.111111111111001</v>
      </c>
      <c r="S2761" s="6">
        <v>22.222222222222001</v>
      </c>
      <c r="T2761" s="6">
        <v>22.222222222222001</v>
      </c>
      <c r="U2761" s="12" t="s">
        <v>68</v>
      </c>
      <c r="V2761" s="12" t="s">
        <v>68</v>
      </c>
      <c r="W2761" s="6">
        <v>44.444444444444002</v>
      </c>
      <c r="X2761" s="6">
        <v>5.5555555555560003</v>
      </c>
      <c r="Y2761" s="31">
        <v>50</v>
      </c>
    </row>
    <row r="2762" spans="3:25" x14ac:dyDescent="0.25">
      <c r="C2762" s="106"/>
      <c r="D2762" s="103"/>
      <c r="E2762" s="11" t="s">
        <v>38</v>
      </c>
      <c r="F2762" s="8"/>
      <c r="G2762" s="7">
        <v>80</v>
      </c>
      <c r="H2762" s="17">
        <v>5</v>
      </c>
      <c r="I2762" s="2">
        <v>8.75</v>
      </c>
      <c r="J2762" s="2">
        <v>8.75</v>
      </c>
      <c r="K2762" s="2">
        <v>8.75</v>
      </c>
      <c r="L2762" s="2">
        <v>13.75</v>
      </c>
      <c r="M2762" s="2">
        <v>11.25</v>
      </c>
      <c r="N2762" s="2">
        <v>21.25</v>
      </c>
      <c r="O2762" s="2">
        <v>16.25</v>
      </c>
      <c r="P2762" s="19" t="s">
        <v>68</v>
      </c>
      <c r="Q2762" s="2">
        <v>3.75</v>
      </c>
      <c r="R2762" s="2">
        <v>6.25</v>
      </c>
      <c r="S2762" s="2">
        <v>16.25</v>
      </c>
      <c r="T2762" s="2">
        <v>11.25</v>
      </c>
      <c r="U2762" s="2">
        <v>3.75</v>
      </c>
      <c r="V2762" s="2">
        <v>2.5</v>
      </c>
      <c r="W2762" s="2">
        <v>30</v>
      </c>
      <c r="X2762" s="2">
        <v>7.5</v>
      </c>
      <c r="Y2762" s="16">
        <v>62.5</v>
      </c>
    </row>
    <row r="2763" spans="3:25" ht="25.2" x14ac:dyDescent="0.25">
      <c r="C2763" s="106"/>
      <c r="D2763" s="102" t="s">
        <v>23</v>
      </c>
      <c r="E2763" s="10" t="s">
        <v>40</v>
      </c>
      <c r="F2763" s="9"/>
      <c r="G2763" s="13">
        <v>140</v>
      </c>
      <c r="H2763" s="23">
        <v>5</v>
      </c>
      <c r="I2763" s="4">
        <v>2.8571428571430002</v>
      </c>
      <c r="J2763" s="4">
        <v>13.571428571428999</v>
      </c>
      <c r="K2763" s="4">
        <v>14.285714285714</v>
      </c>
      <c r="L2763" s="4">
        <v>15</v>
      </c>
      <c r="M2763" s="4">
        <v>12.142857142857</v>
      </c>
      <c r="N2763" s="4">
        <v>32.857142857143003</v>
      </c>
      <c r="O2763" s="4">
        <v>12.142857142857</v>
      </c>
      <c r="P2763" s="4">
        <v>0.71428571428599996</v>
      </c>
      <c r="Q2763" s="4">
        <v>2.8571428571430002</v>
      </c>
      <c r="R2763" s="4">
        <v>10</v>
      </c>
      <c r="S2763" s="4">
        <v>17.857142857143</v>
      </c>
      <c r="T2763" s="4">
        <v>14.285714285714</v>
      </c>
      <c r="U2763" s="36" t="s">
        <v>68</v>
      </c>
      <c r="V2763" s="4">
        <v>5</v>
      </c>
      <c r="W2763" s="4">
        <v>29.285714285714</v>
      </c>
      <c r="X2763" s="4">
        <v>4.2857142857139996</v>
      </c>
      <c r="Y2763" s="25">
        <v>66.428571428571004</v>
      </c>
    </row>
    <row r="2764" spans="3:25" ht="25.2" x14ac:dyDescent="0.25">
      <c r="C2764" s="106"/>
      <c r="D2764" s="103"/>
      <c r="E2764" s="11" t="s">
        <v>41</v>
      </c>
      <c r="F2764" s="8"/>
      <c r="G2764" s="7">
        <v>395</v>
      </c>
      <c r="H2764" s="17">
        <v>6.5822784810129997</v>
      </c>
      <c r="I2764" s="2">
        <v>6.3291139240509997</v>
      </c>
      <c r="J2764" s="2">
        <v>10.379746835442999</v>
      </c>
      <c r="K2764" s="2">
        <v>10.886075949366999</v>
      </c>
      <c r="L2764" s="2">
        <v>8.3544303797470008</v>
      </c>
      <c r="M2764" s="2">
        <v>10.886075949366999</v>
      </c>
      <c r="N2764" s="2">
        <v>29.620253164556999</v>
      </c>
      <c r="O2764" s="2">
        <v>12.405063291138999</v>
      </c>
      <c r="P2764" s="2">
        <v>1.2658227848100001</v>
      </c>
      <c r="Q2764" s="2">
        <v>3.5443037974679998</v>
      </c>
      <c r="R2764" s="2">
        <v>9.3670886075950008</v>
      </c>
      <c r="S2764" s="2">
        <v>17.46835443038</v>
      </c>
      <c r="T2764" s="2">
        <v>19.493670886076</v>
      </c>
      <c r="U2764" s="2">
        <v>2.7848101265819998</v>
      </c>
      <c r="V2764" s="2">
        <v>5.0632911392409996</v>
      </c>
      <c r="W2764" s="2">
        <v>28.860759493671001</v>
      </c>
      <c r="X2764" s="2">
        <v>2.5316455696200002</v>
      </c>
      <c r="Y2764" s="16">
        <v>68.607594936709006</v>
      </c>
    </row>
    <row r="2765" spans="3:25" x14ac:dyDescent="0.25">
      <c r="C2765" s="106"/>
      <c r="D2765" s="103"/>
      <c r="E2765" s="11" t="s">
        <v>42</v>
      </c>
      <c r="F2765" s="8"/>
      <c r="G2765" s="14">
        <v>25</v>
      </c>
      <c r="H2765" s="29">
        <v>4</v>
      </c>
      <c r="I2765" s="6">
        <v>4</v>
      </c>
      <c r="J2765" s="6">
        <v>8</v>
      </c>
      <c r="K2765" s="6">
        <v>12</v>
      </c>
      <c r="L2765" s="6">
        <v>4</v>
      </c>
      <c r="M2765" s="6">
        <v>12</v>
      </c>
      <c r="N2765" s="6">
        <v>36</v>
      </c>
      <c r="O2765" s="6">
        <v>12</v>
      </c>
      <c r="P2765" s="6">
        <v>4</v>
      </c>
      <c r="Q2765" s="12" t="s">
        <v>68</v>
      </c>
      <c r="R2765" s="6">
        <v>16</v>
      </c>
      <c r="S2765" s="6">
        <v>16</v>
      </c>
      <c r="T2765" s="6">
        <v>16</v>
      </c>
      <c r="U2765" s="12" t="s">
        <v>68</v>
      </c>
      <c r="V2765" s="6">
        <v>4</v>
      </c>
      <c r="W2765" s="6">
        <v>28</v>
      </c>
      <c r="X2765" s="12" t="s">
        <v>68</v>
      </c>
      <c r="Y2765" s="31">
        <v>72</v>
      </c>
    </row>
    <row r="2766" spans="3:25" x14ac:dyDescent="0.25">
      <c r="C2766" s="106"/>
      <c r="D2766" s="103"/>
      <c r="E2766" s="11" t="s">
        <v>43</v>
      </c>
      <c r="F2766" s="8"/>
      <c r="G2766" s="7">
        <v>226</v>
      </c>
      <c r="H2766" s="17">
        <v>9.7345132743360008</v>
      </c>
      <c r="I2766" s="2">
        <v>9.7345132743360008</v>
      </c>
      <c r="J2766" s="2">
        <v>6.194690265487</v>
      </c>
      <c r="K2766" s="2">
        <v>4.424778761062</v>
      </c>
      <c r="L2766" s="2">
        <v>8.8495575221239999</v>
      </c>
      <c r="M2766" s="2">
        <v>13.716814159291999</v>
      </c>
      <c r="N2766" s="2">
        <v>28.761061946902998</v>
      </c>
      <c r="O2766" s="2">
        <v>13.274336283186001</v>
      </c>
      <c r="P2766" s="2">
        <v>1.769911504425</v>
      </c>
      <c r="Q2766" s="2">
        <v>5.3097345132739999</v>
      </c>
      <c r="R2766" s="2">
        <v>7.964601769912</v>
      </c>
      <c r="S2766" s="2">
        <v>15.044247787611001</v>
      </c>
      <c r="T2766" s="2">
        <v>16.814159292035001</v>
      </c>
      <c r="U2766" s="2">
        <v>1.327433628319</v>
      </c>
      <c r="V2766" s="2">
        <v>6.6371681415930004</v>
      </c>
      <c r="W2766" s="2">
        <v>34.070796460177</v>
      </c>
      <c r="X2766" s="2">
        <v>3.0973451327429999</v>
      </c>
      <c r="Y2766" s="16">
        <v>62.831858407079999</v>
      </c>
    </row>
    <row r="2767" spans="3:25" x14ac:dyDescent="0.25">
      <c r="C2767" s="106"/>
      <c r="D2767" s="103"/>
      <c r="E2767" s="11" t="s">
        <v>44</v>
      </c>
      <c r="F2767" s="8"/>
      <c r="G2767" s="14">
        <v>47</v>
      </c>
      <c r="H2767" s="29">
        <v>6.3829787234040003</v>
      </c>
      <c r="I2767" s="6">
        <v>19.148936170212998</v>
      </c>
      <c r="J2767" s="6">
        <v>4.2553191489359996</v>
      </c>
      <c r="K2767" s="6">
        <v>2.1276595744679998</v>
      </c>
      <c r="L2767" s="6">
        <v>6.3829787234040003</v>
      </c>
      <c r="M2767" s="6">
        <v>10.638297872340001</v>
      </c>
      <c r="N2767" s="6">
        <v>19.148936170212998</v>
      </c>
      <c r="O2767" s="6">
        <v>10.638297872340001</v>
      </c>
      <c r="P2767" s="12" t="s">
        <v>68</v>
      </c>
      <c r="Q2767" s="12" t="s">
        <v>68</v>
      </c>
      <c r="R2767" s="6">
        <v>6.3829787234040003</v>
      </c>
      <c r="S2767" s="6">
        <v>14.893617021277</v>
      </c>
      <c r="T2767" s="6">
        <v>8.5106382978719992</v>
      </c>
      <c r="U2767" s="6">
        <v>2.1276595744679998</v>
      </c>
      <c r="V2767" s="6">
        <v>10.638297872340001</v>
      </c>
      <c r="W2767" s="6">
        <v>38.297872340425997</v>
      </c>
      <c r="X2767" s="6">
        <v>4.2553191489359996</v>
      </c>
      <c r="Y2767" s="31">
        <v>57.446808510638</v>
      </c>
    </row>
    <row r="2768" spans="3:25" ht="25.2" x14ac:dyDescent="0.25">
      <c r="C2768" s="106"/>
      <c r="D2768" s="103"/>
      <c r="E2768" s="11" t="s">
        <v>45</v>
      </c>
      <c r="F2768" s="8"/>
      <c r="G2768" s="14">
        <v>23</v>
      </c>
      <c r="H2768" s="29">
        <v>4.3478260869570002</v>
      </c>
      <c r="I2768" s="6">
        <v>17.391304347826001</v>
      </c>
      <c r="J2768" s="6">
        <v>4.3478260869570002</v>
      </c>
      <c r="K2768" s="6">
        <v>4.3478260869570002</v>
      </c>
      <c r="L2768" s="12" t="s">
        <v>68</v>
      </c>
      <c r="M2768" s="12" t="s">
        <v>68</v>
      </c>
      <c r="N2768" s="6">
        <v>8.6956521739130004</v>
      </c>
      <c r="O2768" s="6">
        <v>13.04347826087</v>
      </c>
      <c r="P2768" s="12" t="s">
        <v>68</v>
      </c>
      <c r="Q2768" s="12" t="s">
        <v>68</v>
      </c>
      <c r="R2768" s="6">
        <v>13.04347826087</v>
      </c>
      <c r="S2768" s="6">
        <v>4.3478260869570002</v>
      </c>
      <c r="T2768" s="6">
        <v>4.3478260869570002</v>
      </c>
      <c r="U2768" s="12" t="s">
        <v>68</v>
      </c>
      <c r="V2768" s="6">
        <v>13.04347826087</v>
      </c>
      <c r="W2768" s="6">
        <v>34.782608695652002</v>
      </c>
      <c r="X2768" s="6">
        <v>4.3478260869570002</v>
      </c>
      <c r="Y2768" s="31">
        <v>60.869565217390999</v>
      </c>
    </row>
    <row r="2769" spans="3:25" x14ac:dyDescent="0.25">
      <c r="C2769" s="106"/>
      <c r="D2769" s="103"/>
      <c r="E2769" s="11" t="s">
        <v>38</v>
      </c>
      <c r="F2769" s="8"/>
      <c r="G2769" s="7">
        <v>61</v>
      </c>
      <c r="H2769" s="17">
        <v>4.918032786885</v>
      </c>
      <c r="I2769" s="2">
        <v>3.2786885245900002</v>
      </c>
      <c r="J2769" s="2">
        <v>3.2786885245900002</v>
      </c>
      <c r="K2769" s="2">
        <v>4.918032786885</v>
      </c>
      <c r="L2769" s="2">
        <v>3.2786885245900002</v>
      </c>
      <c r="M2769" s="2">
        <v>9.83606557377</v>
      </c>
      <c r="N2769" s="2">
        <v>26.229508196721</v>
      </c>
      <c r="O2769" s="2">
        <v>13.114754098361001</v>
      </c>
      <c r="P2769" s="2">
        <v>1.6393442622950001</v>
      </c>
      <c r="Q2769" s="2">
        <v>4.918032786885</v>
      </c>
      <c r="R2769" s="2">
        <v>6.5573770491800003</v>
      </c>
      <c r="S2769" s="2">
        <v>11.475409836066</v>
      </c>
      <c r="T2769" s="2">
        <v>13.114754098361001</v>
      </c>
      <c r="U2769" s="2">
        <v>1.6393442622950001</v>
      </c>
      <c r="V2769" s="2">
        <v>1.6393442622950001</v>
      </c>
      <c r="W2769" s="2">
        <v>34.426229508196997</v>
      </c>
      <c r="X2769" s="2">
        <v>16.393442622951</v>
      </c>
      <c r="Y2769" s="16">
        <v>49.180327868851997</v>
      </c>
    </row>
    <row r="2770" spans="3:25" x14ac:dyDescent="0.25">
      <c r="C2770" s="102" t="s">
        <v>46</v>
      </c>
      <c r="D2770" s="100" t="s">
        <v>21</v>
      </c>
      <c r="E2770" s="10" t="s">
        <v>47</v>
      </c>
      <c r="F2770" s="9"/>
      <c r="G2770" s="13">
        <v>1103</v>
      </c>
      <c r="H2770" s="23">
        <v>4.3517679057120002</v>
      </c>
      <c r="I2770" s="4">
        <v>4.1704442429739998</v>
      </c>
      <c r="J2770" s="4">
        <v>12.148685403445</v>
      </c>
      <c r="K2770" s="4">
        <v>11.604714415230999</v>
      </c>
      <c r="L2770" s="4">
        <v>8.0689029918399999</v>
      </c>
      <c r="M2770" s="4">
        <v>9.0661831368989994</v>
      </c>
      <c r="N2770" s="4">
        <v>34.088848594741997</v>
      </c>
      <c r="O2770" s="4">
        <v>11.514052583862</v>
      </c>
      <c r="P2770" s="4">
        <v>0.45330915684500001</v>
      </c>
      <c r="Q2770" s="4">
        <v>3.9891205802359999</v>
      </c>
      <c r="R2770" s="4">
        <v>11.332728921124</v>
      </c>
      <c r="S2770" s="4">
        <v>19.945602901179001</v>
      </c>
      <c r="T2770" s="4">
        <v>19.492293744333999</v>
      </c>
      <c r="U2770" s="4">
        <v>2.2665457842249999</v>
      </c>
      <c r="V2770" s="4">
        <v>4.1704442429739998</v>
      </c>
      <c r="W2770" s="4">
        <v>31.187669990934001</v>
      </c>
      <c r="X2770" s="4">
        <v>2.7198549410699999</v>
      </c>
      <c r="Y2770" s="25">
        <v>66.092475067996006</v>
      </c>
    </row>
    <row r="2771" spans="3:25" ht="25.2" x14ac:dyDescent="0.25">
      <c r="C2771" s="106"/>
      <c r="D2771" s="101"/>
      <c r="E2771" s="11" t="s">
        <v>48</v>
      </c>
      <c r="F2771" s="8"/>
      <c r="G2771" s="7">
        <v>173</v>
      </c>
      <c r="H2771" s="17">
        <v>10.982658959538</v>
      </c>
      <c r="I2771" s="2">
        <v>8.0924855491330003</v>
      </c>
      <c r="J2771" s="2">
        <v>1.734104046243</v>
      </c>
      <c r="K2771" s="2">
        <v>1.734104046243</v>
      </c>
      <c r="L2771" s="2">
        <v>6.9364161849709998</v>
      </c>
      <c r="M2771" s="2">
        <v>7.514450867052</v>
      </c>
      <c r="N2771" s="2">
        <v>17.919075144509002</v>
      </c>
      <c r="O2771" s="2">
        <v>14.450867052023</v>
      </c>
      <c r="P2771" s="19" t="s">
        <v>68</v>
      </c>
      <c r="Q2771" s="2">
        <v>2.8901734104050001</v>
      </c>
      <c r="R2771" s="2">
        <v>2.3121387283239998</v>
      </c>
      <c r="S2771" s="2">
        <v>6.3583815028900004</v>
      </c>
      <c r="T2771" s="2">
        <v>5.2023121387279998</v>
      </c>
      <c r="U2771" s="2">
        <v>0.57803468208099995</v>
      </c>
      <c r="V2771" s="2">
        <v>2.8901734104050001</v>
      </c>
      <c r="W2771" s="2">
        <v>42.774566473988003</v>
      </c>
      <c r="X2771" s="2">
        <v>4.0462427745660001</v>
      </c>
      <c r="Y2771" s="16">
        <v>53.179190751444999</v>
      </c>
    </row>
    <row r="2772" spans="3:25" x14ac:dyDescent="0.25">
      <c r="C2772" s="106"/>
      <c r="D2772" s="101"/>
      <c r="E2772" s="11" t="s">
        <v>49</v>
      </c>
      <c r="F2772" s="8"/>
      <c r="G2772" s="14">
        <v>29</v>
      </c>
      <c r="H2772" s="57" t="s">
        <v>68</v>
      </c>
      <c r="I2772" s="12" t="s">
        <v>68</v>
      </c>
      <c r="J2772" s="12" t="s">
        <v>68</v>
      </c>
      <c r="K2772" s="12" t="s">
        <v>68</v>
      </c>
      <c r="L2772" s="6">
        <v>13.793103448276</v>
      </c>
      <c r="M2772" s="6">
        <v>3.4482758620689999</v>
      </c>
      <c r="N2772" s="6">
        <v>24.137931034483</v>
      </c>
      <c r="O2772" s="6">
        <v>34.482758620689999</v>
      </c>
      <c r="P2772" s="6">
        <v>24.137931034483</v>
      </c>
      <c r="Q2772" s="12" t="s">
        <v>68</v>
      </c>
      <c r="R2772" s="6">
        <v>6.8965517241379999</v>
      </c>
      <c r="S2772" s="6">
        <v>20.689655172414</v>
      </c>
      <c r="T2772" s="6">
        <v>17.241379310345</v>
      </c>
      <c r="U2772" s="12" t="s">
        <v>68</v>
      </c>
      <c r="V2772" s="6">
        <v>6.8965517241379999</v>
      </c>
      <c r="W2772" s="6">
        <v>31.034482758620999</v>
      </c>
      <c r="X2772" s="12" t="s">
        <v>68</v>
      </c>
      <c r="Y2772" s="31">
        <v>68.965517241379004</v>
      </c>
    </row>
    <row r="2773" spans="3:25" ht="25.2" x14ac:dyDescent="0.25">
      <c r="C2773" s="106"/>
      <c r="D2773" s="101"/>
      <c r="E2773" s="11" t="s">
        <v>50</v>
      </c>
      <c r="F2773" s="8"/>
      <c r="G2773" s="7">
        <v>102</v>
      </c>
      <c r="H2773" s="17">
        <v>18.627450980391998</v>
      </c>
      <c r="I2773" s="2">
        <v>13.725490196078001</v>
      </c>
      <c r="J2773" s="2">
        <v>1.9607843137250001</v>
      </c>
      <c r="K2773" s="2">
        <v>1.9607843137250001</v>
      </c>
      <c r="L2773" s="2">
        <v>21.568627450979999</v>
      </c>
      <c r="M2773" s="2">
        <v>13.725490196078001</v>
      </c>
      <c r="N2773" s="2">
        <v>22.549019607843</v>
      </c>
      <c r="O2773" s="2">
        <v>30.392156862745001</v>
      </c>
      <c r="P2773" s="2">
        <v>3.9215686274510002</v>
      </c>
      <c r="Q2773" s="2">
        <v>4.9019607843140003</v>
      </c>
      <c r="R2773" s="2">
        <v>8.8235294117649996</v>
      </c>
      <c r="S2773" s="2">
        <v>9.8039215686270005</v>
      </c>
      <c r="T2773" s="2">
        <v>14.705882352941</v>
      </c>
      <c r="U2773" s="2">
        <v>5.8823529411760003</v>
      </c>
      <c r="V2773" s="2">
        <v>5.8823529411760003</v>
      </c>
      <c r="W2773" s="2">
        <v>23.529411764706001</v>
      </c>
      <c r="X2773" s="2">
        <v>2.9411764705880001</v>
      </c>
      <c r="Y2773" s="16">
        <v>73.529411764705998</v>
      </c>
    </row>
    <row r="2774" spans="3:25" ht="25.2" x14ac:dyDescent="0.25">
      <c r="C2774" s="106"/>
      <c r="D2774" s="101"/>
      <c r="E2774" s="11" t="s">
        <v>51</v>
      </c>
      <c r="F2774" s="8"/>
      <c r="G2774" s="14">
        <v>46</v>
      </c>
      <c r="H2774" s="29">
        <v>8.6956521739130004</v>
      </c>
      <c r="I2774" s="6">
        <v>4.3478260869570002</v>
      </c>
      <c r="J2774" s="12" t="s">
        <v>68</v>
      </c>
      <c r="K2774" s="6">
        <v>2.1739130434780001</v>
      </c>
      <c r="L2774" s="6">
        <v>23.913043478260999</v>
      </c>
      <c r="M2774" s="6">
        <v>19.565217391304</v>
      </c>
      <c r="N2774" s="6">
        <v>26.086956521739001</v>
      </c>
      <c r="O2774" s="6">
        <v>21.739130434783</v>
      </c>
      <c r="P2774" s="6">
        <v>6.5217391304349999</v>
      </c>
      <c r="Q2774" s="6">
        <v>2.1739130434780001</v>
      </c>
      <c r="R2774" s="6">
        <v>8.6956521739130004</v>
      </c>
      <c r="S2774" s="6">
        <v>6.5217391304349999</v>
      </c>
      <c r="T2774" s="6">
        <v>10.869565217390999</v>
      </c>
      <c r="U2774" s="12" t="s">
        <v>68</v>
      </c>
      <c r="V2774" s="6">
        <v>15.217391304348</v>
      </c>
      <c r="W2774" s="6">
        <v>23.913043478260999</v>
      </c>
      <c r="X2774" s="6">
        <v>2.1739130434780001</v>
      </c>
      <c r="Y2774" s="31">
        <v>73.913043478261002</v>
      </c>
    </row>
    <row r="2775" spans="3:25" x14ac:dyDescent="0.25">
      <c r="C2775" s="106"/>
      <c r="D2775" s="101"/>
      <c r="E2775" s="11" t="s">
        <v>52</v>
      </c>
      <c r="F2775" s="8"/>
      <c r="G2775" s="14">
        <v>20</v>
      </c>
      <c r="H2775" s="29">
        <v>10</v>
      </c>
      <c r="I2775" s="12" t="s">
        <v>68</v>
      </c>
      <c r="J2775" s="12" t="s">
        <v>68</v>
      </c>
      <c r="K2775" s="12" t="s">
        <v>68</v>
      </c>
      <c r="L2775" s="6">
        <v>10</v>
      </c>
      <c r="M2775" s="12" t="s">
        <v>68</v>
      </c>
      <c r="N2775" s="6">
        <v>10</v>
      </c>
      <c r="O2775" s="6">
        <v>10</v>
      </c>
      <c r="P2775" s="6">
        <v>5</v>
      </c>
      <c r="Q2775" s="6">
        <v>5</v>
      </c>
      <c r="R2775" s="12" t="s">
        <v>68</v>
      </c>
      <c r="S2775" s="12" t="s">
        <v>68</v>
      </c>
      <c r="T2775" s="6">
        <v>5</v>
      </c>
      <c r="U2775" s="12" t="s">
        <v>68</v>
      </c>
      <c r="V2775" s="6">
        <v>20</v>
      </c>
      <c r="W2775" s="6">
        <v>50</v>
      </c>
      <c r="X2775" s="6">
        <v>5</v>
      </c>
      <c r="Y2775" s="31">
        <v>45</v>
      </c>
    </row>
    <row r="2776" spans="3:25" x14ac:dyDescent="0.25">
      <c r="C2776" s="106"/>
      <c r="D2776" s="101"/>
      <c r="E2776" s="11" t="s">
        <v>53</v>
      </c>
      <c r="F2776" s="8"/>
      <c r="G2776" s="14">
        <v>19</v>
      </c>
      <c r="H2776" s="29">
        <v>10.526315789473999</v>
      </c>
      <c r="I2776" s="6">
        <v>10.526315789473999</v>
      </c>
      <c r="J2776" s="12" t="s">
        <v>68</v>
      </c>
      <c r="K2776" s="6">
        <v>5.2631578947369997</v>
      </c>
      <c r="L2776" s="6">
        <v>5.2631578947369997</v>
      </c>
      <c r="M2776" s="6">
        <v>15.789473684211</v>
      </c>
      <c r="N2776" s="6">
        <v>5.2631578947369997</v>
      </c>
      <c r="O2776" s="6">
        <v>5.2631578947369997</v>
      </c>
      <c r="P2776" s="6">
        <v>15.789473684211</v>
      </c>
      <c r="Q2776" s="12" t="s">
        <v>68</v>
      </c>
      <c r="R2776" s="6">
        <v>10.526315789473999</v>
      </c>
      <c r="S2776" s="6">
        <v>10.526315789473999</v>
      </c>
      <c r="T2776" s="6">
        <v>10.526315789473999</v>
      </c>
      <c r="U2776" s="12" t="s">
        <v>68</v>
      </c>
      <c r="V2776" s="6">
        <v>10.526315789473999</v>
      </c>
      <c r="W2776" s="6">
        <v>42.105263157895003</v>
      </c>
      <c r="X2776" s="12" t="s">
        <v>68</v>
      </c>
      <c r="Y2776" s="31">
        <v>57.894736842104997</v>
      </c>
    </row>
    <row r="2777" spans="3:25" x14ac:dyDescent="0.25">
      <c r="C2777" s="106"/>
      <c r="D2777" s="101"/>
      <c r="E2777" s="11" t="s">
        <v>38</v>
      </c>
      <c r="F2777" s="8"/>
      <c r="G2777" s="14">
        <v>32</v>
      </c>
      <c r="H2777" s="29">
        <v>9.375</v>
      </c>
      <c r="I2777" s="6">
        <v>6.25</v>
      </c>
      <c r="J2777" s="6">
        <v>6.25</v>
      </c>
      <c r="K2777" s="6">
        <v>6.25</v>
      </c>
      <c r="L2777" s="6">
        <v>9.375</v>
      </c>
      <c r="M2777" s="6">
        <v>12.5</v>
      </c>
      <c r="N2777" s="6">
        <v>18.75</v>
      </c>
      <c r="O2777" s="6">
        <v>18.75</v>
      </c>
      <c r="P2777" s="12" t="s">
        <v>68</v>
      </c>
      <c r="Q2777" s="6">
        <v>6.25</v>
      </c>
      <c r="R2777" s="6">
        <v>6.25</v>
      </c>
      <c r="S2777" s="6">
        <v>12.5</v>
      </c>
      <c r="T2777" s="6">
        <v>15.625</v>
      </c>
      <c r="U2777" s="6">
        <v>3.125</v>
      </c>
      <c r="V2777" s="12" t="s">
        <v>68</v>
      </c>
      <c r="W2777" s="6">
        <v>28.125</v>
      </c>
      <c r="X2777" s="6">
        <v>15.625</v>
      </c>
      <c r="Y2777" s="31">
        <v>56.25</v>
      </c>
    </row>
    <row r="2778" spans="3:25" x14ac:dyDescent="0.25">
      <c r="C2778" s="106"/>
      <c r="D2778" s="101"/>
      <c r="E2778" s="11" t="s">
        <v>54</v>
      </c>
      <c r="F2778" s="8"/>
      <c r="G2778" s="7">
        <v>1276</v>
      </c>
      <c r="H2778" s="17">
        <v>5.2507836990600003</v>
      </c>
      <c r="I2778" s="2">
        <v>4.7021943573670004</v>
      </c>
      <c r="J2778" s="2">
        <v>10.736677115987</v>
      </c>
      <c r="K2778" s="2">
        <v>10.266457680250999</v>
      </c>
      <c r="L2778" s="2">
        <v>7.9153605015670001</v>
      </c>
      <c r="M2778" s="2">
        <v>8.8557993730410001</v>
      </c>
      <c r="N2778" s="2">
        <v>31.896551724138</v>
      </c>
      <c r="O2778" s="2">
        <v>11.912225705329</v>
      </c>
      <c r="P2778" s="2">
        <v>0.39184952978100002</v>
      </c>
      <c r="Q2778" s="2">
        <v>3.84012539185</v>
      </c>
      <c r="R2778" s="2">
        <v>10.109717868339001</v>
      </c>
      <c r="S2778" s="2">
        <v>18.103448275862</v>
      </c>
      <c r="T2778" s="2">
        <v>17.554858934169001</v>
      </c>
      <c r="U2778" s="2">
        <v>2.0376175548590001</v>
      </c>
      <c r="V2778" s="2">
        <v>3.9968652037619998</v>
      </c>
      <c r="W2778" s="2">
        <v>32.758620689654997</v>
      </c>
      <c r="X2778" s="2">
        <v>2.8996865203760001</v>
      </c>
      <c r="Y2778" s="16">
        <v>64.341692789969002</v>
      </c>
    </row>
    <row r="2779" spans="3:25" x14ac:dyDescent="0.25">
      <c r="C2779" s="106"/>
      <c r="D2779" s="101"/>
      <c r="E2779" s="11" t="s">
        <v>55</v>
      </c>
      <c r="F2779" s="8"/>
      <c r="G2779" s="7">
        <v>177</v>
      </c>
      <c r="H2779" s="17">
        <v>12.994350282486</v>
      </c>
      <c r="I2779" s="2">
        <v>9.0395480225989999</v>
      </c>
      <c r="J2779" s="2">
        <v>1.129943502825</v>
      </c>
      <c r="K2779" s="2">
        <v>1.6949152542370001</v>
      </c>
      <c r="L2779" s="2">
        <v>20.903954802259999</v>
      </c>
      <c r="M2779" s="2">
        <v>13.559322033898001</v>
      </c>
      <c r="N2779" s="2">
        <v>23.728813559321999</v>
      </c>
      <c r="O2779" s="2">
        <v>28.813559322033999</v>
      </c>
      <c r="P2779" s="2">
        <v>7.9096045197739997</v>
      </c>
      <c r="Q2779" s="2">
        <v>3.3898305084749998</v>
      </c>
      <c r="R2779" s="2">
        <v>8.4745762711860007</v>
      </c>
      <c r="S2779" s="2">
        <v>10.734463276835999</v>
      </c>
      <c r="T2779" s="2">
        <v>14.124293785311</v>
      </c>
      <c r="U2779" s="2">
        <v>3.3898305084749998</v>
      </c>
      <c r="V2779" s="2">
        <v>8.4745762711860007</v>
      </c>
      <c r="W2779" s="2">
        <v>24.858757062146999</v>
      </c>
      <c r="X2779" s="2">
        <v>2.25988700565</v>
      </c>
      <c r="Y2779" s="16">
        <v>72.881355932202993</v>
      </c>
    </row>
    <row r="2780" spans="3:25" ht="25.2" x14ac:dyDescent="0.25">
      <c r="C2780" s="102" t="s">
        <v>56</v>
      </c>
      <c r="D2780" s="100" t="s">
        <v>21</v>
      </c>
      <c r="E2780" s="10" t="s">
        <v>57</v>
      </c>
      <c r="F2780" s="9"/>
      <c r="G2780" s="13">
        <v>393</v>
      </c>
      <c r="H2780" s="23">
        <v>10.687022900763001</v>
      </c>
      <c r="I2780" s="4">
        <v>7.8880407124680003</v>
      </c>
      <c r="J2780" s="4">
        <v>7.6335877862599997</v>
      </c>
      <c r="K2780" s="4">
        <v>6.1068702290079999</v>
      </c>
      <c r="L2780" s="4">
        <v>10.687022900763001</v>
      </c>
      <c r="M2780" s="4">
        <v>12.977099236640999</v>
      </c>
      <c r="N2780" s="4">
        <v>26.717557251908001</v>
      </c>
      <c r="O2780" s="4">
        <v>14.249363867684</v>
      </c>
      <c r="P2780" s="4">
        <v>0.76335877862599999</v>
      </c>
      <c r="Q2780" s="4">
        <v>2.7989821882950001</v>
      </c>
      <c r="R2780" s="4">
        <v>5.8524173027990001</v>
      </c>
      <c r="S2780" s="4">
        <v>15.012722646309999</v>
      </c>
      <c r="T2780" s="4">
        <v>15.012722646309999</v>
      </c>
      <c r="U2780" s="4">
        <v>1.781170483461</v>
      </c>
      <c r="V2780" s="4">
        <v>5.0890585241729998</v>
      </c>
      <c r="W2780" s="4">
        <v>33.587786259542</v>
      </c>
      <c r="X2780" s="4">
        <v>2.2900763358780001</v>
      </c>
      <c r="Y2780" s="25">
        <v>64.122137404580002</v>
      </c>
    </row>
    <row r="2781" spans="3:25" ht="25.2" x14ac:dyDescent="0.25">
      <c r="C2781" s="106"/>
      <c r="D2781" s="101"/>
      <c r="E2781" s="11" t="s">
        <v>58</v>
      </c>
      <c r="F2781" s="8"/>
      <c r="G2781" s="7">
        <v>615</v>
      </c>
      <c r="H2781" s="17">
        <v>5.8536585365849998</v>
      </c>
      <c r="I2781" s="2">
        <v>5.20325203252</v>
      </c>
      <c r="J2781" s="2">
        <v>6.9918699186989999</v>
      </c>
      <c r="K2781" s="2">
        <v>7.6422764227639997</v>
      </c>
      <c r="L2781" s="2">
        <v>9.1056910569110006</v>
      </c>
      <c r="M2781" s="2">
        <v>9.5934959349589999</v>
      </c>
      <c r="N2781" s="2">
        <v>29.268292682927001</v>
      </c>
      <c r="O2781" s="2">
        <v>13.333333333333</v>
      </c>
      <c r="P2781" s="2">
        <v>2.1138211382110002</v>
      </c>
      <c r="Q2781" s="2">
        <v>5.0406504065039996</v>
      </c>
      <c r="R2781" s="2">
        <v>11.056910569106</v>
      </c>
      <c r="S2781" s="2">
        <v>17.398373983740001</v>
      </c>
      <c r="T2781" s="2">
        <v>16.585365853658999</v>
      </c>
      <c r="U2781" s="2">
        <v>1.7886178861790001</v>
      </c>
      <c r="V2781" s="2">
        <v>4.2276422764230004</v>
      </c>
      <c r="W2781" s="2">
        <v>32.357723577236001</v>
      </c>
      <c r="X2781" s="2">
        <v>3.5772357723580002</v>
      </c>
      <c r="Y2781" s="16">
        <v>64.065040650406999</v>
      </c>
    </row>
    <row r="2782" spans="3:25" ht="25.2" x14ac:dyDescent="0.25">
      <c r="C2782" s="106"/>
      <c r="D2782" s="101"/>
      <c r="E2782" s="11" t="s">
        <v>59</v>
      </c>
      <c r="F2782" s="8"/>
      <c r="G2782" s="7">
        <v>364</v>
      </c>
      <c r="H2782" s="17">
        <v>4.3956043956039998</v>
      </c>
      <c r="I2782" s="2">
        <v>3.8461538461539999</v>
      </c>
      <c r="J2782" s="2">
        <v>12.362637362637001</v>
      </c>
      <c r="K2782" s="2">
        <v>12.362637362637001</v>
      </c>
      <c r="L2782" s="2">
        <v>6.8681318681320001</v>
      </c>
      <c r="M2782" s="2">
        <v>5.7692307692310001</v>
      </c>
      <c r="N2782" s="2">
        <v>33.516483516484001</v>
      </c>
      <c r="O2782" s="2">
        <v>14.010989010989</v>
      </c>
      <c r="P2782" s="2">
        <v>1.648351648352</v>
      </c>
      <c r="Q2782" s="2">
        <v>2.4725274725270001</v>
      </c>
      <c r="R2782" s="2">
        <v>9.6153846153850004</v>
      </c>
      <c r="S2782" s="2">
        <v>16.208791208790998</v>
      </c>
      <c r="T2782" s="2">
        <v>18.131868131868</v>
      </c>
      <c r="U2782" s="2">
        <v>3.2967032967029999</v>
      </c>
      <c r="V2782" s="2">
        <v>4.6703296703300001</v>
      </c>
      <c r="W2782" s="2">
        <v>31.868131868132</v>
      </c>
      <c r="X2782" s="2">
        <v>3.8461538461539999</v>
      </c>
      <c r="Y2782" s="16">
        <v>64.285714285713993</v>
      </c>
    </row>
    <row r="2783" spans="3:25" x14ac:dyDescent="0.25">
      <c r="C2783" s="106"/>
      <c r="D2783" s="101"/>
      <c r="E2783" s="11" t="s">
        <v>60</v>
      </c>
      <c r="F2783" s="8"/>
      <c r="G2783" s="7">
        <v>152</v>
      </c>
      <c r="H2783" s="17">
        <v>1.973684210526</v>
      </c>
      <c r="I2783" s="2">
        <v>1.973684210526</v>
      </c>
      <c r="J2783" s="2">
        <v>15.131578947368</v>
      </c>
      <c r="K2783" s="2">
        <v>13.815789473683999</v>
      </c>
      <c r="L2783" s="2">
        <v>13.815789473683999</v>
      </c>
      <c r="M2783" s="2">
        <v>8.5526315789470004</v>
      </c>
      <c r="N2783" s="2">
        <v>33.552631578947</v>
      </c>
      <c r="O2783" s="2">
        <v>15.131578947368</v>
      </c>
      <c r="P2783" s="2">
        <v>0.65789473684199995</v>
      </c>
      <c r="Q2783" s="2">
        <v>4.6052631578950001</v>
      </c>
      <c r="R2783" s="2">
        <v>14.473684210526001</v>
      </c>
      <c r="S2783" s="2">
        <v>20.394736842105001</v>
      </c>
      <c r="T2783" s="2">
        <v>19.736842105263001</v>
      </c>
      <c r="U2783" s="2">
        <v>1.973684210526</v>
      </c>
      <c r="V2783" s="2">
        <v>5.9210526315790002</v>
      </c>
      <c r="W2783" s="2">
        <v>27.631578947367998</v>
      </c>
      <c r="X2783" s="2">
        <v>1.3157894736839999</v>
      </c>
      <c r="Y2783" s="16">
        <v>71.052631578947</v>
      </c>
    </row>
    <row r="2784" spans="3:25" x14ac:dyDescent="0.25">
      <c r="C2784" s="102" t="s">
        <v>61</v>
      </c>
      <c r="D2784" s="100" t="s">
        <v>21</v>
      </c>
      <c r="E2784" s="10" t="s">
        <v>62</v>
      </c>
      <c r="F2784" s="9"/>
      <c r="G2784" s="13">
        <v>197</v>
      </c>
      <c r="H2784" s="23">
        <v>3.553299492386</v>
      </c>
      <c r="I2784" s="4">
        <v>3.553299492386</v>
      </c>
      <c r="J2784" s="4">
        <v>12.182741116751</v>
      </c>
      <c r="K2784" s="4">
        <v>11.167512690355</v>
      </c>
      <c r="L2784" s="4">
        <v>7.6142131979699998</v>
      </c>
      <c r="M2784" s="4">
        <v>7.1065989847719999</v>
      </c>
      <c r="N2784" s="4">
        <v>35.532994923857999</v>
      </c>
      <c r="O2784" s="4">
        <v>15.228426395939</v>
      </c>
      <c r="P2784" s="4">
        <v>2.5380710659900001</v>
      </c>
      <c r="Q2784" s="4">
        <v>2.5380710659900001</v>
      </c>
      <c r="R2784" s="4">
        <v>10.152284263959</v>
      </c>
      <c r="S2784" s="4">
        <v>11.675126903553</v>
      </c>
      <c r="T2784" s="4">
        <v>19.796954314720999</v>
      </c>
      <c r="U2784" s="4">
        <v>2.5380710659900001</v>
      </c>
      <c r="V2784" s="4">
        <v>6.598984771574</v>
      </c>
      <c r="W2784" s="4">
        <v>32.994923857868002</v>
      </c>
      <c r="X2784" s="4">
        <v>3.045685279188</v>
      </c>
      <c r="Y2784" s="25">
        <v>63.959390862943998</v>
      </c>
    </row>
    <row r="2785" spans="2:25" x14ac:dyDescent="0.25">
      <c r="C2785" s="103"/>
      <c r="D2785" s="101"/>
      <c r="E2785" s="11" t="s">
        <v>63</v>
      </c>
      <c r="F2785" s="8"/>
      <c r="G2785" s="7">
        <v>460</v>
      </c>
      <c r="H2785" s="17">
        <v>7.8260869565220004</v>
      </c>
      <c r="I2785" s="2">
        <v>5.869565217391</v>
      </c>
      <c r="J2785" s="2">
        <v>6.9565217391300003</v>
      </c>
      <c r="K2785" s="2">
        <v>5.6521739130429998</v>
      </c>
      <c r="L2785" s="2">
        <v>9.5652173913039995</v>
      </c>
      <c r="M2785" s="2">
        <v>9.1304347826090009</v>
      </c>
      <c r="N2785" s="2">
        <v>25.652173913043001</v>
      </c>
      <c r="O2785" s="2">
        <v>15.434782608696</v>
      </c>
      <c r="P2785" s="2">
        <v>1.95652173913</v>
      </c>
      <c r="Q2785" s="2">
        <v>3.6956521739129999</v>
      </c>
      <c r="R2785" s="2">
        <v>10.217391304348</v>
      </c>
      <c r="S2785" s="2">
        <v>15.217391304348</v>
      </c>
      <c r="T2785" s="2">
        <v>17.173913043477999</v>
      </c>
      <c r="U2785" s="2">
        <v>2.8260869565219999</v>
      </c>
      <c r="V2785" s="2">
        <v>3.9130434782610002</v>
      </c>
      <c r="W2785" s="2">
        <v>32.826086956521998</v>
      </c>
      <c r="X2785" s="2">
        <v>2.6086956521740001</v>
      </c>
      <c r="Y2785" s="16">
        <v>64.565217391304003</v>
      </c>
    </row>
    <row r="2786" spans="2:25" ht="25.2" x14ac:dyDescent="0.25">
      <c r="C2786" s="103"/>
      <c r="D2786" s="101"/>
      <c r="E2786" s="11" t="s">
        <v>64</v>
      </c>
      <c r="F2786" s="8"/>
      <c r="G2786" s="7">
        <v>286</v>
      </c>
      <c r="H2786" s="17">
        <v>5.594405594406</v>
      </c>
      <c r="I2786" s="2">
        <v>5.9440559440560001</v>
      </c>
      <c r="J2786" s="2">
        <v>12.587412587413001</v>
      </c>
      <c r="K2786" s="2">
        <v>12.237762237762</v>
      </c>
      <c r="L2786" s="2">
        <v>7.3426573426569997</v>
      </c>
      <c r="M2786" s="2">
        <v>8.3916083916080009</v>
      </c>
      <c r="N2786" s="2">
        <v>34.615384615384997</v>
      </c>
      <c r="O2786" s="2">
        <v>12.237762237762</v>
      </c>
      <c r="P2786" s="19" t="s">
        <v>68</v>
      </c>
      <c r="Q2786" s="2">
        <v>3.8461538461539999</v>
      </c>
      <c r="R2786" s="2">
        <v>10.839160839161</v>
      </c>
      <c r="S2786" s="2">
        <v>24.825174825175001</v>
      </c>
      <c r="T2786" s="2">
        <v>18.881118881119001</v>
      </c>
      <c r="U2786" s="2">
        <v>2.797202797203</v>
      </c>
      <c r="V2786" s="2">
        <v>3.1468531468530001</v>
      </c>
      <c r="W2786" s="2">
        <v>33.566433566434</v>
      </c>
      <c r="X2786" s="2">
        <v>3.1468531468530001</v>
      </c>
      <c r="Y2786" s="16">
        <v>63.286713286713002</v>
      </c>
    </row>
    <row r="2787" spans="2:25" x14ac:dyDescent="0.25">
      <c r="C2787" s="103"/>
      <c r="D2787" s="101"/>
      <c r="E2787" s="11" t="s">
        <v>65</v>
      </c>
      <c r="F2787" s="8"/>
      <c r="G2787" s="7">
        <v>249</v>
      </c>
      <c r="H2787" s="17">
        <v>8.0321285140559997</v>
      </c>
      <c r="I2787" s="2">
        <v>4.0160642570279999</v>
      </c>
      <c r="J2787" s="2">
        <v>4.0160642570279999</v>
      </c>
      <c r="K2787" s="2">
        <v>6.8273092369480004</v>
      </c>
      <c r="L2787" s="2">
        <v>12.048192771084</v>
      </c>
      <c r="M2787" s="2">
        <v>11.646586345382</v>
      </c>
      <c r="N2787" s="2">
        <v>28.514056224899999</v>
      </c>
      <c r="O2787" s="2">
        <v>14.859437751004</v>
      </c>
      <c r="P2787" s="2">
        <v>1.6064257028110001</v>
      </c>
      <c r="Q2787" s="2">
        <v>4.4176706827309999</v>
      </c>
      <c r="R2787" s="2">
        <v>7.2289156626509996</v>
      </c>
      <c r="S2787" s="2">
        <v>16.064257028111999</v>
      </c>
      <c r="T2787" s="2">
        <v>13.654618473896001</v>
      </c>
      <c r="U2787" s="2">
        <v>0.80321285140599996</v>
      </c>
      <c r="V2787" s="2">
        <v>3.6144578313250002</v>
      </c>
      <c r="W2787" s="2">
        <v>31.325301204818999</v>
      </c>
      <c r="X2787" s="2">
        <v>5.6224899598390001</v>
      </c>
      <c r="Y2787" s="16">
        <v>63.052208835340998</v>
      </c>
    </row>
    <row r="2788" spans="2:25" x14ac:dyDescent="0.25">
      <c r="C2788" s="103"/>
      <c r="D2788" s="101"/>
      <c r="E2788" s="11" t="s">
        <v>66</v>
      </c>
      <c r="F2788" s="8"/>
      <c r="G2788" s="7">
        <v>145</v>
      </c>
      <c r="H2788" s="17">
        <v>7.5862068965520004</v>
      </c>
      <c r="I2788" s="2">
        <v>6.8965517241379999</v>
      </c>
      <c r="J2788" s="2">
        <v>9.6551724137930002</v>
      </c>
      <c r="K2788" s="2">
        <v>11.034482758620999</v>
      </c>
      <c r="L2788" s="2">
        <v>9.6551724137930002</v>
      </c>
      <c r="M2788" s="2">
        <v>11.034482758620999</v>
      </c>
      <c r="N2788" s="2">
        <v>29.655172413793</v>
      </c>
      <c r="O2788" s="2">
        <v>13.103448275862</v>
      </c>
      <c r="P2788" s="2">
        <v>2.7586206896549998</v>
      </c>
      <c r="Q2788" s="2">
        <v>5.5172413793099997</v>
      </c>
      <c r="R2788" s="2">
        <v>13.793103448276</v>
      </c>
      <c r="S2788" s="2">
        <v>18.620689655172001</v>
      </c>
      <c r="T2788" s="2">
        <v>20</v>
      </c>
      <c r="U2788" s="2">
        <v>1.379310344828</v>
      </c>
      <c r="V2788" s="2">
        <v>5.5172413793099997</v>
      </c>
      <c r="W2788" s="2">
        <v>29.655172413793</v>
      </c>
      <c r="X2788" s="2">
        <v>1.379310344828</v>
      </c>
      <c r="Y2788" s="16">
        <v>68.965517241379004</v>
      </c>
    </row>
    <row r="2789" spans="2:25" x14ac:dyDescent="0.25">
      <c r="C2789" s="107"/>
      <c r="D2789" s="104"/>
      <c r="E2789" s="44" t="s">
        <v>67</v>
      </c>
      <c r="F2789" s="45"/>
      <c r="G2789" s="56">
        <v>187</v>
      </c>
      <c r="H2789" s="66">
        <v>3.7433155080209999</v>
      </c>
      <c r="I2789" s="35">
        <v>4.8128342245990003</v>
      </c>
      <c r="J2789" s="35">
        <v>13.368983957218999</v>
      </c>
      <c r="K2789" s="35">
        <v>11.229946524063999</v>
      </c>
      <c r="L2789" s="35">
        <v>10.695187165775</v>
      </c>
      <c r="M2789" s="35">
        <v>10.160427807487</v>
      </c>
      <c r="N2789" s="35">
        <v>30.481283422459999</v>
      </c>
      <c r="O2789" s="35">
        <v>10.695187165775</v>
      </c>
      <c r="P2789" s="35">
        <v>0.53475935828900001</v>
      </c>
      <c r="Q2789" s="35">
        <v>3.208556149733</v>
      </c>
      <c r="R2789" s="35">
        <v>6.4171122994649998</v>
      </c>
      <c r="S2789" s="35">
        <v>13.368983957218999</v>
      </c>
      <c r="T2789" s="35">
        <v>11.764705882353001</v>
      </c>
      <c r="U2789" s="35">
        <v>1.6042780748659999</v>
      </c>
      <c r="V2789" s="35">
        <v>8.0213903743320003</v>
      </c>
      <c r="W2789" s="35">
        <v>29.946524064171001</v>
      </c>
      <c r="X2789" s="35">
        <v>2.1390374331549999</v>
      </c>
      <c r="Y2789" s="67">
        <v>67.914438502674003</v>
      </c>
    </row>
    <row r="2791" spans="2:25" x14ac:dyDescent="0.25">
      <c r="B2791" s="42" t="str">
        <f xml:space="preserve"> HYPERLINK("#'目次'!B39", "[33]")</f>
        <v>[33]</v>
      </c>
      <c r="C2791" s="37" t="s">
        <v>420</v>
      </c>
    </row>
    <row r="2794" spans="2:25" x14ac:dyDescent="0.25">
      <c r="C2794" s="37" t="s">
        <v>14</v>
      </c>
    </row>
    <row r="2795" spans="2:25" ht="25.2" x14ac:dyDescent="0.25">
      <c r="C2795" s="96"/>
      <c r="D2795" s="97"/>
      <c r="E2795" s="97"/>
      <c r="F2795" s="97"/>
      <c r="G2795" s="52" t="s">
        <v>15</v>
      </c>
      <c r="H2795" s="48" t="s">
        <v>421</v>
      </c>
      <c r="I2795" s="20" t="s">
        <v>422</v>
      </c>
      <c r="J2795" s="20" t="s">
        <v>423</v>
      </c>
      <c r="K2795" s="20" t="s">
        <v>424</v>
      </c>
      <c r="L2795" s="20" t="s">
        <v>38</v>
      </c>
      <c r="M2795" s="20" t="s">
        <v>425</v>
      </c>
      <c r="N2795" s="51" t="s">
        <v>426</v>
      </c>
    </row>
    <row r="2796" spans="2:25" x14ac:dyDescent="0.25">
      <c r="C2796" s="98"/>
      <c r="D2796" s="99"/>
      <c r="E2796" s="99"/>
      <c r="F2796" s="99"/>
      <c r="G2796" s="47"/>
      <c r="H2796" s="55"/>
      <c r="I2796" s="21"/>
      <c r="J2796" s="21"/>
      <c r="K2796" s="21"/>
      <c r="L2796" s="21"/>
      <c r="M2796" s="21"/>
      <c r="N2796" s="54"/>
    </row>
    <row r="2797" spans="2:25" x14ac:dyDescent="0.25">
      <c r="C2797" s="43"/>
      <c r="D2797" s="49"/>
      <c r="E2797" s="53" t="s">
        <v>15</v>
      </c>
      <c r="F2797" s="46"/>
      <c r="G2797" s="50">
        <v>1524</v>
      </c>
      <c r="H2797" s="32">
        <v>6.1679790026249997</v>
      </c>
      <c r="I2797" s="32">
        <v>17.650918635170999</v>
      </c>
      <c r="J2797" s="32">
        <v>45.406824146981997</v>
      </c>
      <c r="K2797" s="32">
        <v>28.083989501312001</v>
      </c>
      <c r="L2797" s="32">
        <v>2.6902887139109999</v>
      </c>
      <c r="M2797" s="32">
        <v>23.818897637795001</v>
      </c>
      <c r="N2797" s="65">
        <v>73.490813648293994</v>
      </c>
    </row>
    <row r="2798" spans="2:25" x14ac:dyDescent="0.25">
      <c r="C2798" s="105" t="s">
        <v>20</v>
      </c>
      <c r="D2798" s="100" t="s">
        <v>21</v>
      </c>
      <c r="E2798" s="10" t="s">
        <v>22</v>
      </c>
      <c r="F2798" s="9"/>
      <c r="G2798" s="13">
        <v>780</v>
      </c>
      <c r="H2798" s="23">
        <v>6.7948717948719999</v>
      </c>
      <c r="I2798" s="4">
        <v>17.435897435897001</v>
      </c>
      <c r="J2798" s="4">
        <v>45.769230769231001</v>
      </c>
      <c r="K2798" s="4">
        <v>27.948717948717999</v>
      </c>
      <c r="L2798" s="4">
        <v>2.051282051282</v>
      </c>
      <c r="M2798" s="4">
        <v>24.230769230768999</v>
      </c>
      <c r="N2798" s="25">
        <v>73.717948717949</v>
      </c>
    </row>
    <row r="2799" spans="2:25" x14ac:dyDescent="0.25">
      <c r="C2799" s="106"/>
      <c r="D2799" s="101"/>
      <c r="E2799" s="11" t="s">
        <v>23</v>
      </c>
      <c r="F2799" s="8"/>
      <c r="G2799" s="7">
        <v>744</v>
      </c>
      <c r="H2799" s="17">
        <v>5.5107526881720004</v>
      </c>
      <c r="I2799" s="2">
        <v>17.876344086022002</v>
      </c>
      <c r="J2799" s="2">
        <v>45.026881720429998</v>
      </c>
      <c r="K2799" s="2">
        <v>28.225806451613</v>
      </c>
      <c r="L2799" s="2">
        <v>3.360215053763</v>
      </c>
      <c r="M2799" s="2">
        <v>23.387096774193999</v>
      </c>
      <c r="N2799" s="16">
        <v>73.252688172042994</v>
      </c>
    </row>
    <row r="2800" spans="2:25" x14ac:dyDescent="0.25">
      <c r="C2800" s="102" t="s">
        <v>24</v>
      </c>
      <c r="D2800" s="102" t="s">
        <v>25</v>
      </c>
      <c r="E2800" s="10" t="s">
        <v>26</v>
      </c>
      <c r="F2800" s="9"/>
      <c r="G2800" s="13">
        <v>257</v>
      </c>
      <c r="H2800" s="23">
        <v>5.4474708171210002</v>
      </c>
      <c r="I2800" s="4">
        <v>15.953307392996001</v>
      </c>
      <c r="J2800" s="4">
        <v>45.136186770427997</v>
      </c>
      <c r="K2800" s="4">
        <v>32.684824902724003</v>
      </c>
      <c r="L2800" s="4">
        <v>0.77821011673200002</v>
      </c>
      <c r="M2800" s="4">
        <v>21.400778210117</v>
      </c>
      <c r="N2800" s="25">
        <v>77.821011673152</v>
      </c>
    </row>
    <row r="2801" spans="3:14" x14ac:dyDescent="0.25">
      <c r="C2801" s="106"/>
      <c r="D2801" s="103"/>
      <c r="E2801" s="11" t="s">
        <v>27</v>
      </c>
      <c r="F2801" s="8"/>
      <c r="G2801" s="7">
        <v>297</v>
      </c>
      <c r="H2801" s="17">
        <v>5.0505050505050004</v>
      </c>
      <c r="I2801" s="2">
        <v>16.161616161615999</v>
      </c>
      <c r="J2801" s="2">
        <v>46.801346801347002</v>
      </c>
      <c r="K2801" s="2">
        <v>31.649831649831999</v>
      </c>
      <c r="L2801" s="2">
        <v>0.33670033669999999</v>
      </c>
      <c r="M2801" s="2">
        <v>21.212121212121001</v>
      </c>
      <c r="N2801" s="16">
        <v>78.451178451177995</v>
      </c>
    </row>
    <row r="2802" spans="3:14" x14ac:dyDescent="0.25">
      <c r="C2802" s="106"/>
      <c r="D2802" s="103"/>
      <c r="E2802" s="11" t="s">
        <v>28</v>
      </c>
      <c r="F2802" s="8"/>
      <c r="G2802" s="7">
        <v>316</v>
      </c>
      <c r="H2802" s="17">
        <v>5.379746835443</v>
      </c>
      <c r="I2802" s="2">
        <v>15.822784810127001</v>
      </c>
      <c r="J2802" s="2">
        <v>45.253164556961998</v>
      </c>
      <c r="K2802" s="2">
        <v>29.113924050632999</v>
      </c>
      <c r="L2802" s="2">
        <v>4.4303797468350004</v>
      </c>
      <c r="M2802" s="2">
        <v>21.202531645570001</v>
      </c>
      <c r="N2802" s="16">
        <v>74.367088607594994</v>
      </c>
    </row>
    <row r="2803" spans="3:14" x14ac:dyDescent="0.25">
      <c r="C2803" s="106"/>
      <c r="D2803" s="103"/>
      <c r="E2803" s="11" t="s">
        <v>29</v>
      </c>
      <c r="F2803" s="8"/>
      <c r="G2803" s="7">
        <v>335</v>
      </c>
      <c r="H2803" s="17">
        <v>5.3731343283579998</v>
      </c>
      <c r="I2803" s="2">
        <v>20</v>
      </c>
      <c r="J2803" s="2">
        <v>46.567164179103997</v>
      </c>
      <c r="K2803" s="2">
        <v>24.776119402985</v>
      </c>
      <c r="L2803" s="2">
        <v>3.283582089552</v>
      </c>
      <c r="M2803" s="2">
        <v>25.373134328357999</v>
      </c>
      <c r="N2803" s="16">
        <v>71.343283582089995</v>
      </c>
    </row>
    <row r="2804" spans="3:14" x14ac:dyDescent="0.25">
      <c r="C2804" s="106"/>
      <c r="D2804" s="103"/>
      <c r="E2804" s="11" t="s">
        <v>30</v>
      </c>
      <c r="F2804" s="8"/>
      <c r="G2804" s="7">
        <v>319</v>
      </c>
      <c r="H2804" s="17">
        <v>9.4043887147340008</v>
      </c>
      <c r="I2804" s="2">
        <v>19.749216300939999</v>
      </c>
      <c r="J2804" s="2">
        <v>43.260188087773997</v>
      </c>
      <c r="K2804" s="2">
        <v>23.510971786833998</v>
      </c>
      <c r="L2804" s="2">
        <v>4.0752351097180002</v>
      </c>
      <c r="M2804" s="2">
        <v>29.153605015674</v>
      </c>
      <c r="N2804" s="16">
        <v>66.771159874608003</v>
      </c>
    </row>
    <row r="2805" spans="3:14" x14ac:dyDescent="0.25">
      <c r="C2805" s="106"/>
      <c r="D2805" s="103"/>
      <c r="E2805" s="11" t="s">
        <v>31</v>
      </c>
      <c r="F2805" s="8"/>
      <c r="G2805" s="7">
        <v>1267</v>
      </c>
      <c r="H2805" s="17">
        <v>6.3141278610890001</v>
      </c>
      <c r="I2805" s="2">
        <v>17.995264404103999</v>
      </c>
      <c r="J2805" s="2">
        <v>45.461720599842003</v>
      </c>
      <c r="K2805" s="2">
        <v>27.150749802684</v>
      </c>
      <c r="L2805" s="2">
        <v>3.0781373322809999</v>
      </c>
      <c r="M2805" s="2">
        <v>24.309392265193001</v>
      </c>
      <c r="N2805" s="16">
        <v>72.612470402526</v>
      </c>
    </row>
    <row r="2806" spans="3:14" x14ac:dyDescent="0.25">
      <c r="C2806" s="106"/>
      <c r="D2806" s="103"/>
      <c r="E2806" s="11" t="s">
        <v>32</v>
      </c>
      <c r="F2806" s="8"/>
      <c r="G2806" s="7">
        <v>654</v>
      </c>
      <c r="H2806" s="17">
        <v>7.339449541284</v>
      </c>
      <c r="I2806" s="2">
        <v>19.877675840978998</v>
      </c>
      <c r="J2806" s="2">
        <v>44.954128440367001</v>
      </c>
      <c r="K2806" s="2">
        <v>24.159021406728002</v>
      </c>
      <c r="L2806" s="2">
        <v>3.669724770642</v>
      </c>
      <c r="M2806" s="2">
        <v>27.217125382262999</v>
      </c>
      <c r="N2806" s="16">
        <v>69.113149847095002</v>
      </c>
    </row>
    <row r="2807" spans="3:14" x14ac:dyDescent="0.25">
      <c r="C2807" s="106"/>
      <c r="D2807" s="102" t="s">
        <v>22</v>
      </c>
      <c r="E2807" s="10" t="s">
        <v>26</v>
      </c>
      <c r="F2807" s="9"/>
      <c r="G2807" s="13">
        <v>137</v>
      </c>
      <c r="H2807" s="23">
        <v>5.8394160583939998</v>
      </c>
      <c r="I2807" s="4">
        <v>14.598540145985</v>
      </c>
      <c r="J2807" s="4">
        <v>44.525547445255</v>
      </c>
      <c r="K2807" s="4">
        <v>34.306569343066002</v>
      </c>
      <c r="L2807" s="4">
        <v>0.72992700729899995</v>
      </c>
      <c r="M2807" s="4">
        <v>20.437956204380001</v>
      </c>
      <c r="N2807" s="25">
        <v>78.832116788321002</v>
      </c>
    </row>
    <row r="2808" spans="3:14" x14ac:dyDescent="0.25">
      <c r="C2808" s="106"/>
      <c r="D2808" s="103"/>
      <c r="E2808" s="11" t="s">
        <v>27</v>
      </c>
      <c r="F2808" s="8"/>
      <c r="G2808" s="7">
        <v>157</v>
      </c>
      <c r="H2808" s="17">
        <v>5.7324840764329998</v>
      </c>
      <c r="I2808" s="2">
        <v>18.471337579618002</v>
      </c>
      <c r="J2808" s="2">
        <v>46.496815286623999</v>
      </c>
      <c r="K2808" s="2">
        <v>29.299363057324999</v>
      </c>
      <c r="L2808" s="19" t="s">
        <v>68</v>
      </c>
      <c r="M2808" s="2">
        <v>24.203821656051002</v>
      </c>
      <c r="N2808" s="16">
        <v>75.796178343948995</v>
      </c>
    </row>
    <row r="2809" spans="3:14" x14ac:dyDescent="0.25">
      <c r="C2809" s="106"/>
      <c r="D2809" s="103"/>
      <c r="E2809" s="11" t="s">
        <v>28</v>
      </c>
      <c r="F2809" s="8"/>
      <c r="G2809" s="7">
        <v>162</v>
      </c>
      <c r="H2809" s="17">
        <v>7.4074074074069998</v>
      </c>
      <c r="I2809" s="2">
        <v>14.197530864198001</v>
      </c>
      <c r="J2809" s="2">
        <v>46.296296296295999</v>
      </c>
      <c r="K2809" s="2">
        <v>29.629629629629999</v>
      </c>
      <c r="L2809" s="2">
        <v>2.4691358024690002</v>
      </c>
      <c r="M2809" s="2">
        <v>21.604938271605</v>
      </c>
      <c r="N2809" s="16">
        <v>75.925925925925995</v>
      </c>
    </row>
    <row r="2810" spans="3:14" x14ac:dyDescent="0.25">
      <c r="C2810" s="106"/>
      <c r="D2810" s="103"/>
      <c r="E2810" s="11" t="s">
        <v>29</v>
      </c>
      <c r="F2810" s="8"/>
      <c r="G2810" s="7">
        <v>175</v>
      </c>
      <c r="H2810" s="17">
        <v>4</v>
      </c>
      <c r="I2810" s="2">
        <v>21.142857142857</v>
      </c>
      <c r="J2810" s="2">
        <v>45.142857142856997</v>
      </c>
      <c r="K2810" s="2">
        <v>26.285714285714</v>
      </c>
      <c r="L2810" s="2">
        <v>3.4285714285709998</v>
      </c>
      <c r="M2810" s="2">
        <v>25.142857142857</v>
      </c>
      <c r="N2810" s="16">
        <v>71.428571428571004</v>
      </c>
    </row>
    <row r="2811" spans="3:14" x14ac:dyDescent="0.25">
      <c r="C2811" s="106"/>
      <c r="D2811" s="103"/>
      <c r="E2811" s="11" t="s">
        <v>30</v>
      </c>
      <c r="F2811" s="8"/>
      <c r="G2811" s="7">
        <v>149</v>
      </c>
      <c r="H2811" s="17">
        <v>11.409395973154</v>
      </c>
      <c r="I2811" s="2">
        <v>18.120805369128</v>
      </c>
      <c r="J2811" s="2">
        <v>46.308724832214999</v>
      </c>
      <c r="K2811" s="2">
        <v>20.805369127517</v>
      </c>
      <c r="L2811" s="2">
        <v>3.355704697987</v>
      </c>
      <c r="M2811" s="2">
        <v>29.530201342282002</v>
      </c>
      <c r="N2811" s="16">
        <v>67.114093959732003</v>
      </c>
    </row>
    <row r="2812" spans="3:14" x14ac:dyDescent="0.25">
      <c r="C2812" s="106"/>
      <c r="D2812" s="103"/>
      <c r="E2812" s="11" t="s">
        <v>31</v>
      </c>
      <c r="F2812" s="8"/>
      <c r="G2812" s="7">
        <v>643</v>
      </c>
      <c r="H2812" s="17">
        <v>6.9984447900470004</v>
      </c>
      <c r="I2812" s="2">
        <v>18.040435458787002</v>
      </c>
      <c r="J2812" s="2">
        <v>46.034214618973998</v>
      </c>
      <c r="K2812" s="2">
        <v>26.594090202177</v>
      </c>
      <c r="L2812" s="2">
        <v>2.3328149300160002</v>
      </c>
      <c r="M2812" s="2">
        <v>25.038880248834001</v>
      </c>
      <c r="N2812" s="16">
        <v>72.628304821151005</v>
      </c>
    </row>
    <row r="2813" spans="3:14" x14ac:dyDescent="0.25">
      <c r="C2813" s="106"/>
      <c r="D2813" s="103"/>
      <c r="E2813" s="11" t="s">
        <v>32</v>
      </c>
      <c r="F2813" s="8"/>
      <c r="G2813" s="7">
        <v>324</v>
      </c>
      <c r="H2813" s="17">
        <v>7.4074074074069998</v>
      </c>
      <c r="I2813" s="2">
        <v>19.753086419753</v>
      </c>
      <c r="J2813" s="2">
        <v>45.679012345678998</v>
      </c>
      <c r="K2813" s="2">
        <v>23.765432098765</v>
      </c>
      <c r="L2813" s="2">
        <v>3.395061728395</v>
      </c>
      <c r="M2813" s="2">
        <v>27.16049382716</v>
      </c>
      <c r="N2813" s="16">
        <v>69.444444444444002</v>
      </c>
    </row>
    <row r="2814" spans="3:14" x14ac:dyDescent="0.25">
      <c r="C2814" s="106"/>
      <c r="D2814" s="102" t="s">
        <v>23</v>
      </c>
      <c r="E2814" s="10" t="s">
        <v>26</v>
      </c>
      <c r="F2814" s="9"/>
      <c r="G2814" s="13">
        <v>120</v>
      </c>
      <c r="H2814" s="23">
        <v>5</v>
      </c>
      <c r="I2814" s="4">
        <v>17.5</v>
      </c>
      <c r="J2814" s="4">
        <v>45.833333333333002</v>
      </c>
      <c r="K2814" s="4">
        <v>30.833333333333002</v>
      </c>
      <c r="L2814" s="4">
        <v>0.83333333333299997</v>
      </c>
      <c r="M2814" s="4">
        <v>22.5</v>
      </c>
      <c r="N2814" s="25">
        <v>76.666666666666998</v>
      </c>
    </row>
    <row r="2815" spans="3:14" x14ac:dyDescent="0.25">
      <c r="C2815" s="106"/>
      <c r="D2815" s="103"/>
      <c r="E2815" s="11" t="s">
        <v>27</v>
      </c>
      <c r="F2815" s="8"/>
      <c r="G2815" s="7">
        <v>140</v>
      </c>
      <c r="H2815" s="17">
        <v>4.2857142857139996</v>
      </c>
      <c r="I2815" s="2">
        <v>13.571428571428999</v>
      </c>
      <c r="J2815" s="2">
        <v>47.142857142856997</v>
      </c>
      <c r="K2815" s="2">
        <v>34.285714285714</v>
      </c>
      <c r="L2815" s="2">
        <v>0.71428571428599996</v>
      </c>
      <c r="M2815" s="2">
        <v>17.857142857143</v>
      </c>
      <c r="N2815" s="16">
        <v>81.428571428571004</v>
      </c>
    </row>
    <row r="2816" spans="3:14" x14ac:dyDescent="0.25">
      <c r="C2816" s="106"/>
      <c r="D2816" s="103"/>
      <c r="E2816" s="11" t="s">
        <v>28</v>
      </c>
      <c r="F2816" s="8"/>
      <c r="G2816" s="7">
        <v>154</v>
      </c>
      <c r="H2816" s="17">
        <v>3.2467532467529998</v>
      </c>
      <c r="I2816" s="2">
        <v>17.532467532468001</v>
      </c>
      <c r="J2816" s="2">
        <v>44.155844155844001</v>
      </c>
      <c r="K2816" s="2">
        <v>28.571428571428999</v>
      </c>
      <c r="L2816" s="2">
        <v>6.4935064935059996</v>
      </c>
      <c r="M2816" s="2">
        <v>20.779220779220999</v>
      </c>
      <c r="N2816" s="16">
        <v>72.727272727273004</v>
      </c>
    </row>
    <row r="2817" spans="3:14" x14ac:dyDescent="0.25">
      <c r="C2817" s="106"/>
      <c r="D2817" s="103"/>
      <c r="E2817" s="11" t="s">
        <v>29</v>
      </c>
      <c r="F2817" s="8"/>
      <c r="G2817" s="7">
        <v>160</v>
      </c>
      <c r="H2817" s="17">
        <v>6.875</v>
      </c>
      <c r="I2817" s="2">
        <v>18.75</v>
      </c>
      <c r="J2817" s="2">
        <v>48.125</v>
      </c>
      <c r="K2817" s="2">
        <v>23.125</v>
      </c>
      <c r="L2817" s="2">
        <v>3.125</v>
      </c>
      <c r="M2817" s="2">
        <v>25.625</v>
      </c>
      <c r="N2817" s="16">
        <v>71.25</v>
      </c>
    </row>
    <row r="2818" spans="3:14" x14ac:dyDescent="0.25">
      <c r="C2818" s="106"/>
      <c r="D2818" s="103"/>
      <c r="E2818" s="11" t="s">
        <v>30</v>
      </c>
      <c r="F2818" s="8"/>
      <c r="G2818" s="7">
        <v>170</v>
      </c>
      <c r="H2818" s="17">
        <v>7.647058823529</v>
      </c>
      <c r="I2818" s="2">
        <v>21.176470588234999</v>
      </c>
      <c r="J2818" s="2">
        <v>40.588235294118</v>
      </c>
      <c r="K2818" s="2">
        <v>25.882352941175998</v>
      </c>
      <c r="L2818" s="2">
        <v>4.7058823529409999</v>
      </c>
      <c r="M2818" s="2">
        <v>28.823529411765001</v>
      </c>
      <c r="N2818" s="16">
        <v>66.470588235294002</v>
      </c>
    </row>
    <row r="2819" spans="3:14" x14ac:dyDescent="0.25">
      <c r="C2819" s="106"/>
      <c r="D2819" s="103"/>
      <c r="E2819" s="11" t="s">
        <v>31</v>
      </c>
      <c r="F2819" s="8"/>
      <c r="G2819" s="7">
        <v>624</v>
      </c>
      <c r="H2819" s="17">
        <v>5.6089743589739998</v>
      </c>
      <c r="I2819" s="2">
        <v>17.948717948717999</v>
      </c>
      <c r="J2819" s="2">
        <v>44.871794871794997</v>
      </c>
      <c r="K2819" s="2">
        <v>27.724358974358999</v>
      </c>
      <c r="L2819" s="2">
        <v>3.8461538461539999</v>
      </c>
      <c r="M2819" s="2">
        <v>23.557692307692001</v>
      </c>
      <c r="N2819" s="16">
        <v>72.596153846153996</v>
      </c>
    </row>
    <row r="2820" spans="3:14" x14ac:dyDescent="0.25">
      <c r="C2820" s="106"/>
      <c r="D2820" s="103"/>
      <c r="E2820" s="11" t="s">
        <v>32</v>
      </c>
      <c r="F2820" s="8"/>
      <c r="G2820" s="7">
        <v>330</v>
      </c>
      <c r="H2820" s="17">
        <v>7.2727272727269998</v>
      </c>
      <c r="I2820" s="2">
        <v>20</v>
      </c>
      <c r="J2820" s="2">
        <v>44.242424242424001</v>
      </c>
      <c r="K2820" s="2">
        <v>24.545454545455001</v>
      </c>
      <c r="L2820" s="2">
        <v>3.9393939393939998</v>
      </c>
      <c r="M2820" s="2">
        <v>27.272727272727</v>
      </c>
      <c r="N2820" s="16">
        <v>68.787878787878995</v>
      </c>
    </row>
    <row r="2821" spans="3:14" ht="25.2" x14ac:dyDescent="0.25">
      <c r="C2821" s="102" t="s">
        <v>33</v>
      </c>
      <c r="D2821" s="102" t="s">
        <v>25</v>
      </c>
      <c r="E2821" s="10" t="s">
        <v>34</v>
      </c>
      <c r="F2821" s="9"/>
      <c r="G2821" s="13">
        <v>75</v>
      </c>
      <c r="H2821" s="23">
        <v>4</v>
      </c>
      <c r="I2821" s="4">
        <v>13.333333333333</v>
      </c>
      <c r="J2821" s="4">
        <v>38.666666666666998</v>
      </c>
      <c r="K2821" s="4">
        <v>41.333333333333002</v>
      </c>
      <c r="L2821" s="4">
        <v>2.666666666667</v>
      </c>
      <c r="M2821" s="4">
        <v>17.333333333333002</v>
      </c>
      <c r="N2821" s="25">
        <v>80</v>
      </c>
    </row>
    <row r="2822" spans="3:14" ht="25.2" x14ac:dyDescent="0.25">
      <c r="C2822" s="106"/>
      <c r="D2822" s="103"/>
      <c r="E2822" s="11" t="s">
        <v>35</v>
      </c>
      <c r="F2822" s="8"/>
      <c r="G2822" s="7">
        <v>1042</v>
      </c>
      <c r="H2822" s="17">
        <v>5.2783109404989998</v>
      </c>
      <c r="I2822" s="2">
        <v>18.426103646832999</v>
      </c>
      <c r="J2822" s="2">
        <v>48.080614203454999</v>
      </c>
      <c r="K2822" s="2">
        <v>26.103646833012998</v>
      </c>
      <c r="L2822" s="2">
        <v>2.1113243761999998</v>
      </c>
      <c r="M2822" s="2">
        <v>23.704414587332</v>
      </c>
      <c r="N2822" s="16">
        <v>74.184261036468001</v>
      </c>
    </row>
    <row r="2823" spans="3:14" ht="25.2" x14ac:dyDescent="0.25">
      <c r="C2823" s="106"/>
      <c r="D2823" s="103"/>
      <c r="E2823" s="11" t="s">
        <v>36</v>
      </c>
      <c r="F2823" s="8"/>
      <c r="G2823" s="7">
        <v>122</v>
      </c>
      <c r="H2823" s="17">
        <v>9.0163934426230004</v>
      </c>
      <c r="I2823" s="2">
        <v>12.295081967212999</v>
      </c>
      <c r="J2823" s="2">
        <v>43.442622950820002</v>
      </c>
      <c r="K2823" s="2">
        <v>34.426229508196997</v>
      </c>
      <c r="L2823" s="2">
        <v>0.81967213114799997</v>
      </c>
      <c r="M2823" s="2">
        <v>21.311475409836</v>
      </c>
      <c r="N2823" s="16">
        <v>77.868852459015997</v>
      </c>
    </row>
    <row r="2824" spans="3:14" ht="25.2" x14ac:dyDescent="0.25">
      <c r="C2824" s="106"/>
      <c r="D2824" s="103"/>
      <c r="E2824" s="11" t="s">
        <v>37</v>
      </c>
      <c r="F2824" s="8"/>
      <c r="G2824" s="7">
        <v>251</v>
      </c>
      <c r="H2824" s="17">
        <v>7.9681274900399996</v>
      </c>
      <c r="I2824" s="2">
        <v>19.9203187251</v>
      </c>
      <c r="J2824" s="2">
        <v>37.051792828685002</v>
      </c>
      <c r="K2824" s="2">
        <v>30.278884462151002</v>
      </c>
      <c r="L2824" s="2">
        <v>4.7808764940239996</v>
      </c>
      <c r="M2824" s="2">
        <v>27.888446215138998</v>
      </c>
      <c r="N2824" s="16">
        <v>67.330677290837002</v>
      </c>
    </row>
    <row r="2825" spans="3:14" x14ac:dyDescent="0.25">
      <c r="C2825" s="106"/>
      <c r="D2825" s="103"/>
      <c r="E2825" s="11" t="s">
        <v>38</v>
      </c>
      <c r="F2825" s="8"/>
      <c r="G2825" s="14">
        <v>34</v>
      </c>
      <c r="H2825" s="29">
        <v>14.705882352941</v>
      </c>
      <c r="I2825" s="6">
        <v>5.8823529411760003</v>
      </c>
      <c r="J2825" s="6">
        <v>47.058823529412003</v>
      </c>
      <c r="K2825" s="6">
        <v>20.588235294118</v>
      </c>
      <c r="L2825" s="6">
        <v>11.764705882353001</v>
      </c>
      <c r="M2825" s="6">
        <v>20.588235294118</v>
      </c>
      <c r="N2825" s="31">
        <v>67.647058823528994</v>
      </c>
    </row>
    <row r="2826" spans="3:14" ht="25.2" x14ac:dyDescent="0.25">
      <c r="C2826" s="106"/>
      <c r="D2826" s="102" t="s">
        <v>22</v>
      </c>
      <c r="E2826" s="10" t="s">
        <v>34</v>
      </c>
      <c r="F2826" s="9"/>
      <c r="G2826" s="13">
        <v>53</v>
      </c>
      <c r="H2826" s="23">
        <v>3.7735849056599999</v>
      </c>
      <c r="I2826" s="4">
        <v>11.320754716981</v>
      </c>
      <c r="J2826" s="4">
        <v>37.735849056604003</v>
      </c>
      <c r="K2826" s="4">
        <v>45.283018867925001</v>
      </c>
      <c r="L2826" s="4">
        <v>1.88679245283</v>
      </c>
      <c r="M2826" s="4">
        <v>15.094339622642</v>
      </c>
      <c r="N2826" s="25">
        <v>83.018867924527996</v>
      </c>
    </row>
    <row r="2827" spans="3:14" ht="25.2" x14ac:dyDescent="0.25">
      <c r="C2827" s="106"/>
      <c r="D2827" s="103"/>
      <c r="E2827" s="11" t="s">
        <v>35</v>
      </c>
      <c r="F2827" s="8"/>
      <c r="G2827" s="7">
        <v>595</v>
      </c>
      <c r="H2827" s="17">
        <v>6.8907563025209999</v>
      </c>
      <c r="I2827" s="2">
        <v>18.655462184874001</v>
      </c>
      <c r="J2827" s="2">
        <v>46.890756302520998</v>
      </c>
      <c r="K2827" s="2">
        <v>25.882352941175998</v>
      </c>
      <c r="L2827" s="2">
        <v>1.680672268908</v>
      </c>
      <c r="M2827" s="2">
        <v>25.546218487394999</v>
      </c>
      <c r="N2827" s="16">
        <v>72.773109243696993</v>
      </c>
    </row>
    <row r="2828" spans="3:14" ht="25.2" x14ac:dyDescent="0.25">
      <c r="C2828" s="106"/>
      <c r="D2828" s="103"/>
      <c r="E2828" s="11" t="s">
        <v>36</v>
      </c>
      <c r="F2828" s="8"/>
      <c r="G2828" s="7">
        <v>56</v>
      </c>
      <c r="H2828" s="17">
        <v>5.3571428571429998</v>
      </c>
      <c r="I2828" s="2">
        <v>12.5</v>
      </c>
      <c r="J2828" s="2">
        <v>46.428571428570997</v>
      </c>
      <c r="K2828" s="2">
        <v>35.714285714286</v>
      </c>
      <c r="L2828" s="19" t="s">
        <v>68</v>
      </c>
      <c r="M2828" s="2">
        <v>17.857142857143</v>
      </c>
      <c r="N2828" s="16">
        <v>82.142857142856997</v>
      </c>
    </row>
    <row r="2829" spans="3:14" ht="25.2" x14ac:dyDescent="0.25">
      <c r="C2829" s="106"/>
      <c r="D2829" s="103"/>
      <c r="E2829" s="11" t="s">
        <v>37</v>
      </c>
      <c r="F2829" s="8"/>
      <c r="G2829" s="7">
        <v>54</v>
      </c>
      <c r="H2829" s="17">
        <v>5.5555555555560003</v>
      </c>
      <c r="I2829" s="2">
        <v>18.518518518518999</v>
      </c>
      <c r="J2829" s="2">
        <v>42.592592592593</v>
      </c>
      <c r="K2829" s="2">
        <v>29.629629629629999</v>
      </c>
      <c r="L2829" s="2">
        <v>3.7037037037039999</v>
      </c>
      <c r="M2829" s="2">
        <v>24.074074074074002</v>
      </c>
      <c r="N2829" s="16">
        <v>72.222222222222001</v>
      </c>
    </row>
    <row r="2830" spans="3:14" x14ac:dyDescent="0.25">
      <c r="C2830" s="106"/>
      <c r="D2830" s="103"/>
      <c r="E2830" s="11" t="s">
        <v>38</v>
      </c>
      <c r="F2830" s="8"/>
      <c r="G2830" s="14">
        <v>22</v>
      </c>
      <c r="H2830" s="29">
        <v>18.181818181817999</v>
      </c>
      <c r="I2830" s="6">
        <v>9.0909090909089993</v>
      </c>
      <c r="J2830" s="6">
        <v>40.909090909090999</v>
      </c>
      <c r="K2830" s="6">
        <v>18.181818181817999</v>
      </c>
      <c r="L2830" s="6">
        <v>13.636363636364001</v>
      </c>
      <c r="M2830" s="6">
        <v>27.272727272727</v>
      </c>
      <c r="N2830" s="31">
        <v>59.090909090909001</v>
      </c>
    </row>
    <row r="2831" spans="3:14" ht="25.2" x14ac:dyDescent="0.25">
      <c r="C2831" s="106"/>
      <c r="D2831" s="102" t="s">
        <v>23</v>
      </c>
      <c r="E2831" s="10" t="s">
        <v>34</v>
      </c>
      <c r="F2831" s="9"/>
      <c r="G2831" s="41">
        <v>22</v>
      </c>
      <c r="H2831" s="61">
        <v>4.5454545454549997</v>
      </c>
      <c r="I2831" s="33">
        <v>18.181818181817999</v>
      </c>
      <c r="J2831" s="33">
        <v>40.909090909090999</v>
      </c>
      <c r="K2831" s="33">
        <v>31.818181818182001</v>
      </c>
      <c r="L2831" s="33">
        <v>4.5454545454549997</v>
      </c>
      <c r="M2831" s="33">
        <v>22.727272727273</v>
      </c>
      <c r="N2831" s="63">
        <v>72.727272727273004</v>
      </c>
    </row>
    <row r="2832" spans="3:14" ht="25.2" x14ac:dyDescent="0.25">
      <c r="C2832" s="106"/>
      <c r="D2832" s="103"/>
      <c r="E2832" s="11" t="s">
        <v>35</v>
      </c>
      <c r="F2832" s="8"/>
      <c r="G2832" s="7">
        <v>447</v>
      </c>
      <c r="H2832" s="17">
        <v>3.1319910514539999</v>
      </c>
      <c r="I2832" s="2">
        <v>18.120805369128</v>
      </c>
      <c r="J2832" s="2">
        <v>49.664429530200998</v>
      </c>
      <c r="K2832" s="2">
        <v>26.398210290828001</v>
      </c>
      <c r="L2832" s="2">
        <v>2.6845637583889999</v>
      </c>
      <c r="M2832" s="2">
        <v>21.252796420582001</v>
      </c>
      <c r="N2832" s="16">
        <v>76.062639821028995</v>
      </c>
    </row>
    <row r="2833" spans="3:14" ht="25.2" x14ac:dyDescent="0.25">
      <c r="C2833" s="106"/>
      <c r="D2833" s="103"/>
      <c r="E2833" s="11" t="s">
        <v>36</v>
      </c>
      <c r="F2833" s="8"/>
      <c r="G2833" s="7">
        <v>66</v>
      </c>
      <c r="H2833" s="17">
        <v>12.121212121212</v>
      </c>
      <c r="I2833" s="2">
        <v>12.121212121212</v>
      </c>
      <c r="J2833" s="2">
        <v>40.909090909090999</v>
      </c>
      <c r="K2833" s="2">
        <v>33.333333333333002</v>
      </c>
      <c r="L2833" s="2">
        <v>1.5151515151520001</v>
      </c>
      <c r="M2833" s="2">
        <v>24.242424242424001</v>
      </c>
      <c r="N2833" s="16">
        <v>74.242424242423994</v>
      </c>
    </row>
    <row r="2834" spans="3:14" ht="25.2" x14ac:dyDescent="0.25">
      <c r="C2834" s="106"/>
      <c r="D2834" s="103"/>
      <c r="E2834" s="11" t="s">
        <v>37</v>
      </c>
      <c r="F2834" s="8"/>
      <c r="G2834" s="7">
        <v>197</v>
      </c>
      <c r="H2834" s="17">
        <v>8.6294416243650005</v>
      </c>
      <c r="I2834" s="2">
        <v>20.304568527918999</v>
      </c>
      <c r="J2834" s="2">
        <v>35.532994923857999</v>
      </c>
      <c r="K2834" s="2">
        <v>30.456852791877999</v>
      </c>
      <c r="L2834" s="2">
        <v>5.0761421319800002</v>
      </c>
      <c r="M2834" s="2">
        <v>28.934010152283999</v>
      </c>
      <c r="N2834" s="16">
        <v>65.989847715736005</v>
      </c>
    </row>
    <row r="2835" spans="3:14" x14ac:dyDescent="0.25">
      <c r="C2835" s="106"/>
      <c r="D2835" s="103"/>
      <c r="E2835" s="11" t="s">
        <v>38</v>
      </c>
      <c r="F2835" s="8"/>
      <c r="G2835" s="14">
        <v>12</v>
      </c>
      <c r="H2835" s="29">
        <v>8.333333333333</v>
      </c>
      <c r="I2835" s="12" t="s">
        <v>68</v>
      </c>
      <c r="J2835" s="6">
        <v>58.333333333333002</v>
      </c>
      <c r="K2835" s="6">
        <v>25</v>
      </c>
      <c r="L2835" s="6">
        <v>8.333333333333</v>
      </c>
      <c r="M2835" s="6">
        <v>8.333333333333</v>
      </c>
      <c r="N2835" s="31">
        <v>83.333333333333002</v>
      </c>
    </row>
    <row r="2836" spans="3:14" ht="25.2" x14ac:dyDescent="0.25">
      <c r="C2836" s="102" t="s">
        <v>39</v>
      </c>
      <c r="D2836" s="102" t="s">
        <v>25</v>
      </c>
      <c r="E2836" s="10" t="s">
        <v>40</v>
      </c>
      <c r="F2836" s="9"/>
      <c r="G2836" s="13">
        <v>263</v>
      </c>
      <c r="H2836" s="23">
        <v>7.9847908745250002</v>
      </c>
      <c r="I2836" s="4">
        <v>14.068441064639</v>
      </c>
      <c r="J2836" s="4">
        <v>41.064638783269999</v>
      </c>
      <c r="K2836" s="4">
        <v>33.460076045626998</v>
      </c>
      <c r="L2836" s="4">
        <v>3.422053231939</v>
      </c>
      <c r="M2836" s="4">
        <v>22.053231939162998</v>
      </c>
      <c r="N2836" s="25">
        <v>74.524714828897004</v>
      </c>
    </row>
    <row r="2837" spans="3:14" ht="25.2" x14ac:dyDescent="0.25">
      <c r="C2837" s="106"/>
      <c r="D2837" s="103"/>
      <c r="E2837" s="11" t="s">
        <v>41</v>
      </c>
      <c r="F2837" s="8"/>
      <c r="G2837" s="7">
        <v>906</v>
      </c>
      <c r="H2837" s="17">
        <v>4.7461368653419997</v>
      </c>
      <c r="I2837" s="2">
        <v>18.101545253863002</v>
      </c>
      <c r="J2837" s="2">
        <v>49.558498896247002</v>
      </c>
      <c r="K2837" s="2">
        <v>25.607064017660001</v>
      </c>
      <c r="L2837" s="2">
        <v>1.9867549668869999</v>
      </c>
      <c r="M2837" s="2">
        <v>22.847682119205</v>
      </c>
      <c r="N2837" s="16">
        <v>75.165562913906996</v>
      </c>
    </row>
    <row r="2838" spans="3:14" x14ac:dyDescent="0.25">
      <c r="C2838" s="106"/>
      <c r="D2838" s="103"/>
      <c r="E2838" s="11" t="s">
        <v>42</v>
      </c>
      <c r="F2838" s="8"/>
      <c r="G2838" s="7">
        <v>61</v>
      </c>
      <c r="H2838" s="17">
        <v>6.5573770491800003</v>
      </c>
      <c r="I2838" s="2">
        <v>11.475409836066</v>
      </c>
      <c r="J2838" s="2">
        <v>49.180327868851997</v>
      </c>
      <c r="K2838" s="2">
        <v>32.786885245901999</v>
      </c>
      <c r="L2838" s="19" t="s">
        <v>68</v>
      </c>
      <c r="M2838" s="2">
        <v>18.032786885246001</v>
      </c>
      <c r="N2838" s="16">
        <v>81.967213114754003</v>
      </c>
    </row>
    <row r="2839" spans="3:14" x14ac:dyDescent="0.25">
      <c r="C2839" s="106"/>
      <c r="D2839" s="103"/>
      <c r="E2839" s="11" t="s">
        <v>43</v>
      </c>
      <c r="F2839" s="8"/>
      <c r="G2839" s="7">
        <v>450</v>
      </c>
      <c r="H2839" s="17">
        <v>4.2222222222220003</v>
      </c>
      <c r="I2839" s="2">
        <v>20.222222222222001</v>
      </c>
      <c r="J2839" s="2">
        <v>46.444444444444002</v>
      </c>
      <c r="K2839" s="2">
        <v>27.111111111111001</v>
      </c>
      <c r="L2839" s="2">
        <v>2</v>
      </c>
      <c r="M2839" s="2">
        <v>24.444444444443999</v>
      </c>
      <c r="N2839" s="16">
        <v>73.555555555555998</v>
      </c>
    </row>
    <row r="2840" spans="3:14" x14ac:dyDescent="0.25">
      <c r="C2840" s="106"/>
      <c r="D2840" s="103"/>
      <c r="E2840" s="11" t="s">
        <v>44</v>
      </c>
      <c r="F2840" s="8"/>
      <c r="G2840" s="7">
        <v>93</v>
      </c>
      <c r="H2840" s="17">
        <v>8.6021505376339995</v>
      </c>
      <c r="I2840" s="2">
        <v>27.956989247311999</v>
      </c>
      <c r="J2840" s="2">
        <v>45.161290322581003</v>
      </c>
      <c r="K2840" s="2">
        <v>16.129032258064999</v>
      </c>
      <c r="L2840" s="2">
        <v>2.1505376344089999</v>
      </c>
      <c r="M2840" s="2">
        <v>36.559139784945998</v>
      </c>
      <c r="N2840" s="16">
        <v>61.290322580644997</v>
      </c>
    </row>
    <row r="2841" spans="3:14" ht="25.2" x14ac:dyDescent="0.25">
      <c r="C2841" s="106"/>
      <c r="D2841" s="103"/>
      <c r="E2841" s="11" t="s">
        <v>45</v>
      </c>
      <c r="F2841" s="8"/>
      <c r="G2841" s="14">
        <v>41</v>
      </c>
      <c r="H2841" s="29">
        <v>9.7560975609760003</v>
      </c>
      <c r="I2841" s="6">
        <v>24.390243902439</v>
      </c>
      <c r="J2841" s="6">
        <v>26.829268292683</v>
      </c>
      <c r="K2841" s="6">
        <v>36.585365853658999</v>
      </c>
      <c r="L2841" s="6">
        <v>2.4390243902440001</v>
      </c>
      <c r="M2841" s="6">
        <v>34.146341463414998</v>
      </c>
      <c r="N2841" s="31">
        <v>63.414634146341001</v>
      </c>
    </row>
    <row r="2842" spans="3:14" x14ac:dyDescent="0.25">
      <c r="C2842" s="106"/>
      <c r="D2842" s="103"/>
      <c r="E2842" s="11" t="s">
        <v>38</v>
      </c>
      <c r="F2842" s="8"/>
      <c r="G2842" s="7">
        <v>141</v>
      </c>
      <c r="H2842" s="17">
        <v>12.056737588652</v>
      </c>
      <c r="I2842" s="2">
        <v>16.312056737589</v>
      </c>
      <c r="J2842" s="2">
        <v>39.716312056737998</v>
      </c>
      <c r="K2842" s="2">
        <v>24.822695035460999</v>
      </c>
      <c r="L2842" s="2">
        <v>7.0921985815599999</v>
      </c>
      <c r="M2842" s="2">
        <v>28.368794326241002</v>
      </c>
      <c r="N2842" s="16">
        <v>64.539007092199</v>
      </c>
    </row>
    <row r="2843" spans="3:14" ht="25.2" x14ac:dyDescent="0.25">
      <c r="C2843" s="106"/>
      <c r="D2843" s="102" t="s">
        <v>22</v>
      </c>
      <c r="E2843" s="10" t="s">
        <v>40</v>
      </c>
      <c r="F2843" s="9"/>
      <c r="G2843" s="13">
        <v>123</v>
      </c>
      <c r="H2843" s="23">
        <v>4.065040650407</v>
      </c>
      <c r="I2843" s="4">
        <v>11.382113821138001</v>
      </c>
      <c r="J2843" s="4">
        <v>45.528455284552997</v>
      </c>
      <c r="K2843" s="4">
        <v>36.585365853658999</v>
      </c>
      <c r="L2843" s="4">
        <v>2.4390243902440001</v>
      </c>
      <c r="M2843" s="4">
        <v>15.447154471545</v>
      </c>
      <c r="N2843" s="25">
        <v>82.113821138210994</v>
      </c>
    </row>
    <row r="2844" spans="3:14" ht="25.2" x14ac:dyDescent="0.25">
      <c r="C2844" s="106"/>
      <c r="D2844" s="103"/>
      <c r="E2844" s="11" t="s">
        <v>41</v>
      </c>
      <c r="F2844" s="8"/>
      <c r="G2844" s="7">
        <v>511</v>
      </c>
      <c r="H2844" s="17">
        <v>6.6536203522499999</v>
      </c>
      <c r="I2844" s="2">
        <v>17.808219178081998</v>
      </c>
      <c r="J2844" s="2">
        <v>48.532289628180003</v>
      </c>
      <c r="K2844" s="2">
        <v>25.244618395303</v>
      </c>
      <c r="L2844" s="2">
        <v>1.761252446184</v>
      </c>
      <c r="M2844" s="2">
        <v>24.461839530332998</v>
      </c>
      <c r="N2844" s="16">
        <v>73.776908023483003</v>
      </c>
    </row>
    <row r="2845" spans="3:14" x14ac:dyDescent="0.25">
      <c r="C2845" s="106"/>
      <c r="D2845" s="103"/>
      <c r="E2845" s="11" t="s">
        <v>42</v>
      </c>
      <c r="F2845" s="8"/>
      <c r="G2845" s="14">
        <v>36</v>
      </c>
      <c r="H2845" s="29">
        <v>5.5555555555560003</v>
      </c>
      <c r="I2845" s="6">
        <v>11.111111111111001</v>
      </c>
      <c r="J2845" s="6">
        <v>44.444444444444002</v>
      </c>
      <c r="K2845" s="6">
        <v>38.888888888888999</v>
      </c>
      <c r="L2845" s="12" t="s">
        <v>68</v>
      </c>
      <c r="M2845" s="6">
        <v>16.666666666666998</v>
      </c>
      <c r="N2845" s="31">
        <v>83.333333333333002</v>
      </c>
    </row>
    <row r="2846" spans="3:14" x14ac:dyDescent="0.25">
      <c r="C2846" s="106"/>
      <c r="D2846" s="103"/>
      <c r="E2846" s="11" t="s">
        <v>43</v>
      </c>
      <c r="F2846" s="8"/>
      <c r="G2846" s="7">
        <v>224</v>
      </c>
      <c r="H2846" s="17">
        <v>4.9107142857139996</v>
      </c>
      <c r="I2846" s="2">
        <v>21.428571428571001</v>
      </c>
      <c r="J2846" s="2">
        <v>44.196428571429003</v>
      </c>
      <c r="K2846" s="2">
        <v>28.125</v>
      </c>
      <c r="L2846" s="2">
        <v>1.339285714286</v>
      </c>
      <c r="M2846" s="2">
        <v>26.339285714286</v>
      </c>
      <c r="N2846" s="16">
        <v>72.321428571428996</v>
      </c>
    </row>
    <row r="2847" spans="3:14" x14ac:dyDescent="0.25">
      <c r="C2847" s="106"/>
      <c r="D2847" s="103"/>
      <c r="E2847" s="11" t="s">
        <v>44</v>
      </c>
      <c r="F2847" s="8"/>
      <c r="G2847" s="14">
        <v>46</v>
      </c>
      <c r="H2847" s="29">
        <v>13.04347826087</v>
      </c>
      <c r="I2847" s="6">
        <v>21.739130434783</v>
      </c>
      <c r="J2847" s="6">
        <v>50</v>
      </c>
      <c r="K2847" s="6">
        <v>13.04347826087</v>
      </c>
      <c r="L2847" s="6">
        <v>2.1739130434780001</v>
      </c>
      <c r="M2847" s="6">
        <v>34.782608695652002</v>
      </c>
      <c r="N2847" s="31">
        <v>63.043478260870003</v>
      </c>
    </row>
    <row r="2848" spans="3:14" ht="25.2" x14ac:dyDescent="0.25">
      <c r="C2848" s="106"/>
      <c r="D2848" s="103"/>
      <c r="E2848" s="11" t="s">
        <v>45</v>
      </c>
      <c r="F2848" s="8"/>
      <c r="G2848" s="14">
        <v>18</v>
      </c>
      <c r="H2848" s="29">
        <v>16.666666666666998</v>
      </c>
      <c r="I2848" s="6">
        <v>33.333333333333002</v>
      </c>
      <c r="J2848" s="6">
        <v>11.111111111111001</v>
      </c>
      <c r="K2848" s="6">
        <v>33.333333333333002</v>
      </c>
      <c r="L2848" s="6">
        <v>5.5555555555560003</v>
      </c>
      <c r="M2848" s="6">
        <v>50</v>
      </c>
      <c r="N2848" s="31">
        <v>44.444444444444002</v>
      </c>
    </row>
    <row r="2849" spans="3:14" x14ac:dyDescent="0.25">
      <c r="C2849" s="106"/>
      <c r="D2849" s="103"/>
      <c r="E2849" s="11" t="s">
        <v>38</v>
      </c>
      <c r="F2849" s="8"/>
      <c r="G2849" s="7">
        <v>80</v>
      </c>
      <c r="H2849" s="17">
        <v>12.5</v>
      </c>
      <c r="I2849" s="2">
        <v>18.75</v>
      </c>
      <c r="J2849" s="2">
        <v>42.5</v>
      </c>
      <c r="K2849" s="2">
        <v>21.25</v>
      </c>
      <c r="L2849" s="2">
        <v>5</v>
      </c>
      <c r="M2849" s="2">
        <v>31.25</v>
      </c>
      <c r="N2849" s="16">
        <v>63.75</v>
      </c>
    </row>
    <row r="2850" spans="3:14" ht="25.2" x14ac:dyDescent="0.25">
      <c r="C2850" s="106"/>
      <c r="D2850" s="102" t="s">
        <v>23</v>
      </c>
      <c r="E2850" s="10" t="s">
        <v>40</v>
      </c>
      <c r="F2850" s="9"/>
      <c r="G2850" s="13">
        <v>140</v>
      </c>
      <c r="H2850" s="23">
        <v>11.428571428571001</v>
      </c>
      <c r="I2850" s="4">
        <v>16.428571428571001</v>
      </c>
      <c r="J2850" s="4">
        <v>37.142857142856997</v>
      </c>
      <c r="K2850" s="4">
        <v>30.714285714286</v>
      </c>
      <c r="L2850" s="4">
        <v>4.2857142857139996</v>
      </c>
      <c r="M2850" s="4">
        <v>27.857142857143</v>
      </c>
      <c r="N2850" s="25">
        <v>67.857142857143003</v>
      </c>
    </row>
    <row r="2851" spans="3:14" ht="25.2" x14ac:dyDescent="0.25">
      <c r="C2851" s="106"/>
      <c r="D2851" s="103"/>
      <c r="E2851" s="11" t="s">
        <v>41</v>
      </c>
      <c r="F2851" s="8"/>
      <c r="G2851" s="7">
        <v>395</v>
      </c>
      <c r="H2851" s="17">
        <v>2.2784810126580002</v>
      </c>
      <c r="I2851" s="2">
        <v>18.481012658228</v>
      </c>
      <c r="J2851" s="2">
        <v>50.886075949366997</v>
      </c>
      <c r="K2851" s="2">
        <v>26.075949367088999</v>
      </c>
      <c r="L2851" s="2">
        <v>2.2784810126580002</v>
      </c>
      <c r="M2851" s="2">
        <v>20.759493670885998</v>
      </c>
      <c r="N2851" s="16">
        <v>76.962025316456007</v>
      </c>
    </row>
    <row r="2852" spans="3:14" x14ac:dyDescent="0.25">
      <c r="C2852" s="106"/>
      <c r="D2852" s="103"/>
      <c r="E2852" s="11" t="s">
        <v>42</v>
      </c>
      <c r="F2852" s="8"/>
      <c r="G2852" s="14">
        <v>25</v>
      </c>
      <c r="H2852" s="29">
        <v>8</v>
      </c>
      <c r="I2852" s="6">
        <v>12</v>
      </c>
      <c r="J2852" s="6">
        <v>56</v>
      </c>
      <c r="K2852" s="6">
        <v>24</v>
      </c>
      <c r="L2852" s="12" t="s">
        <v>68</v>
      </c>
      <c r="M2852" s="6">
        <v>20</v>
      </c>
      <c r="N2852" s="31">
        <v>80</v>
      </c>
    </row>
    <row r="2853" spans="3:14" x14ac:dyDescent="0.25">
      <c r="C2853" s="106"/>
      <c r="D2853" s="103"/>
      <c r="E2853" s="11" t="s">
        <v>43</v>
      </c>
      <c r="F2853" s="8"/>
      <c r="G2853" s="7">
        <v>226</v>
      </c>
      <c r="H2853" s="17">
        <v>3.53982300885</v>
      </c>
      <c r="I2853" s="2">
        <v>19.026548672566001</v>
      </c>
      <c r="J2853" s="2">
        <v>48.672566371681</v>
      </c>
      <c r="K2853" s="2">
        <v>26.106194690264999</v>
      </c>
      <c r="L2853" s="2">
        <v>2.654867256637</v>
      </c>
      <c r="M2853" s="2">
        <v>22.566371681416001</v>
      </c>
      <c r="N2853" s="16">
        <v>74.778761061946994</v>
      </c>
    </row>
    <row r="2854" spans="3:14" x14ac:dyDescent="0.25">
      <c r="C2854" s="106"/>
      <c r="D2854" s="103"/>
      <c r="E2854" s="11" t="s">
        <v>44</v>
      </c>
      <c r="F2854" s="8"/>
      <c r="G2854" s="14">
        <v>47</v>
      </c>
      <c r="H2854" s="29">
        <v>4.2553191489359996</v>
      </c>
      <c r="I2854" s="6">
        <v>34.042553191488999</v>
      </c>
      <c r="J2854" s="6">
        <v>40.425531914894002</v>
      </c>
      <c r="K2854" s="6">
        <v>19.148936170212998</v>
      </c>
      <c r="L2854" s="6">
        <v>2.1276595744679998</v>
      </c>
      <c r="M2854" s="6">
        <v>38.297872340425997</v>
      </c>
      <c r="N2854" s="31">
        <v>59.574468085105998</v>
      </c>
    </row>
    <row r="2855" spans="3:14" ht="25.2" x14ac:dyDescent="0.25">
      <c r="C2855" s="106"/>
      <c r="D2855" s="103"/>
      <c r="E2855" s="11" t="s">
        <v>45</v>
      </c>
      <c r="F2855" s="8"/>
      <c r="G2855" s="14">
        <v>23</v>
      </c>
      <c r="H2855" s="29">
        <v>4.3478260869570002</v>
      </c>
      <c r="I2855" s="6">
        <v>17.391304347826001</v>
      </c>
      <c r="J2855" s="6">
        <v>39.130434782609001</v>
      </c>
      <c r="K2855" s="6">
        <v>39.130434782609001</v>
      </c>
      <c r="L2855" s="12" t="s">
        <v>68</v>
      </c>
      <c r="M2855" s="6">
        <v>21.739130434783</v>
      </c>
      <c r="N2855" s="31">
        <v>78.260869565217007</v>
      </c>
    </row>
    <row r="2856" spans="3:14" x14ac:dyDescent="0.25">
      <c r="C2856" s="106"/>
      <c r="D2856" s="103"/>
      <c r="E2856" s="11" t="s">
        <v>38</v>
      </c>
      <c r="F2856" s="8"/>
      <c r="G2856" s="7">
        <v>61</v>
      </c>
      <c r="H2856" s="17">
        <v>11.475409836066</v>
      </c>
      <c r="I2856" s="2">
        <v>13.114754098361001</v>
      </c>
      <c r="J2856" s="2">
        <v>36.065573770492001</v>
      </c>
      <c r="K2856" s="2">
        <v>29.508196721310998</v>
      </c>
      <c r="L2856" s="2">
        <v>9.83606557377</v>
      </c>
      <c r="M2856" s="2">
        <v>24.590163934425998</v>
      </c>
      <c r="N2856" s="16">
        <v>65.573770491803003</v>
      </c>
    </row>
    <row r="2857" spans="3:14" x14ac:dyDescent="0.25">
      <c r="C2857" s="102" t="s">
        <v>46</v>
      </c>
      <c r="D2857" s="100" t="s">
        <v>21</v>
      </c>
      <c r="E2857" s="10" t="s">
        <v>47</v>
      </c>
      <c r="F2857" s="9"/>
      <c r="G2857" s="13">
        <v>1103</v>
      </c>
      <c r="H2857" s="23">
        <v>5.2583862194020003</v>
      </c>
      <c r="I2857" s="4">
        <v>16.500453309156999</v>
      </c>
      <c r="J2857" s="4">
        <v>49.138712601995003</v>
      </c>
      <c r="K2857" s="4">
        <v>26.382592928377001</v>
      </c>
      <c r="L2857" s="4">
        <v>2.7198549410699999</v>
      </c>
      <c r="M2857" s="4">
        <v>21.758839528557999</v>
      </c>
      <c r="N2857" s="25">
        <v>75.521305530372004</v>
      </c>
    </row>
    <row r="2858" spans="3:14" ht="25.2" x14ac:dyDescent="0.25">
      <c r="C2858" s="106"/>
      <c r="D2858" s="101"/>
      <c r="E2858" s="11" t="s">
        <v>48</v>
      </c>
      <c r="F2858" s="8"/>
      <c r="G2858" s="7">
        <v>173</v>
      </c>
      <c r="H2858" s="17">
        <v>9.8265895953759994</v>
      </c>
      <c r="I2858" s="2">
        <v>32.369942196532001</v>
      </c>
      <c r="J2858" s="2">
        <v>36.416184971097998</v>
      </c>
      <c r="K2858" s="2">
        <v>19.075144508670999</v>
      </c>
      <c r="L2858" s="2">
        <v>2.3121387283239998</v>
      </c>
      <c r="M2858" s="2">
        <v>42.196531791908001</v>
      </c>
      <c r="N2858" s="16">
        <v>55.491329479769</v>
      </c>
    </row>
    <row r="2859" spans="3:14" x14ac:dyDescent="0.25">
      <c r="C2859" s="106"/>
      <c r="D2859" s="101"/>
      <c r="E2859" s="11" t="s">
        <v>49</v>
      </c>
      <c r="F2859" s="8"/>
      <c r="G2859" s="14">
        <v>29</v>
      </c>
      <c r="H2859" s="29">
        <v>6.8965517241379999</v>
      </c>
      <c r="I2859" s="6">
        <v>6.8965517241379999</v>
      </c>
      <c r="J2859" s="6">
        <v>44.827586206897003</v>
      </c>
      <c r="K2859" s="6">
        <v>41.379310344827999</v>
      </c>
      <c r="L2859" s="12" t="s">
        <v>68</v>
      </c>
      <c r="M2859" s="6">
        <v>13.793103448276</v>
      </c>
      <c r="N2859" s="31">
        <v>86.206896551724</v>
      </c>
    </row>
    <row r="2860" spans="3:14" ht="25.2" x14ac:dyDescent="0.25">
      <c r="C2860" s="106"/>
      <c r="D2860" s="101"/>
      <c r="E2860" s="11" t="s">
        <v>50</v>
      </c>
      <c r="F2860" s="8"/>
      <c r="G2860" s="7">
        <v>102</v>
      </c>
      <c r="H2860" s="17">
        <v>4.9019607843140003</v>
      </c>
      <c r="I2860" s="2">
        <v>10.78431372549</v>
      </c>
      <c r="J2860" s="2">
        <v>34.313725490195999</v>
      </c>
      <c r="K2860" s="2">
        <v>48.039215686275</v>
      </c>
      <c r="L2860" s="2">
        <v>1.9607843137250001</v>
      </c>
      <c r="M2860" s="2">
        <v>15.686274509804001</v>
      </c>
      <c r="N2860" s="16">
        <v>82.352941176471006</v>
      </c>
    </row>
    <row r="2861" spans="3:14" ht="25.2" x14ac:dyDescent="0.25">
      <c r="C2861" s="106"/>
      <c r="D2861" s="101"/>
      <c r="E2861" s="11" t="s">
        <v>51</v>
      </c>
      <c r="F2861" s="8"/>
      <c r="G2861" s="14">
        <v>46</v>
      </c>
      <c r="H2861" s="29">
        <v>4.3478260869570002</v>
      </c>
      <c r="I2861" s="6">
        <v>15.217391304348</v>
      </c>
      <c r="J2861" s="6">
        <v>30.434782608696</v>
      </c>
      <c r="K2861" s="6">
        <v>47.826086956521998</v>
      </c>
      <c r="L2861" s="6">
        <v>2.1739130434780001</v>
      </c>
      <c r="M2861" s="6">
        <v>19.565217391304</v>
      </c>
      <c r="N2861" s="31">
        <v>78.260869565217007</v>
      </c>
    </row>
    <row r="2862" spans="3:14" x14ac:dyDescent="0.25">
      <c r="C2862" s="106"/>
      <c r="D2862" s="101"/>
      <c r="E2862" s="11" t="s">
        <v>52</v>
      </c>
      <c r="F2862" s="8"/>
      <c r="G2862" s="14">
        <v>20</v>
      </c>
      <c r="H2862" s="29">
        <v>25</v>
      </c>
      <c r="I2862" s="6">
        <v>25</v>
      </c>
      <c r="J2862" s="6">
        <v>30</v>
      </c>
      <c r="K2862" s="6">
        <v>20</v>
      </c>
      <c r="L2862" s="12" t="s">
        <v>68</v>
      </c>
      <c r="M2862" s="6">
        <v>50</v>
      </c>
      <c r="N2862" s="31">
        <v>50</v>
      </c>
    </row>
    <row r="2863" spans="3:14" x14ac:dyDescent="0.25">
      <c r="C2863" s="106"/>
      <c r="D2863" s="101"/>
      <c r="E2863" s="11" t="s">
        <v>53</v>
      </c>
      <c r="F2863" s="8"/>
      <c r="G2863" s="14">
        <v>19</v>
      </c>
      <c r="H2863" s="29">
        <v>5.2631578947369997</v>
      </c>
      <c r="I2863" s="6">
        <v>21.052631578947</v>
      </c>
      <c r="J2863" s="6">
        <v>31.578947368421002</v>
      </c>
      <c r="K2863" s="6">
        <v>42.105263157895003</v>
      </c>
      <c r="L2863" s="12" t="s">
        <v>68</v>
      </c>
      <c r="M2863" s="6">
        <v>26.315789473683999</v>
      </c>
      <c r="N2863" s="31">
        <v>73.684210526315994</v>
      </c>
    </row>
    <row r="2864" spans="3:14" x14ac:dyDescent="0.25">
      <c r="C2864" s="106"/>
      <c r="D2864" s="101"/>
      <c r="E2864" s="11" t="s">
        <v>38</v>
      </c>
      <c r="F2864" s="8"/>
      <c r="G2864" s="14">
        <v>32</v>
      </c>
      <c r="H2864" s="29">
        <v>12.5</v>
      </c>
      <c r="I2864" s="6">
        <v>6.25</v>
      </c>
      <c r="J2864" s="6">
        <v>40.625</v>
      </c>
      <c r="K2864" s="6">
        <v>28.125</v>
      </c>
      <c r="L2864" s="6">
        <v>12.5</v>
      </c>
      <c r="M2864" s="6">
        <v>18.75</v>
      </c>
      <c r="N2864" s="31">
        <v>68.75</v>
      </c>
    </row>
    <row r="2865" spans="2:14" x14ac:dyDescent="0.25">
      <c r="C2865" s="106"/>
      <c r="D2865" s="101"/>
      <c r="E2865" s="11" t="s">
        <v>54</v>
      </c>
      <c r="F2865" s="8"/>
      <c r="G2865" s="7">
        <v>1276</v>
      </c>
      <c r="H2865" s="17">
        <v>5.8777429467079996</v>
      </c>
      <c r="I2865" s="2">
        <v>18.652037617554999</v>
      </c>
      <c r="J2865" s="2">
        <v>47.413793103448</v>
      </c>
      <c r="K2865" s="2">
        <v>25.391849529780998</v>
      </c>
      <c r="L2865" s="2">
        <v>2.6645768025079999</v>
      </c>
      <c r="M2865" s="2">
        <v>24.529780564263</v>
      </c>
      <c r="N2865" s="16">
        <v>72.805642633228999</v>
      </c>
    </row>
    <row r="2866" spans="2:14" x14ac:dyDescent="0.25">
      <c r="C2866" s="106"/>
      <c r="D2866" s="101"/>
      <c r="E2866" s="11" t="s">
        <v>55</v>
      </c>
      <c r="F2866" s="8"/>
      <c r="G2866" s="7">
        <v>177</v>
      </c>
      <c r="H2866" s="17">
        <v>5.0847457627120001</v>
      </c>
      <c r="I2866" s="2">
        <v>11.299435028249</v>
      </c>
      <c r="J2866" s="2">
        <v>35.028248587570999</v>
      </c>
      <c r="K2866" s="2">
        <v>46.892655367232003</v>
      </c>
      <c r="L2866" s="2">
        <v>1.6949152542370001</v>
      </c>
      <c r="M2866" s="2">
        <v>16.384180790959999</v>
      </c>
      <c r="N2866" s="16">
        <v>81.920903954802</v>
      </c>
    </row>
    <row r="2867" spans="2:14" ht="25.2" x14ac:dyDescent="0.25">
      <c r="C2867" s="102" t="s">
        <v>56</v>
      </c>
      <c r="D2867" s="100" t="s">
        <v>21</v>
      </c>
      <c r="E2867" s="10" t="s">
        <v>57</v>
      </c>
      <c r="F2867" s="9"/>
      <c r="G2867" s="13">
        <v>393</v>
      </c>
      <c r="H2867" s="23">
        <v>8.9058524173030005</v>
      </c>
      <c r="I2867" s="4">
        <v>21.374045801527</v>
      </c>
      <c r="J2867" s="4">
        <v>38.676844783714998</v>
      </c>
      <c r="K2867" s="4">
        <v>28.753180661578</v>
      </c>
      <c r="L2867" s="4">
        <v>2.2900763358780001</v>
      </c>
      <c r="M2867" s="4">
        <v>30.279898218829999</v>
      </c>
      <c r="N2867" s="25">
        <v>67.430025445292998</v>
      </c>
    </row>
    <row r="2868" spans="2:14" ht="25.2" x14ac:dyDescent="0.25">
      <c r="C2868" s="106"/>
      <c r="D2868" s="101"/>
      <c r="E2868" s="11" t="s">
        <v>58</v>
      </c>
      <c r="F2868" s="8"/>
      <c r="G2868" s="7">
        <v>615</v>
      </c>
      <c r="H2868" s="17">
        <v>4.7154471544719998</v>
      </c>
      <c r="I2868" s="2">
        <v>17.235772357723999</v>
      </c>
      <c r="J2868" s="2">
        <v>46.991869918699003</v>
      </c>
      <c r="K2868" s="2">
        <v>28.292682926828999</v>
      </c>
      <c r="L2868" s="2">
        <v>2.7642276422759999</v>
      </c>
      <c r="M2868" s="2">
        <v>21.951219512194999</v>
      </c>
      <c r="N2868" s="16">
        <v>75.284552845527998</v>
      </c>
    </row>
    <row r="2869" spans="2:14" ht="25.2" x14ac:dyDescent="0.25">
      <c r="C2869" s="106"/>
      <c r="D2869" s="101"/>
      <c r="E2869" s="11" t="s">
        <v>59</v>
      </c>
      <c r="F2869" s="8"/>
      <c r="G2869" s="7">
        <v>364</v>
      </c>
      <c r="H2869" s="17">
        <v>5.7692307692310001</v>
      </c>
      <c r="I2869" s="2">
        <v>15.384615384615</v>
      </c>
      <c r="J2869" s="2">
        <v>48.626373626373997</v>
      </c>
      <c r="K2869" s="2">
        <v>26.648351648352001</v>
      </c>
      <c r="L2869" s="2">
        <v>3.5714285714290002</v>
      </c>
      <c r="M2869" s="2">
        <v>21.153846153846001</v>
      </c>
      <c r="N2869" s="16">
        <v>75.274725274725</v>
      </c>
    </row>
    <row r="2870" spans="2:14" x14ac:dyDescent="0.25">
      <c r="C2870" s="106"/>
      <c r="D2870" s="101"/>
      <c r="E2870" s="11" t="s">
        <v>60</v>
      </c>
      <c r="F2870" s="8"/>
      <c r="G2870" s="7">
        <v>152</v>
      </c>
      <c r="H2870" s="17">
        <v>5.9210526315790002</v>
      </c>
      <c r="I2870" s="2">
        <v>15.131578947368</v>
      </c>
      <c r="J2870" s="2">
        <v>48.684210526316001</v>
      </c>
      <c r="K2870" s="2">
        <v>28.947368421053</v>
      </c>
      <c r="L2870" s="2">
        <v>1.3157894736839999</v>
      </c>
      <c r="M2870" s="2">
        <v>21.052631578947</v>
      </c>
      <c r="N2870" s="16">
        <v>77.631578947367998</v>
      </c>
    </row>
    <row r="2871" spans="2:14" x14ac:dyDescent="0.25">
      <c r="C2871" s="102" t="s">
        <v>61</v>
      </c>
      <c r="D2871" s="100" t="s">
        <v>21</v>
      </c>
      <c r="E2871" s="10" t="s">
        <v>62</v>
      </c>
      <c r="F2871" s="9"/>
      <c r="G2871" s="13">
        <v>197</v>
      </c>
      <c r="H2871" s="23">
        <v>3.553299492386</v>
      </c>
      <c r="I2871" s="4">
        <v>15.736040609137</v>
      </c>
      <c r="J2871" s="4">
        <v>47.208121827410999</v>
      </c>
      <c r="K2871" s="4">
        <v>31.472081218273999</v>
      </c>
      <c r="L2871" s="4">
        <v>2.0304568527920002</v>
      </c>
      <c r="M2871" s="4">
        <v>19.289340101522999</v>
      </c>
      <c r="N2871" s="25">
        <v>78.680203045685005</v>
      </c>
    </row>
    <row r="2872" spans="2:14" x14ac:dyDescent="0.25">
      <c r="C2872" s="103"/>
      <c r="D2872" s="101"/>
      <c r="E2872" s="11" t="s">
        <v>63</v>
      </c>
      <c r="F2872" s="8"/>
      <c r="G2872" s="7">
        <v>460</v>
      </c>
      <c r="H2872" s="17">
        <v>7.1739130434779996</v>
      </c>
      <c r="I2872" s="2">
        <v>16.739130434783</v>
      </c>
      <c r="J2872" s="2">
        <v>44.565217391304003</v>
      </c>
      <c r="K2872" s="2">
        <v>28.478260869564998</v>
      </c>
      <c r="L2872" s="2">
        <v>3.0434782608700002</v>
      </c>
      <c r="M2872" s="2">
        <v>23.913043478260999</v>
      </c>
      <c r="N2872" s="16">
        <v>73.043478260870003</v>
      </c>
    </row>
    <row r="2873" spans="2:14" ht="25.2" x14ac:dyDescent="0.25">
      <c r="C2873" s="103"/>
      <c r="D2873" s="101"/>
      <c r="E2873" s="11" t="s">
        <v>64</v>
      </c>
      <c r="F2873" s="8"/>
      <c r="G2873" s="7">
        <v>286</v>
      </c>
      <c r="H2873" s="17">
        <v>4.5454545454549997</v>
      </c>
      <c r="I2873" s="2">
        <v>17.132867132866998</v>
      </c>
      <c r="J2873" s="2">
        <v>45.804195804195999</v>
      </c>
      <c r="K2873" s="2">
        <v>29.370629370629</v>
      </c>
      <c r="L2873" s="2">
        <v>3.1468531468530001</v>
      </c>
      <c r="M2873" s="2">
        <v>21.678321678322</v>
      </c>
      <c r="N2873" s="16">
        <v>75.174825174825003</v>
      </c>
    </row>
    <row r="2874" spans="2:14" x14ac:dyDescent="0.25">
      <c r="C2874" s="103"/>
      <c r="D2874" s="101"/>
      <c r="E2874" s="11" t="s">
        <v>65</v>
      </c>
      <c r="F2874" s="8"/>
      <c r="G2874" s="7">
        <v>249</v>
      </c>
      <c r="H2874" s="17">
        <v>6.8273092369480004</v>
      </c>
      <c r="I2874" s="2">
        <v>18.473895582329</v>
      </c>
      <c r="J2874" s="2">
        <v>44.578313253011999</v>
      </c>
      <c r="K2874" s="2">
        <v>26.104417670682999</v>
      </c>
      <c r="L2874" s="2">
        <v>4.0160642570279999</v>
      </c>
      <c r="M2874" s="2">
        <v>25.301204819277</v>
      </c>
      <c r="N2874" s="16">
        <v>70.682730923695004</v>
      </c>
    </row>
    <row r="2875" spans="2:14" x14ac:dyDescent="0.25">
      <c r="C2875" s="103"/>
      <c r="D2875" s="101"/>
      <c r="E2875" s="11" t="s">
        <v>66</v>
      </c>
      <c r="F2875" s="8"/>
      <c r="G2875" s="7">
        <v>145</v>
      </c>
      <c r="H2875" s="17">
        <v>5.5172413793099997</v>
      </c>
      <c r="I2875" s="2">
        <v>20</v>
      </c>
      <c r="J2875" s="2">
        <v>42.758620689654997</v>
      </c>
      <c r="K2875" s="2">
        <v>31.034482758620999</v>
      </c>
      <c r="L2875" s="2">
        <v>0.68965517241399998</v>
      </c>
      <c r="M2875" s="2">
        <v>25.517241379310001</v>
      </c>
      <c r="N2875" s="16">
        <v>73.793103448276</v>
      </c>
    </row>
    <row r="2876" spans="2:14" x14ac:dyDescent="0.25">
      <c r="C2876" s="107"/>
      <c r="D2876" s="104"/>
      <c r="E2876" s="44" t="s">
        <v>67</v>
      </c>
      <c r="F2876" s="45"/>
      <c r="G2876" s="56">
        <v>187</v>
      </c>
      <c r="H2876" s="66">
        <v>8.5561497326199998</v>
      </c>
      <c r="I2876" s="35">
        <v>19.786096256684001</v>
      </c>
      <c r="J2876" s="35">
        <v>48.128342245989003</v>
      </c>
      <c r="K2876" s="35">
        <v>21.925133689839999</v>
      </c>
      <c r="L2876" s="35">
        <v>1.6042780748659999</v>
      </c>
      <c r="M2876" s="35">
        <v>28.342245989304999</v>
      </c>
      <c r="N2876" s="67">
        <v>70.053475935828999</v>
      </c>
    </row>
    <row r="2878" spans="2:14" x14ac:dyDescent="0.25">
      <c r="B2878" s="42" t="str">
        <f xml:space="preserve"> HYPERLINK("#'目次'!B40", "[34]")</f>
        <v>[34]</v>
      </c>
      <c r="C2878" s="37" t="s">
        <v>429</v>
      </c>
    </row>
    <row r="2881" spans="3:17" x14ac:dyDescent="0.25">
      <c r="C2881" s="37" t="s">
        <v>14</v>
      </c>
    </row>
    <row r="2882" spans="3:17" ht="37.799999999999997" x14ac:dyDescent="0.25">
      <c r="C2882" s="96"/>
      <c r="D2882" s="97"/>
      <c r="E2882" s="97"/>
      <c r="F2882" s="97"/>
      <c r="G2882" s="52" t="s">
        <v>15</v>
      </c>
      <c r="H2882" s="48" t="s">
        <v>430</v>
      </c>
      <c r="I2882" s="20" t="s">
        <v>431</v>
      </c>
      <c r="J2882" s="20" t="s">
        <v>432</v>
      </c>
      <c r="K2882" s="20" t="s">
        <v>433</v>
      </c>
      <c r="L2882" s="20" t="s">
        <v>434</v>
      </c>
      <c r="M2882" s="20" t="s">
        <v>435</v>
      </c>
      <c r="N2882" s="20" t="s">
        <v>436</v>
      </c>
      <c r="O2882" s="20" t="s">
        <v>53</v>
      </c>
      <c r="P2882" s="20" t="s">
        <v>38</v>
      </c>
      <c r="Q2882" s="51" t="s">
        <v>437</v>
      </c>
    </row>
    <row r="2883" spans="3:17" x14ac:dyDescent="0.25">
      <c r="C2883" s="98"/>
      <c r="D2883" s="99"/>
      <c r="E2883" s="99"/>
      <c r="F2883" s="99"/>
      <c r="G2883" s="47"/>
      <c r="H2883" s="55"/>
      <c r="I2883" s="21"/>
      <c r="J2883" s="21"/>
      <c r="K2883" s="21"/>
      <c r="L2883" s="21"/>
      <c r="M2883" s="21"/>
      <c r="N2883" s="21"/>
      <c r="O2883" s="21"/>
      <c r="P2883" s="21"/>
      <c r="Q2883" s="54"/>
    </row>
    <row r="2884" spans="3:17" x14ac:dyDescent="0.25">
      <c r="C2884" s="43"/>
      <c r="D2884" s="49"/>
      <c r="E2884" s="53" t="s">
        <v>15</v>
      </c>
      <c r="F2884" s="46"/>
      <c r="G2884" s="50">
        <v>1524</v>
      </c>
      <c r="H2884" s="32">
        <v>37.926509186352</v>
      </c>
      <c r="I2884" s="32">
        <v>17.650918635170999</v>
      </c>
      <c r="J2884" s="32">
        <v>0.72178477690300002</v>
      </c>
      <c r="K2884" s="32">
        <v>11.286089238844999</v>
      </c>
      <c r="L2884" s="32">
        <v>15.813648293963</v>
      </c>
      <c r="M2884" s="32">
        <v>2.2965879265089999</v>
      </c>
      <c r="N2884" s="32">
        <v>7.3490813648289999</v>
      </c>
      <c r="O2884" s="32">
        <v>4.6587926509189996</v>
      </c>
      <c r="P2884" s="32">
        <v>2.2965879265089999</v>
      </c>
      <c r="Q2884" s="65">
        <v>55.577427821522001</v>
      </c>
    </row>
    <row r="2885" spans="3:17" x14ac:dyDescent="0.25">
      <c r="C2885" s="105" t="s">
        <v>20</v>
      </c>
      <c r="D2885" s="100" t="s">
        <v>21</v>
      </c>
      <c r="E2885" s="10" t="s">
        <v>22</v>
      </c>
      <c r="F2885" s="9"/>
      <c r="G2885" s="13">
        <v>780</v>
      </c>
      <c r="H2885" s="23">
        <v>42.948717948717999</v>
      </c>
      <c r="I2885" s="4">
        <v>19.230769230768999</v>
      </c>
      <c r="J2885" s="4">
        <v>0.51282051282100005</v>
      </c>
      <c r="K2885" s="4">
        <v>7.8205128205129997</v>
      </c>
      <c r="L2885" s="4">
        <v>14.487179487179001</v>
      </c>
      <c r="M2885" s="4">
        <v>2.051282051282</v>
      </c>
      <c r="N2885" s="4">
        <v>7.435897435897</v>
      </c>
      <c r="O2885" s="4">
        <v>3.7179487179490001</v>
      </c>
      <c r="P2885" s="4">
        <v>1.7948717948720001</v>
      </c>
      <c r="Q2885" s="25">
        <v>62.179487179486998</v>
      </c>
    </row>
    <row r="2886" spans="3:17" x14ac:dyDescent="0.25">
      <c r="C2886" s="106"/>
      <c r="D2886" s="101"/>
      <c r="E2886" s="11" t="s">
        <v>23</v>
      </c>
      <c r="F2886" s="8"/>
      <c r="G2886" s="7">
        <v>744</v>
      </c>
      <c r="H2886" s="17">
        <v>32.661290322581003</v>
      </c>
      <c r="I2886" s="2">
        <v>15.994623655913999</v>
      </c>
      <c r="J2886" s="2">
        <v>0.94086021505399997</v>
      </c>
      <c r="K2886" s="2">
        <v>14.919354838709999</v>
      </c>
      <c r="L2886" s="2">
        <v>17.204301075269001</v>
      </c>
      <c r="M2886" s="2">
        <v>2.5537634408600001</v>
      </c>
      <c r="N2886" s="2">
        <v>7.2580645161290001</v>
      </c>
      <c r="O2886" s="2">
        <v>5.6451612903230002</v>
      </c>
      <c r="P2886" s="2">
        <v>2.822580645161</v>
      </c>
      <c r="Q2886" s="16">
        <v>48.655913978495001</v>
      </c>
    </row>
    <row r="2887" spans="3:17" x14ac:dyDescent="0.25">
      <c r="C2887" s="102" t="s">
        <v>24</v>
      </c>
      <c r="D2887" s="102" t="s">
        <v>25</v>
      </c>
      <c r="E2887" s="10" t="s">
        <v>26</v>
      </c>
      <c r="F2887" s="9"/>
      <c r="G2887" s="13">
        <v>257</v>
      </c>
      <c r="H2887" s="23">
        <v>28.793774319065999</v>
      </c>
      <c r="I2887" s="4">
        <v>24.513618677042999</v>
      </c>
      <c r="J2887" s="4">
        <v>0.77821011673200002</v>
      </c>
      <c r="K2887" s="4">
        <v>13.618677042802</v>
      </c>
      <c r="L2887" s="4">
        <v>10.894941634241</v>
      </c>
      <c r="M2887" s="4">
        <v>1.1673151750969999</v>
      </c>
      <c r="N2887" s="4">
        <v>12.062256809339001</v>
      </c>
      <c r="O2887" s="4">
        <v>6.6147859922179997</v>
      </c>
      <c r="P2887" s="4">
        <v>1.556420233463</v>
      </c>
      <c r="Q2887" s="25">
        <v>53.307392996109002</v>
      </c>
    </row>
    <row r="2888" spans="3:17" x14ac:dyDescent="0.25">
      <c r="C2888" s="106"/>
      <c r="D2888" s="103"/>
      <c r="E2888" s="11" t="s">
        <v>27</v>
      </c>
      <c r="F2888" s="8"/>
      <c r="G2888" s="7">
        <v>297</v>
      </c>
      <c r="H2888" s="17">
        <v>31.649831649831999</v>
      </c>
      <c r="I2888" s="2">
        <v>21.885521885522</v>
      </c>
      <c r="J2888" s="2">
        <v>0.33670033669999999</v>
      </c>
      <c r="K2888" s="2">
        <v>13.131313131313</v>
      </c>
      <c r="L2888" s="2">
        <v>14.478114478114</v>
      </c>
      <c r="M2888" s="2">
        <v>1.3468013468010001</v>
      </c>
      <c r="N2888" s="2">
        <v>13.131313131313</v>
      </c>
      <c r="O2888" s="2">
        <v>3.367003367003</v>
      </c>
      <c r="P2888" s="2">
        <v>0.67340067340099996</v>
      </c>
      <c r="Q2888" s="16">
        <v>53.535353535353998</v>
      </c>
    </row>
    <row r="2889" spans="3:17" x14ac:dyDescent="0.25">
      <c r="C2889" s="106"/>
      <c r="D2889" s="103"/>
      <c r="E2889" s="11" t="s">
        <v>28</v>
      </c>
      <c r="F2889" s="8"/>
      <c r="G2889" s="7">
        <v>316</v>
      </c>
      <c r="H2889" s="17">
        <v>39.240506329113998</v>
      </c>
      <c r="I2889" s="2">
        <v>18.037974683544</v>
      </c>
      <c r="J2889" s="2">
        <v>0.94936708860800001</v>
      </c>
      <c r="K2889" s="2">
        <v>12.974683544304</v>
      </c>
      <c r="L2889" s="2">
        <v>14.873417721519001</v>
      </c>
      <c r="M2889" s="2">
        <v>1.8987341772149999</v>
      </c>
      <c r="N2889" s="2">
        <v>6.3291139240509997</v>
      </c>
      <c r="O2889" s="2">
        <v>4.4303797468350004</v>
      </c>
      <c r="P2889" s="2">
        <v>1.2658227848100001</v>
      </c>
      <c r="Q2889" s="16">
        <v>57.278481012657998</v>
      </c>
    </row>
    <row r="2890" spans="3:17" x14ac:dyDescent="0.25">
      <c r="C2890" s="106"/>
      <c r="D2890" s="103"/>
      <c r="E2890" s="11" t="s">
        <v>29</v>
      </c>
      <c r="F2890" s="8"/>
      <c r="G2890" s="7">
        <v>335</v>
      </c>
      <c r="H2890" s="17">
        <v>42.686567164179003</v>
      </c>
      <c r="I2890" s="2">
        <v>14.626865671641999</v>
      </c>
      <c r="J2890" s="2">
        <v>0.89552238805999995</v>
      </c>
      <c r="K2890" s="2">
        <v>11.044776119403</v>
      </c>
      <c r="L2890" s="2">
        <v>16.119402985074998</v>
      </c>
      <c r="M2890" s="2">
        <v>3.283582089552</v>
      </c>
      <c r="N2890" s="2">
        <v>4.1791044776120003</v>
      </c>
      <c r="O2890" s="2">
        <v>5.0746268656720002</v>
      </c>
      <c r="P2890" s="2">
        <v>2.0895522388060002</v>
      </c>
      <c r="Q2890" s="16">
        <v>57.313432835820997</v>
      </c>
    </row>
    <row r="2891" spans="3:17" x14ac:dyDescent="0.25">
      <c r="C2891" s="106"/>
      <c r="D2891" s="103"/>
      <c r="E2891" s="11" t="s">
        <v>30</v>
      </c>
      <c r="F2891" s="8"/>
      <c r="G2891" s="7">
        <v>319</v>
      </c>
      <c r="H2891" s="17">
        <v>44.827586206897003</v>
      </c>
      <c r="I2891" s="2">
        <v>10.971786833855999</v>
      </c>
      <c r="J2891" s="2">
        <v>0.62695924764900002</v>
      </c>
      <c r="K2891" s="2">
        <v>6.2695924764889996</v>
      </c>
      <c r="L2891" s="2">
        <v>21.630094043886999</v>
      </c>
      <c r="M2891" s="2">
        <v>3.4482758620689999</v>
      </c>
      <c r="N2891" s="2">
        <v>2.5078369905960001</v>
      </c>
      <c r="O2891" s="2">
        <v>4.0752351097180002</v>
      </c>
      <c r="P2891" s="2">
        <v>5.6426332288400003</v>
      </c>
      <c r="Q2891" s="16">
        <v>55.799373040752002</v>
      </c>
    </row>
    <row r="2892" spans="3:17" x14ac:dyDescent="0.25">
      <c r="C2892" s="106"/>
      <c r="D2892" s="103"/>
      <c r="E2892" s="11" t="s">
        <v>31</v>
      </c>
      <c r="F2892" s="8"/>
      <c r="G2892" s="7">
        <v>1267</v>
      </c>
      <c r="H2892" s="17">
        <v>39.779005524862001</v>
      </c>
      <c r="I2892" s="2">
        <v>16.258879242304999</v>
      </c>
      <c r="J2892" s="2">
        <v>0.71033938437300004</v>
      </c>
      <c r="K2892" s="2">
        <v>10.812943962115</v>
      </c>
      <c r="L2892" s="2">
        <v>16.811365430150001</v>
      </c>
      <c r="M2892" s="2">
        <v>2.5256511444359999</v>
      </c>
      <c r="N2892" s="2">
        <v>6.3930544593530003</v>
      </c>
      <c r="O2892" s="2">
        <v>4.2620363062350002</v>
      </c>
      <c r="P2892" s="2">
        <v>2.4467245461720002</v>
      </c>
      <c r="Q2892" s="16">
        <v>56.037884767167</v>
      </c>
    </row>
    <row r="2893" spans="3:17" x14ac:dyDescent="0.25">
      <c r="C2893" s="106"/>
      <c r="D2893" s="103"/>
      <c r="E2893" s="11" t="s">
        <v>32</v>
      </c>
      <c r="F2893" s="8"/>
      <c r="G2893" s="7">
        <v>654</v>
      </c>
      <c r="H2893" s="17">
        <v>43.730886850152999</v>
      </c>
      <c r="I2893" s="2">
        <v>12.844036697248001</v>
      </c>
      <c r="J2893" s="2">
        <v>0.764525993884</v>
      </c>
      <c r="K2893" s="2">
        <v>8.7155963302749999</v>
      </c>
      <c r="L2893" s="2">
        <v>18.807339449541001</v>
      </c>
      <c r="M2893" s="2">
        <v>3.363914373089</v>
      </c>
      <c r="N2893" s="2">
        <v>3.363914373089</v>
      </c>
      <c r="O2893" s="2">
        <v>4.5871559633030001</v>
      </c>
      <c r="P2893" s="2">
        <v>3.8226299694189998</v>
      </c>
      <c r="Q2893" s="16">
        <v>56.574923547400999</v>
      </c>
    </row>
    <row r="2894" spans="3:17" x14ac:dyDescent="0.25">
      <c r="C2894" s="106"/>
      <c r="D2894" s="102" t="s">
        <v>22</v>
      </c>
      <c r="E2894" s="10" t="s">
        <v>26</v>
      </c>
      <c r="F2894" s="9"/>
      <c r="G2894" s="13">
        <v>137</v>
      </c>
      <c r="H2894" s="23">
        <v>31.386861313869002</v>
      </c>
      <c r="I2894" s="4">
        <v>29.927007299269999</v>
      </c>
      <c r="J2894" s="36" t="s">
        <v>68</v>
      </c>
      <c r="K2894" s="4">
        <v>9.4890510948909998</v>
      </c>
      <c r="L2894" s="4">
        <v>8.7591240875909993</v>
      </c>
      <c r="M2894" s="4">
        <v>1.459854014599</v>
      </c>
      <c r="N2894" s="4">
        <v>13.868613138685999</v>
      </c>
      <c r="O2894" s="4">
        <v>3.649635036496</v>
      </c>
      <c r="P2894" s="4">
        <v>1.459854014599</v>
      </c>
      <c r="Q2894" s="25">
        <v>61.313868613139</v>
      </c>
    </row>
    <row r="2895" spans="3:17" x14ac:dyDescent="0.25">
      <c r="C2895" s="106"/>
      <c r="D2895" s="103"/>
      <c r="E2895" s="11" t="s">
        <v>27</v>
      </c>
      <c r="F2895" s="8"/>
      <c r="G2895" s="7">
        <v>157</v>
      </c>
      <c r="H2895" s="17">
        <v>39.490445859872999</v>
      </c>
      <c r="I2895" s="2">
        <v>21.656050955413999</v>
      </c>
      <c r="J2895" s="19" t="s">
        <v>68</v>
      </c>
      <c r="K2895" s="2">
        <v>7.6433121019110004</v>
      </c>
      <c r="L2895" s="2">
        <v>11.464968152866</v>
      </c>
      <c r="M2895" s="2">
        <v>1.2738853503180001</v>
      </c>
      <c r="N2895" s="2">
        <v>14.649681528662001</v>
      </c>
      <c r="O2895" s="2">
        <v>2.5477707006369998</v>
      </c>
      <c r="P2895" s="2">
        <v>1.2738853503180001</v>
      </c>
      <c r="Q2895" s="16">
        <v>61.146496815287001</v>
      </c>
    </row>
    <row r="2896" spans="3:17" x14ac:dyDescent="0.25">
      <c r="C2896" s="106"/>
      <c r="D2896" s="103"/>
      <c r="E2896" s="11" t="s">
        <v>28</v>
      </c>
      <c r="F2896" s="8"/>
      <c r="G2896" s="7">
        <v>162</v>
      </c>
      <c r="H2896" s="17">
        <v>47.530864197531002</v>
      </c>
      <c r="I2896" s="2">
        <v>16.666666666666998</v>
      </c>
      <c r="J2896" s="2">
        <v>1.2345679012349999</v>
      </c>
      <c r="K2896" s="2">
        <v>9.2592592592590002</v>
      </c>
      <c r="L2896" s="2">
        <v>12.345679012346</v>
      </c>
      <c r="M2896" s="2">
        <v>0.61728395061700003</v>
      </c>
      <c r="N2896" s="2">
        <v>4.9382716049380004</v>
      </c>
      <c r="O2896" s="2">
        <v>6.1728395061730001</v>
      </c>
      <c r="P2896" s="2">
        <v>1.2345679012349999</v>
      </c>
      <c r="Q2896" s="16">
        <v>64.197530864198001</v>
      </c>
    </row>
    <row r="2897" spans="3:17" x14ac:dyDescent="0.25">
      <c r="C2897" s="106"/>
      <c r="D2897" s="103"/>
      <c r="E2897" s="11" t="s">
        <v>29</v>
      </c>
      <c r="F2897" s="8"/>
      <c r="G2897" s="7">
        <v>175</v>
      </c>
      <c r="H2897" s="17">
        <v>45.714285714286</v>
      </c>
      <c r="I2897" s="2">
        <v>15.428571428571001</v>
      </c>
      <c r="J2897" s="2">
        <v>0.57142857142900005</v>
      </c>
      <c r="K2897" s="2">
        <v>9.1428571428570002</v>
      </c>
      <c r="L2897" s="2">
        <v>16.571428571428999</v>
      </c>
      <c r="M2897" s="2">
        <v>3.4285714285709998</v>
      </c>
      <c r="N2897" s="2">
        <v>4</v>
      </c>
      <c r="O2897" s="2">
        <v>3.4285714285709998</v>
      </c>
      <c r="P2897" s="2">
        <v>1.714285714286</v>
      </c>
      <c r="Q2897" s="16">
        <v>61.142857142856997</v>
      </c>
    </row>
    <row r="2898" spans="3:17" x14ac:dyDescent="0.25">
      <c r="C2898" s="106"/>
      <c r="D2898" s="103"/>
      <c r="E2898" s="11" t="s">
        <v>30</v>
      </c>
      <c r="F2898" s="8"/>
      <c r="G2898" s="7">
        <v>149</v>
      </c>
      <c r="H2898" s="17">
        <v>48.993288590604003</v>
      </c>
      <c r="I2898" s="2">
        <v>14.093959731544</v>
      </c>
      <c r="J2898" s="2">
        <v>0.67114093959700005</v>
      </c>
      <c r="K2898" s="2">
        <v>3.355704697987</v>
      </c>
      <c r="L2898" s="2">
        <v>22.818791946308998</v>
      </c>
      <c r="M2898" s="2">
        <v>3.355704697987</v>
      </c>
      <c r="N2898" s="2">
        <v>0.67114093959700005</v>
      </c>
      <c r="O2898" s="2">
        <v>2.6845637583889999</v>
      </c>
      <c r="P2898" s="2">
        <v>3.355704697987</v>
      </c>
      <c r="Q2898" s="16">
        <v>63.087248322148</v>
      </c>
    </row>
    <row r="2899" spans="3:17" x14ac:dyDescent="0.25">
      <c r="C2899" s="106"/>
      <c r="D2899" s="103"/>
      <c r="E2899" s="11" t="s">
        <v>31</v>
      </c>
      <c r="F2899" s="8"/>
      <c r="G2899" s="7">
        <v>643</v>
      </c>
      <c r="H2899" s="17">
        <v>45.412130637635997</v>
      </c>
      <c r="I2899" s="2">
        <v>16.951788491445999</v>
      </c>
      <c r="J2899" s="2">
        <v>0.62208398133700005</v>
      </c>
      <c r="K2899" s="2">
        <v>7.4650077760500002</v>
      </c>
      <c r="L2899" s="2">
        <v>15.707620528771001</v>
      </c>
      <c r="M2899" s="2">
        <v>2.1772939346809999</v>
      </c>
      <c r="N2899" s="2">
        <v>6.0653188180399997</v>
      </c>
      <c r="O2899" s="2">
        <v>3.7325038880250001</v>
      </c>
      <c r="P2899" s="2">
        <v>1.866251944012</v>
      </c>
      <c r="Q2899" s="16">
        <v>62.363919129081999</v>
      </c>
    </row>
    <row r="2900" spans="3:17" x14ac:dyDescent="0.25">
      <c r="C2900" s="106"/>
      <c r="D2900" s="103"/>
      <c r="E2900" s="11" t="s">
        <v>32</v>
      </c>
      <c r="F2900" s="8"/>
      <c r="G2900" s="7">
        <v>324</v>
      </c>
      <c r="H2900" s="17">
        <v>47.222222222222001</v>
      </c>
      <c r="I2900" s="2">
        <v>14.814814814815</v>
      </c>
      <c r="J2900" s="2">
        <v>0.61728395061700003</v>
      </c>
      <c r="K2900" s="2">
        <v>6.4814814814809996</v>
      </c>
      <c r="L2900" s="2">
        <v>19.444444444443999</v>
      </c>
      <c r="M2900" s="2">
        <v>3.395061728395</v>
      </c>
      <c r="N2900" s="2">
        <v>2.4691358024690002</v>
      </c>
      <c r="O2900" s="2">
        <v>3.086419753086</v>
      </c>
      <c r="P2900" s="2">
        <v>2.4691358024690002</v>
      </c>
      <c r="Q2900" s="16">
        <v>62.037037037037003</v>
      </c>
    </row>
    <row r="2901" spans="3:17" x14ac:dyDescent="0.25">
      <c r="C2901" s="106"/>
      <c r="D2901" s="102" t="s">
        <v>23</v>
      </c>
      <c r="E2901" s="10" t="s">
        <v>26</v>
      </c>
      <c r="F2901" s="9"/>
      <c r="G2901" s="13">
        <v>120</v>
      </c>
      <c r="H2901" s="23">
        <v>25.833333333333002</v>
      </c>
      <c r="I2901" s="4">
        <v>18.333333333333002</v>
      </c>
      <c r="J2901" s="4">
        <v>1.666666666667</v>
      </c>
      <c r="K2901" s="4">
        <v>18.333333333333002</v>
      </c>
      <c r="L2901" s="4">
        <v>13.333333333333</v>
      </c>
      <c r="M2901" s="4">
        <v>0.83333333333299997</v>
      </c>
      <c r="N2901" s="4">
        <v>10</v>
      </c>
      <c r="O2901" s="4">
        <v>10</v>
      </c>
      <c r="P2901" s="4">
        <v>1.666666666667</v>
      </c>
      <c r="Q2901" s="25">
        <v>44.166666666666998</v>
      </c>
    </row>
    <row r="2902" spans="3:17" x14ac:dyDescent="0.25">
      <c r="C2902" s="106"/>
      <c r="D2902" s="103"/>
      <c r="E2902" s="11" t="s">
        <v>27</v>
      </c>
      <c r="F2902" s="8"/>
      <c r="G2902" s="7">
        <v>140</v>
      </c>
      <c r="H2902" s="17">
        <v>22.857142857143</v>
      </c>
      <c r="I2902" s="2">
        <v>22.142857142857</v>
      </c>
      <c r="J2902" s="2">
        <v>0.71428571428599996</v>
      </c>
      <c r="K2902" s="2">
        <v>19.285714285714</v>
      </c>
      <c r="L2902" s="2">
        <v>17.857142857143</v>
      </c>
      <c r="M2902" s="2">
        <v>1.4285714285710001</v>
      </c>
      <c r="N2902" s="2">
        <v>11.428571428571001</v>
      </c>
      <c r="O2902" s="2">
        <v>4.2857142857139996</v>
      </c>
      <c r="P2902" s="19" t="s">
        <v>68</v>
      </c>
      <c r="Q2902" s="16">
        <v>45</v>
      </c>
    </row>
    <row r="2903" spans="3:17" x14ac:dyDescent="0.25">
      <c r="C2903" s="106"/>
      <c r="D2903" s="103"/>
      <c r="E2903" s="11" t="s">
        <v>28</v>
      </c>
      <c r="F2903" s="8"/>
      <c r="G2903" s="7">
        <v>154</v>
      </c>
      <c r="H2903" s="17">
        <v>30.519480519481</v>
      </c>
      <c r="I2903" s="2">
        <v>19.480519480519</v>
      </c>
      <c r="J2903" s="2">
        <v>0.64935064935099995</v>
      </c>
      <c r="K2903" s="2">
        <v>16.883116883117001</v>
      </c>
      <c r="L2903" s="2">
        <v>17.532467532468001</v>
      </c>
      <c r="M2903" s="2">
        <v>3.2467532467529998</v>
      </c>
      <c r="N2903" s="2">
        <v>7.792207792208</v>
      </c>
      <c r="O2903" s="2">
        <v>2.5974025974030002</v>
      </c>
      <c r="P2903" s="2">
        <v>1.298701298701</v>
      </c>
      <c r="Q2903" s="16">
        <v>50</v>
      </c>
    </row>
    <row r="2904" spans="3:17" x14ac:dyDescent="0.25">
      <c r="C2904" s="106"/>
      <c r="D2904" s="103"/>
      <c r="E2904" s="11" t="s">
        <v>29</v>
      </c>
      <c r="F2904" s="8"/>
      <c r="G2904" s="7">
        <v>160</v>
      </c>
      <c r="H2904" s="17">
        <v>39.375</v>
      </c>
      <c r="I2904" s="2">
        <v>13.75</v>
      </c>
      <c r="J2904" s="2">
        <v>1.25</v>
      </c>
      <c r="K2904" s="2">
        <v>13.125</v>
      </c>
      <c r="L2904" s="2">
        <v>15.625</v>
      </c>
      <c r="M2904" s="2">
        <v>3.125</v>
      </c>
      <c r="N2904" s="2">
        <v>4.375</v>
      </c>
      <c r="O2904" s="2">
        <v>6.875</v>
      </c>
      <c r="P2904" s="2">
        <v>2.5</v>
      </c>
      <c r="Q2904" s="16">
        <v>53.125</v>
      </c>
    </row>
    <row r="2905" spans="3:17" x14ac:dyDescent="0.25">
      <c r="C2905" s="106"/>
      <c r="D2905" s="103"/>
      <c r="E2905" s="11" t="s">
        <v>30</v>
      </c>
      <c r="F2905" s="8"/>
      <c r="G2905" s="7">
        <v>170</v>
      </c>
      <c r="H2905" s="17">
        <v>41.176470588234999</v>
      </c>
      <c r="I2905" s="2">
        <v>8.2352941176469994</v>
      </c>
      <c r="J2905" s="2">
        <v>0.58823529411800002</v>
      </c>
      <c r="K2905" s="2">
        <v>8.8235294117649996</v>
      </c>
      <c r="L2905" s="2">
        <v>20.588235294118</v>
      </c>
      <c r="M2905" s="2">
        <v>3.5294117647059999</v>
      </c>
      <c r="N2905" s="2">
        <v>4.1176470588239997</v>
      </c>
      <c r="O2905" s="2">
        <v>5.2941176470590001</v>
      </c>
      <c r="P2905" s="2">
        <v>7.647058823529</v>
      </c>
      <c r="Q2905" s="16">
        <v>49.411764705882</v>
      </c>
    </row>
    <row r="2906" spans="3:17" x14ac:dyDescent="0.25">
      <c r="C2906" s="106"/>
      <c r="D2906" s="103"/>
      <c r="E2906" s="11" t="s">
        <v>31</v>
      </c>
      <c r="F2906" s="8"/>
      <c r="G2906" s="7">
        <v>624</v>
      </c>
      <c r="H2906" s="17">
        <v>33.974358974358999</v>
      </c>
      <c r="I2906" s="2">
        <v>15.544871794872</v>
      </c>
      <c r="J2906" s="2">
        <v>0.80128205128200003</v>
      </c>
      <c r="K2906" s="2">
        <v>14.262820512820999</v>
      </c>
      <c r="L2906" s="2">
        <v>17.948717948717999</v>
      </c>
      <c r="M2906" s="2">
        <v>2.884615384615</v>
      </c>
      <c r="N2906" s="2">
        <v>6.7307692307689999</v>
      </c>
      <c r="O2906" s="2">
        <v>4.8076923076920002</v>
      </c>
      <c r="P2906" s="2">
        <v>3.0448717948719999</v>
      </c>
      <c r="Q2906" s="16">
        <v>49.519230769231001</v>
      </c>
    </row>
    <row r="2907" spans="3:17" x14ac:dyDescent="0.25">
      <c r="C2907" s="106"/>
      <c r="D2907" s="103"/>
      <c r="E2907" s="11" t="s">
        <v>32</v>
      </c>
      <c r="F2907" s="8"/>
      <c r="G2907" s="7">
        <v>330</v>
      </c>
      <c r="H2907" s="17">
        <v>40.303030303029999</v>
      </c>
      <c r="I2907" s="2">
        <v>10.909090909091001</v>
      </c>
      <c r="J2907" s="2">
        <v>0.90909090909099999</v>
      </c>
      <c r="K2907" s="2">
        <v>10.909090909091001</v>
      </c>
      <c r="L2907" s="2">
        <v>18.181818181817999</v>
      </c>
      <c r="M2907" s="2">
        <v>3.333333333333</v>
      </c>
      <c r="N2907" s="2">
        <v>4.2424242424239997</v>
      </c>
      <c r="O2907" s="2">
        <v>6.0606060606060002</v>
      </c>
      <c r="P2907" s="2">
        <v>5.1515151515150004</v>
      </c>
      <c r="Q2907" s="16">
        <v>51.212121212120998</v>
      </c>
    </row>
    <row r="2908" spans="3:17" ht="25.2" x14ac:dyDescent="0.25">
      <c r="C2908" s="102" t="s">
        <v>33</v>
      </c>
      <c r="D2908" s="102" t="s">
        <v>25</v>
      </c>
      <c r="E2908" s="10" t="s">
        <v>34</v>
      </c>
      <c r="F2908" s="9"/>
      <c r="G2908" s="13">
        <v>75</v>
      </c>
      <c r="H2908" s="23">
        <v>34.666666666666998</v>
      </c>
      <c r="I2908" s="4">
        <v>12</v>
      </c>
      <c r="J2908" s="36" t="s">
        <v>68</v>
      </c>
      <c r="K2908" s="4">
        <v>9.333333333333</v>
      </c>
      <c r="L2908" s="4">
        <v>14.666666666667</v>
      </c>
      <c r="M2908" s="36" t="s">
        <v>68</v>
      </c>
      <c r="N2908" s="4">
        <v>14.666666666667</v>
      </c>
      <c r="O2908" s="4">
        <v>9.333333333333</v>
      </c>
      <c r="P2908" s="4">
        <v>5.333333333333</v>
      </c>
      <c r="Q2908" s="25">
        <v>46.666666666666998</v>
      </c>
    </row>
    <row r="2909" spans="3:17" ht="25.2" x14ac:dyDescent="0.25">
      <c r="C2909" s="106"/>
      <c r="D2909" s="103"/>
      <c r="E2909" s="11" t="s">
        <v>35</v>
      </c>
      <c r="F2909" s="8"/>
      <c r="G2909" s="7">
        <v>1042</v>
      </c>
      <c r="H2909" s="17">
        <v>38.675623800384002</v>
      </c>
      <c r="I2909" s="2">
        <v>21.785028790786999</v>
      </c>
      <c r="J2909" s="2">
        <v>0.76775431861800003</v>
      </c>
      <c r="K2909" s="2">
        <v>11.324376199615999</v>
      </c>
      <c r="L2909" s="2">
        <v>14.587332053742999</v>
      </c>
      <c r="M2909" s="2">
        <v>1.9193857965450001</v>
      </c>
      <c r="N2909" s="2">
        <v>5.8541266794629996</v>
      </c>
      <c r="O2909" s="2">
        <v>3.8387715930900002</v>
      </c>
      <c r="P2909" s="2">
        <v>1.247600767754</v>
      </c>
      <c r="Q2909" s="16">
        <v>60.460652591170998</v>
      </c>
    </row>
    <row r="2910" spans="3:17" ht="25.2" x14ac:dyDescent="0.25">
      <c r="C2910" s="106"/>
      <c r="D2910" s="103"/>
      <c r="E2910" s="11" t="s">
        <v>36</v>
      </c>
      <c r="F2910" s="8"/>
      <c r="G2910" s="7">
        <v>122</v>
      </c>
      <c r="H2910" s="17">
        <v>31.147540983607001</v>
      </c>
      <c r="I2910" s="2">
        <v>7.3770491803280001</v>
      </c>
      <c r="J2910" s="2">
        <v>0.81967213114799997</v>
      </c>
      <c r="K2910" s="2">
        <v>16.393442622951</v>
      </c>
      <c r="L2910" s="2">
        <v>13.114754098361001</v>
      </c>
      <c r="M2910" s="2">
        <v>4.918032786885</v>
      </c>
      <c r="N2910" s="2">
        <v>18.032786885246001</v>
      </c>
      <c r="O2910" s="2">
        <v>4.918032786885</v>
      </c>
      <c r="P2910" s="2">
        <v>3.2786885245900002</v>
      </c>
      <c r="Q2910" s="16">
        <v>38.524590163934</v>
      </c>
    </row>
    <row r="2911" spans="3:17" ht="25.2" x14ac:dyDescent="0.25">
      <c r="C2911" s="106"/>
      <c r="D2911" s="103"/>
      <c r="E2911" s="11" t="s">
        <v>37</v>
      </c>
      <c r="F2911" s="8"/>
      <c r="G2911" s="7">
        <v>251</v>
      </c>
      <c r="H2911" s="17">
        <v>37.450199203186997</v>
      </c>
      <c r="I2911" s="2">
        <v>9.5617529880479992</v>
      </c>
      <c r="J2911" s="2">
        <v>0.79681274900400001</v>
      </c>
      <c r="K2911" s="2">
        <v>9.5617529880479992</v>
      </c>
      <c r="L2911" s="2">
        <v>21.513944223107998</v>
      </c>
      <c r="M2911" s="2">
        <v>3.5856573705180002</v>
      </c>
      <c r="N2911" s="2">
        <v>6.3745019920320001</v>
      </c>
      <c r="O2911" s="2">
        <v>7.1713147410360003</v>
      </c>
      <c r="P2911" s="2">
        <v>3.9840637450199998</v>
      </c>
      <c r="Q2911" s="16">
        <v>47.011952191234997</v>
      </c>
    </row>
    <row r="2912" spans="3:17" x14ac:dyDescent="0.25">
      <c r="C2912" s="106"/>
      <c r="D2912" s="103"/>
      <c r="E2912" s="11" t="s">
        <v>38</v>
      </c>
      <c r="F2912" s="8"/>
      <c r="G2912" s="14">
        <v>34</v>
      </c>
      <c r="H2912" s="29">
        <v>50</v>
      </c>
      <c r="I2912" s="12" t="s">
        <v>68</v>
      </c>
      <c r="J2912" s="12" t="s">
        <v>68</v>
      </c>
      <c r="K2912" s="6">
        <v>8.8235294117649996</v>
      </c>
      <c r="L2912" s="6">
        <v>23.529411764706001</v>
      </c>
      <c r="M2912" s="12" t="s">
        <v>68</v>
      </c>
      <c r="N2912" s="6">
        <v>5.8823529411760003</v>
      </c>
      <c r="O2912" s="12" t="s">
        <v>68</v>
      </c>
      <c r="P2912" s="6">
        <v>11.764705882353001</v>
      </c>
      <c r="Q2912" s="31">
        <v>50</v>
      </c>
    </row>
    <row r="2913" spans="3:17" ht="25.2" x14ac:dyDescent="0.25">
      <c r="C2913" s="106"/>
      <c r="D2913" s="102" t="s">
        <v>22</v>
      </c>
      <c r="E2913" s="10" t="s">
        <v>34</v>
      </c>
      <c r="F2913" s="9"/>
      <c r="G2913" s="13">
        <v>53</v>
      </c>
      <c r="H2913" s="23">
        <v>33.962264150943</v>
      </c>
      <c r="I2913" s="4">
        <v>11.320754716981</v>
      </c>
      <c r="J2913" s="36" t="s">
        <v>68</v>
      </c>
      <c r="K2913" s="4">
        <v>7.547169811321</v>
      </c>
      <c r="L2913" s="4">
        <v>18.867924528302002</v>
      </c>
      <c r="M2913" s="36" t="s">
        <v>68</v>
      </c>
      <c r="N2913" s="4">
        <v>15.094339622642</v>
      </c>
      <c r="O2913" s="4">
        <v>9.4339622641510008</v>
      </c>
      <c r="P2913" s="4">
        <v>3.7735849056599999</v>
      </c>
      <c r="Q2913" s="25">
        <v>45.283018867925001</v>
      </c>
    </row>
    <row r="2914" spans="3:17" ht="25.2" x14ac:dyDescent="0.25">
      <c r="C2914" s="106"/>
      <c r="D2914" s="103"/>
      <c r="E2914" s="11" t="s">
        <v>35</v>
      </c>
      <c r="F2914" s="8"/>
      <c r="G2914" s="7">
        <v>595</v>
      </c>
      <c r="H2914" s="17">
        <v>44.201680672268999</v>
      </c>
      <c r="I2914" s="2">
        <v>23.193277310924</v>
      </c>
      <c r="J2914" s="2">
        <v>0.504201680672</v>
      </c>
      <c r="K2914" s="2">
        <v>7.2268907563029998</v>
      </c>
      <c r="L2914" s="2">
        <v>12.436974789916</v>
      </c>
      <c r="M2914" s="2">
        <v>2.0168067226890001</v>
      </c>
      <c r="N2914" s="2">
        <v>5.7142857142860004</v>
      </c>
      <c r="O2914" s="2">
        <v>3.361344537815</v>
      </c>
      <c r="P2914" s="2">
        <v>1.3445378151259999</v>
      </c>
      <c r="Q2914" s="16">
        <v>67.394957983192995</v>
      </c>
    </row>
    <row r="2915" spans="3:17" ht="25.2" x14ac:dyDescent="0.25">
      <c r="C2915" s="106"/>
      <c r="D2915" s="103"/>
      <c r="E2915" s="11" t="s">
        <v>36</v>
      </c>
      <c r="F2915" s="8"/>
      <c r="G2915" s="7">
        <v>56</v>
      </c>
      <c r="H2915" s="17">
        <v>37.5</v>
      </c>
      <c r="I2915" s="2">
        <v>5.3571428571429998</v>
      </c>
      <c r="J2915" s="19" t="s">
        <v>68</v>
      </c>
      <c r="K2915" s="2">
        <v>19.642857142857</v>
      </c>
      <c r="L2915" s="2">
        <v>10.714285714286</v>
      </c>
      <c r="M2915" s="2">
        <v>3.5714285714290002</v>
      </c>
      <c r="N2915" s="2">
        <v>21.428571428571001</v>
      </c>
      <c r="O2915" s="19" t="s">
        <v>68</v>
      </c>
      <c r="P2915" s="2">
        <v>1.785714285714</v>
      </c>
      <c r="Q2915" s="16">
        <v>42.857142857143003</v>
      </c>
    </row>
    <row r="2916" spans="3:17" ht="25.2" x14ac:dyDescent="0.25">
      <c r="C2916" s="106"/>
      <c r="D2916" s="103"/>
      <c r="E2916" s="11" t="s">
        <v>37</v>
      </c>
      <c r="F2916" s="8"/>
      <c r="G2916" s="7">
        <v>54</v>
      </c>
      <c r="H2916" s="17">
        <v>37.037037037037003</v>
      </c>
      <c r="I2916" s="2">
        <v>5.5555555555560003</v>
      </c>
      <c r="J2916" s="2">
        <v>1.851851851852</v>
      </c>
      <c r="K2916" s="2">
        <v>3.7037037037039999</v>
      </c>
      <c r="L2916" s="2">
        <v>37.037037037037003</v>
      </c>
      <c r="M2916" s="2">
        <v>3.7037037037039999</v>
      </c>
      <c r="N2916" s="2">
        <v>3.7037037037039999</v>
      </c>
      <c r="O2916" s="2">
        <v>7.4074074074069998</v>
      </c>
      <c r="P2916" s="19" t="s">
        <v>68</v>
      </c>
      <c r="Q2916" s="16">
        <v>42.592592592593</v>
      </c>
    </row>
    <row r="2917" spans="3:17" x14ac:dyDescent="0.25">
      <c r="C2917" s="106"/>
      <c r="D2917" s="103"/>
      <c r="E2917" s="11" t="s">
        <v>38</v>
      </c>
      <c r="F2917" s="8"/>
      <c r="G2917" s="14">
        <v>22</v>
      </c>
      <c r="H2917" s="29">
        <v>59.090909090909001</v>
      </c>
      <c r="I2917" s="12" t="s">
        <v>68</v>
      </c>
      <c r="J2917" s="12" t="s">
        <v>68</v>
      </c>
      <c r="K2917" s="6">
        <v>4.5454545454549997</v>
      </c>
      <c r="L2917" s="6">
        <v>13.636363636364001</v>
      </c>
      <c r="M2917" s="12" t="s">
        <v>68</v>
      </c>
      <c r="N2917" s="6">
        <v>9.0909090909089993</v>
      </c>
      <c r="O2917" s="12" t="s">
        <v>68</v>
      </c>
      <c r="P2917" s="6">
        <v>13.636363636364001</v>
      </c>
      <c r="Q2917" s="31">
        <v>59.090909090909001</v>
      </c>
    </row>
    <row r="2918" spans="3:17" ht="25.2" x14ac:dyDescent="0.25">
      <c r="C2918" s="106"/>
      <c r="D2918" s="102" t="s">
        <v>23</v>
      </c>
      <c r="E2918" s="10" t="s">
        <v>34</v>
      </c>
      <c r="F2918" s="9"/>
      <c r="G2918" s="41">
        <v>22</v>
      </c>
      <c r="H2918" s="61">
        <v>36.363636363635997</v>
      </c>
      <c r="I2918" s="33">
        <v>13.636363636364001</v>
      </c>
      <c r="J2918" s="39" t="s">
        <v>68</v>
      </c>
      <c r="K2918" s="33">
        <v>13.636363636364001</v>
      </c>
      <c r="L2918" s="33">
        <v>4.5454545454549997</v>
      </c>
      <c r="M2918" s="39" t="s">
        <v>68</v>
      </c>
      <c r="N2918" s="33">
        <v>13.636363636364001</v>
      </c>
      <c r="O2918" s="33">
        <v>9.0909090909089993</v>
      </c>
      <c r="P2918" s="33">
        <v>9.0909090909089993</v>
      </c>
      <c r="Q2918" s="63">
        <v>50</v>
      </c>
    </row>
    <row r="2919" spans="3:17" ht="25.2" x14ac:dyDescent="0.25">
      <c r="C2919" s="106"/>
      <c r="D2919" s="103"/>
      <c r="E2919" s="11" t="s">
        <v>35</v>
      </c>
      <c r="F2919" s="8"/>
      <c r="G2919" s="7">
        <v>447</v>
      </c>
      <c r="H2919" s="17">
        <v>31.319910514541</v>
      </c>
      <c r="I2919" s="2">
        <v>19.910514541386998</v>
      </c>
      <c r="J2919" s="2">
        <v>1.1185682326619999</v>
      </c>
      <c r="K2919" s="2">
        <v>16.778523489933001</v>
      </c>
      <c r="L2919" s="2">
        <v>17.449664429529999</v>
      </c>
      <c r="M2919" s="2">
        <v>1.78970917226</v>
      </c>
      <c r="N2919" s="2">
        <v>6.0402684563760003</v>
      </c>
      <c r="O2919" s="2">
        <v>4.4742729306489997</v>
      </c>
      <c r="P2919" s="2">
        <v>1.1185682326619999</v>
      </c>
      <c r="Q2919" s="16">
        <v>51.230425055928002</v>
      </c>
    </row>
    <row r="2920" spans="3:17" ht="25.2" x14ac:dyDescent="0.25">
      <c r="C2920" s="106"/>
      <c r="D2920" s="103"/>
      <c r="E2920" s="11" t="s">
        <v>36</v>
      </c>
      <c r="F2920" s="8"/>
      <c r="G2920" s="7">
        <v>66</v>
      </c>
      <c r="H2920" s="17">
        <v>25.757575757575999</v>
      </c>
      <c r="I2920" s="2">
        <v>9.0909090909089993</v>
      </c>
      <c r="J2920" s="2">
        <v>1.5151515151520001</v>
      </c>
      <c r="K2920" s="2">
        <v>13.636363636364001</v>
      </c>
      <c r="L2920" s="2">
        <v>15.151515151515</v>
      </c>
      <c r="M2920" s="2">
        <v>6.0606060606060002</v>
      </c>
      <c r="N2920" s="2">
        <v>15.151515151515</v>
      </c>
      <c r="O2920" s="2">
        <v>9.0909090909089993</v>
      </c>
      <c r="P2920" s="2">
        <v>4.5454545454549997</v>
      </c>
      <c r="Q2920" s="16">
        <v>34.848484848485</v>
      </c>
    </row>
    <row r="2921" spans="3:17" ht="25.2" x14ac:dyDescent="0.25">
      <c r="C2921" s="106"/>
      <c r="D2921" s="103"/>
      <c r="E2921" s="11" t="s">
        <v>37</v>
      </c>
      <c r="F2921" s="8"/>
      <c r="G2921" s="7">
        <v>197</v>
      </c>
      <c r="H2921" s="17">
        <v>37.563451776649998</v>
      </c>
      <c r="I2921" s="2">
        <v>10.659898477157</v>
      </c>
      <c r="J2921" s="2">
        <v>0.50761421319800004</v>
      </c>
      <c r="K2921" s="2">
        <v>11.167512690355</v>
      </c>
      <c r="L2921" s="2">
        <v>17.258883248730999</v>
      </c>
      <c r="M2921" s="2">
        <v>3.553299492386</v>
      </c>
      <c r="N2921" s="2">
        <v>7.1065989847719999</v>
      </c>
      <c r="O2921" s="2">
        <v>7.1065989847719999</v>
      </c>
      <c r="P2921" s="2">
        <v>5.0761421319800002</v>
      </c>
      <c r="Q2921" s="16">
        <v>48.223350253806998</v>
      </c>
    </row>
    <row r="2922" spans="3:17" x14ac:dyDescent="0.25">
      <c r="C2922" s="106"/>
      <c r="D2922" s="103"/>
      <c r="E2922" s="11" t="s">
        <v>38</v>
      </c>
      <c r="F2922" s="8"/>
      <c r="G2922" s="14">
        <v>12</v>
      </c>
      <c r="H2922" s="29">
        <v>33.333333333333002</v>
      </c>
      <c r="I2922" s="12" t="s">
        <v>68</v>
      </c>
      <c r="J2922" s="12" t="s">
        <v>68</v>
      </c>
      <c r="K2922" s="6">
        <v>16.666666666666998</v>
      </c>
      <c r="L2922" s="6">
        <v>41.666666666666998</v>
      </c>
      <c r="M2922" s="12" t="s">
        <v>68</v>
      </c>
      <c r="N2922" s="12" t="s">
        <v>68</v>
      </c>
      <c r="O2922" s="12" t="s">
        <v>68</v>
      </c>
      <c r="P2922" s="6">
        <v>8.333333333333</v>
      </c>
      <c r="Q2922" s="31">
        <v>33.333333333333002</v>
      </c>
    </row>
    <row r="2923" spans="3:17" ht="25.2" x14ac:dyDescent="0.25">
      <c r="C2923" s="102" t="s">
        <v>39</v>
      </c>
      <c r="D2923" s="102" t="s">
        <v>25</v>
      </c>
      <c r="E2923" s="10" t="s">
        <v>40</v>
      </c>
      <c r="F2923" s="9"/>
      <c r="G2923" s="13">
        <v>263</v>
      </c>
      <c r="H2923" s="23">
        <v>32.699619771862999</v>
      </c>
      <c r="I2923" s="4">
        <v>7.2243346007599998</v>
      </c>
      <c r="J2923" s="36" t="s">
        <v>68</v>
      </c>
      <c r="K2923" s="4">
        <v>14.448669201521</v>
      </c>
      <c r="L2923" s="4">
        <v>20.912547528516999</v>
      </c>
      <c r="M2923" s="4">
        <v>2.6615969581750001</v>
      </c>
      <c r="N2923" s="4">
        <v>14.828897338402999</v>
      </c>
      <c r="O2923" s="4">
        <v>4.9429657794680004</v>
      </c>
      <c r="P2923" s="4">
        <v>2.2813688212929999</v>
      </c>
      <c r="Q2923" s="25">
        <v>39.923954372624003</v>
      </c>
    </row>
    <row r="2924" spans="3:17" ht="25.2" x14ac:dyDescent="0.25">
      <c r="C2924" s="106"/>
      <c r="D2924" s="103"/>
      <c r="E2924" s="11" t="s">
        <v>41</v>
      </c>
      <c r="F2924" s="8"/>
      <c r="G2924" s="7">
        <v>906</v>
      </c>
      <c r="H2924" s="17">
        <v>38.079470198674997</v>
      </c>
      <c r="I2924" s="2">
        <v>22.847682119205</v>
      </c>
      <c r="J2924" s="2">
        <v>0.883002207506</v>
      </c>
      <c r="K2924" s="2">
        <v>11.699779249448</v>
      </c>
      <c r="L2924" s="2">
        <v>14.01766004415</v>
      </c>
      <c r="M2924" s="2">
        <v>1.7660044150109999</v>
      </c>
      <c r="N2924" s="2">
        <v>5.8498896247239998</v>
      </c>
      <c r="O2924" s="2">
        <v>3.7527593818980001</v>
      </c>
      <c r="P2924" s="2">
        <v>1.103752759382</v>
      </c>
      <c r="Q2924" s="16">
        <v>60.927152317881003</v>
      </c>
    </row>
    <row r="2925" spans="3:17" x14ac:dyDescent="0.25">
      <c r="C2925" s="106"/>
      <c r="D2925" s="103"/>
      <c r="E2925" s="11" t="s">
        <v>42</v>
      </c>
      <c r="F2925" s="8"/>
      <c r="G2925" s="7">
        <v>61</v>
      </c>
      <c r="H2925" s="17">
        <v>26.229508196721</v>
      </c>
      <c r="I2925" s="2">
        <v>24.590163934425998</v>
      </c>
      <c r="J2925" s="2">
        <v>1.6393442622950001</v>
      </c>
      <c r="K2925" s="2">
        <v>18.032786885246001</v>
      </c>
      <c r="L2925" s="2">
        <v>9.83606557377</v>
      </c>
      <c r="M2925" s="2">
        <v>3.2786885245900002</v>
      </c>
      <c r="N2925" s="2">
        <v>11.475409836066</v>
      </c>
      <c r="O2925" s="2">
        <v>3.2786885245900002</v>
      </c>
      <c r="P2925" s="2">
        <v>1.6393442622950001</v>
      </c>
      <c r="Q2925" s="16">
        <v>50.819672131148003</v>
      </c>
    </row>
    <row r="2926" spans="3:17" x14ac:dyDescent="0.25">
      <c r="C2926" s="106"/>
      <c r="D2926" s="103"/>
      <c r="E2926" s="11" t="s">
        <v>43</v>
      </c>
      <c r="F2926" s="8"/>
      <c r="G2926" s="7">
        <v>450</v>
      </c>
      <c r="H2926" s="17">
        <v>38.444444444444002</v>
      </c>
      <c r="I2926" s="2">
        <v>22</v>
      </c>
      <c r="J2926" s="2">
        <v>0.66666666666700003</v>
      </c>
      <c r="K2926" s="2">
        <v>9.1111111111110006</v>
      </c>
      <c r="L2926" s="2">
        <v>12.888888888888999</v>
      </c>
      <c r="M2926" s="2">
        <v>2</v>
      </c>
      <c r="N2926" s="2">
        <v>7.1111111111109997</v>
      </c>
      <c r="O2926" s="2">
        <v>5.333333333333</v>
      </c>
      <c r="P2926" s="2">
        <v>2.4444444444440001</v>
      </c>
      <c r="Q2926" s="16">
        <v>60.444444444444002</v>
      </c>
    </row>
    <row r="2927" spans="3:17" x14ac:dyDescent="0.25">
      <c r="C2927" s="106"/>
      <c r="D2927" s="103"/>
      <c r="E2927" s="11" t="s">
        <v>44</v>
      </c>
      <c r="F2927" s="8"/>
      <c r="G2927" s="7">
        <v>93</v>
      </c>
      <c r="H2927" s="17">
        <v>51.612903225806001</v>
      </c>
      <c r="I2927" s="2">
        <v>12.903225806451999</v>
      </c>
      <c r="J2927" s="19" t="s">
        <v>68</v>
      </c>
      <c r="K2927" s="2">
        <v>6.4516129032259997</v>
      </c>
      <c r="L2927" s="2">
        <v>13.978494623655999</v>
      </c>
      <c r="M2927" s="2">
        <v>4.3010752688169998</v>
      </c>
      <c r="N2927" s="2">
        <v>1.0752688172039999</v>
      </c>
      <c r="O2927" s="2">
        <v>6.4516129032259997</v>
      </c>
      <c r="P2927" s="2">
        <v>3.2258064516129998</v>
      </c>
      <c r="Q2927" s="16">
        <v>64.516129032257993</v>
      </c>
    </row>
    <row r="2928" spans="3:17" ht="25.2" x14ac:dyDescent="0.25">
      <c r="C2928" s="106"/>
      <c r="D2928" s="103"/>
      <c r="E2928" s="11" t="s">
        <v>45</v>
      </c>
      <c r="F2928" s="8"/>
      <c r="G2928" s="14">
        <v>41</v>
      </c>
      <c r="H2928" s="29">
        <v>39.024390243901998</v>
      </c>
      <c r="I2928" s="6">
        <v>12.195121951220001</v>
      </c>
      <c r="J2928" s="12" t="s">
        <v>68</v>
      </c>
      <c r="K2928" s="6">
        <v>9.7560975609760003</v>
      </c>
      <c r="L2928" s="6">
        <v>19.512195121950999</v>
      </c>
      <c r="M2928" s="6">
        <v>4.8780487804880002</v>
      </c>
      <c r="N2928" s="6">
        <v>4.8780487804880002</v>
      </c>
      <c r="O2928" s="6">
        <v>9.7560975609760003</v>
      </c>
      <c r="P2928" s="12" t="s">
        <v>68</v>
      </c>
      <c r="Q2928" s="31">
        <v>51.219512195122</v>
      </c>
    </row>
    <row r="2929" spans="3:17" x14ac:dyDescent="0.25">
      <c r="C2929" s="106"/>
      <c r="D2929" s="103"/>
      <c r="E2929" s="11" t="s">
        <v>38</v>
      </c>
      <c r="F2929" s="8"/>
      <c r="G2929" s="7">
        <v>141</v>
      </c>
      <c r="H2929" s="17">
        <v>48.936170212766001</v>
      </c>
      <c r="I2929" s="2">
        <v>10.638297872340001</v>
      </c>
      <c r="J2929" s="2">
        <v>0.70921985815599997</v>
      </c>
      <c r="K2929" s="2">
        <v>6.3829787234040003</v>
      </c>
      <c r="L2929" s="2">
        <v>14.893617021277</v>
      </c>
      <c r="M2929" s="2">
        <v>2.8368794326239999</v>
      </c>
      <c r="N2929" s="2">
        <v>3.54609929078</v>
      </c>
      <c r="O2929" s="2">
        <v>3.54609929078</v>
      </c>
      <c r="P2929" s="2">
        <v>8.5106382978719992</v>
      </c>
      <c r="Q2929" s="16">
        <v>59.574468085105998</v>
      </c>
    </row>
    <row r="2930" spans="3:17" ht="25.2" x14ac:dyDescent="0.25">
      <c r="C2930" s="106"/>
      <c r="D2930" s="102" t="s">
        <v>22</v>
      </c>
      <c r="E2930" s="10" t="s">
        <v>40</v>
      </c>
      <c r="F2930" s="9"/>
      <c r="G2930" s="13">
        <v>123</v>
      </c>
      <c r="H2930" s="23">
        <v>34.146341463414998</v>
      </c>
      <c r="I2930" s="4">
        <v>6.5040650406499996</v>
      </c>
      <c r="J2930" s="36" t="s">
        <v>68</v>
      </c>
      <c r="K2930" s="4">
        <v>11.382113821138001</v>
      </c>
      <c r="L2930" s="4">
        <v>22.764227642276001</v>
      </c>
      <c r="M2930" s="4">
        <v>2.4390243902440001</v>
      </c>
      <c r="N2930" s="4">
        <v>17.073170731706998</v>
      </c>
      <c r="O2930" s="4">
        <v>4.8780487804880002</v>
      </c>
      <c r="P2930" s="4">
        <v>0.81300813008100004</v>
      </c>
      <c r="Q2930" s="25">
        <v>40.650406504065003</v>
      </c>
    </row>
    <row r="2931" spans="3:17" ht="25.2" x14ac:dyDescent="0.25">
      <c r="C2931" s="106"/>
      <c r="D2931" s="103"/>
      <c r="E2931" s="11" t="s">
        <v>41</v>
      </c>
      <c r="F2931" s="8"/>
      <c r="G2931" s="7">
        <v>511</v>
      </c>
      <c r="H2931" s="17">
        <v>43.835616438355999</v>
      </c>
      <c r="I2931" s="2">
        <v>23.679060665362002</v>
      </c>
      <c r="J2931" s="2">
        <v>0.58708414872799997</v>
      </c>
      <c r="K2931" s="2">
        <v>7.2407045009779996</v>
      </c>
      <c r="L2931" s="2">
        <v>11.937377690802</v>
      </c>
      <c r="M2931" s="2">
        <v>2.1526418786689998</v>
      </c>
      <c r="N2931" s="2">
        <v>5.8708414872799999</v>
      </c>
      <c r="O2931" s="2">
        <v>3.326810176125</v>
      </c>
      <c r="P2931" s="2">
        <v>1.369863013699</v>
      </c>
      <c r="Q2931" s="16">
        <v>67.514677103718</v>
      </c>
    </row>
    <row r="2932" spans="3:17" x14ac:dyDescent="0.25">
      <c r="C2932" s="106"/>
      <c r="D2932" s="103"/>
      <c r="E2932" s="11" t="s">
        <v>42</v>
      </c>
      <c r="F2932" s="8"/>
      <c r="G2932" s="14">
        <v>36</v>
      </c>
      <c r="H2932" s="29">
        <v>27.777777777777999</v>
      </c>
      <c r="I2932" s="6">
        <v>30.555555555556001</v>
      </c>
      <c r="J2932" s="12" t="s">
        <v>68</v>
      </c>
      <c r="K2932" s="6">
        <v>13.888888888888999</v>
      </c>
      <c r="L2932" s="6">
        <v>11.111111111111001</v>
      </c>
      <c r="M2932" s="6">
        <v>2.7777777777780002</v>
      </c>
      <c r="N2932" s="6">
        <v>8.333333333333</v>
      </c>
      <c r="O2932" s="6">
        <v>2.7777777777780002</v>
      </c>
      <c r="P2932" s="6">
        <v>2.7777777777780002</v>
      </c>
      <c r="Q2932" s="31">
        <v>58.333333333333002</v>
      </c>
    </row>
    <row r="2933" spans="3:17" x14ac:dyDescent="0.25">
      <c r="C2933" s="106"/>
      <c r="D2933" s="103"/>
      <c r="E2933" s="11" t="s">
        <v>43</v>
      </c>
      <c r="F2933" s="8"/>
      <c r="G2933" s="7">
        <v>224</v>
      </c>
      <c r="H2933" s="17">
        <v>41.964285714286</v>
      </c>
      <c r="I2933" s="2">
        <v>25</v>
      </c>
      <c r="J2933" s="2">
        <v>0.89285714285700002</v>
      </c>
      <c r="K2933" s="2">
        <v>7.1428571428570002</v>
      </c>
      <c r="L2933" s="2">
        <v>10.267857142857</v>
      </c>
      <c r="M2933" s="2">
        <v>1.785714285714</v>
      </c>
      <c r="N2933" s="2">
        <v>6.25</v>
      </c>
      <c r="O2933" s="2">
        <v>4.9107142857139996</v>
      </c>
      <c r="P2933" s="2">
        <v>1.785714285714</v>
      </c>
      <c r="Q2933" s="16">
        <v>66.964285714286007</v>
      </c>
    </row>
    <row r="2934" spans="3:17" x14ac:dyDescent="0.25">
      <c r="C2934" s="106"/>
      <c r="D2934" s="103"/>
      <c r="E2934" s="11" t="s">
        <v>44</v>
      </c>
      <c r="F2934" s="8"/>
      <c r="G2934" s="14">
        <v>46</v>
      </c>
      <c r="H2934" s="29">
        <v>54.347826086956999</v>
      </c>
      <c r="I2934" s="6">
        <v>15.217391304348</v>
      </c>
      <c r="J2934" s="12" t="s">
        <v>68</v>
      </c>
      <c r="K2934" s="6">
        <v>2.1739130434780001</v>
      </c>
      <c r="L2934" s="6">
        <v>19.565217391304</v>
      </c>
      <c r="M2934" s="6">
        <v>4.3478260869570002</v>
      </c>
      <c r="N2934" s="12" t="s">
        <v>68</v>
      </c>
      <c r="O2934" s="6">
        <v>2.1739130434780001</v>
      </c>
      <c r="P2934" s="6">
        <v>2.1739130434780001</v>
      </c>
      <c r="Q2934" s="31">
        <v>69.565217391304003</v>
      </c>
    </row>
    <row r="2935" spans="3:17" ht="25.2" x14ac:dyDescent="0.25">
      <c r="C2935" s="106"/>
      <c r="D2935" s="103"/>
      <c r="E2935" s="11" t="s">
        <v>45</v>
      </c>
      <c r="F2935" s="8"/>
      <c r="G2935" s="14">
        <v>18</v>
      </c>
      <c r="H2935" s="29">
        <v>50</v>
      </c>
      <c r="I2935" s="6">
        <v>11.111111111111001</v>
      </c>
      <c r="J2935" s="12" t="s">
        <v>68</v>
      </c>
      <c r="K2935" s="6">
        <v>5.5555555555560003</v>
      </c>
      <c r="L2935" s="6">
        <v>27.777777777777999</v>
      </c>
      <c r="M2935" s="12" t="s">
        <v>68</v>
      </c>
      <c r="N2935" s="6">
        <v>5.5555555555560003</v>
      </c>
      <c r="O2935" s="12" t="s">
        <v>68</v>
      </c>
      <c r="P2935" s="12" t="s">
        <v>68</v>
      </c>
      <c r="Q2935" s="31">
        <v>61.111111111111001</v>
      </c>
    </row>
    <row r="2936" spans="3:17" x14ac:dyDescent="0.25">
      <c r="C2936" s="106"/>
      <c r="D2936" s="103"/>
      <c r="E2936" s="11" t="s">
        <v>38</v>
      </c>
      <c r="F2936" s="8"/>
      <c r="G2936" s="7">
        <v>80</v>
      </c>
      <c r="H2936" s="17">
        <v>53.75</v>
      </c>
      <c r="I2936" s="2">
        <v>13.75</v>
      </c>
      <c r="J2936" s="2">
        <v>1.25</v>
      </c>
      <c r="K2936" s="2">
        <v>6.25</v>
      </c>
      <c r="L2936" s="2">
        <v>11.25</v>
      </c>
      <c r="M2936" s="2">
        <v>1.25</v>
      </c>
      <c r="N2936" s="2">
        <v>3.75</v>
      </c>
      <c r="O2936" s="2">
        <v>2.5</v>
      </c>
      <c r="P2936" s="2">
        <v>6.25</v>
      </c>
      <c r="Q2936" s="16">
        <v>67.5</v>
      </c>
    </row>
    <row r="2937" spans="3:17" ht="25.2" x14ac:dyDescent="0.25">
      <c r="C2937" s="106"/>
      <c r="D2937" s="102" t="s">
        <v>23</v>
      </c>
      <c r="E2937" s="10" t="s">
        <v>40</v>
      </c>
      <c r="F2937" s="9"/>
      <c r="G2937" s="13">
        <v>140</v>
      </c>
      <c r="H2937" s="23">
        <v>31.428571428571001</v>
      </c>
      <c r="I2937" s="4">
        <v>7.8571428571429998</v>
      </c>
      <c r="J2937" s="36" t="s">
        <v>68</v>
      </c>
      <c r="K2937" s="4">
        <v>17.142857142857</v>
      </c>
      <c r="L2937" s="4">
        <v>19.285714285714</v>
      </c>
      <c r="M2937" s="4">
        <v>2.8571428571430002</v>
      </c>
      <c r="N2937" s="4">
        <v>12.857142857143</v>
      </c>
      <c r="O2937" s="4">
        <v>5</v>
      </c>
      <c r="P2937" s="4">
        <v>3.5714285714290002</v>
      </c>
      <c r="Q2937" s="25">
        <v>39.285714285714</v>
      </c>
    </row>
    <row r="2938" spans="3:17" ht="25.2" x14ac:dyDescent="0.25">
      <c r="C2938" s="106"/>
      <c r="D2938" s="103"/>
      <c r="E2938" s="11" t="s">
        <v>41</v>
      </c>
      <c r="F2938" s="8"/>
      <c r="G2938" s="7">
        <v>395</v>
      </c>
      <c r="H2938" s="17">
        <v>30.632911392404999</v>
      </c>
      <c r="I2938" s="2">
        <v>21.772151898733998</v>
      </c>
      <c r="J2938" s="2">
        <v>1.2658227848100001</v>
      </c>
      <c r="K2938" s="2">
        <v>17.46835443038</v>
      </c>
      <c r="L2938" s="2">
        <v>16.708860759494002</v>
      </c>
      <c r="M2938" s="2">
        <v>1.2658227848100001</v>
      </c>
      <c r="N2938" s="2">
        <v>5.8227848101269997</v>
      </c>
      <c r="O2938" s="2">
        <v>4.3037974683540003</v>
      </c>
      <c r="P2938" s="2">
        <v>0.75949367088599995</v>
      </c>
      <c r="Q2938" s="16">
        <v>52.405063291139001</v>
      </c>
    </row>
    <row r="2939" spans="3:17" x14ac:dyDescent="0.25">
      <c r="C2939" s="106"/>
      <c r="D2939" s="103"/>
      <c r="E2939" s="11" t="s">
        <v>42</v>
      </c>
      <c r="F2939" s="8"/>
      <c r="G2939" s="14">
        <v>25</v>
      </c>
      <c r="H2939" s="29">
        <v>24</v>
      </c>
      <c r="I2939" s="6">
        <v>16</v>
      </c>
      <c r="J2939" s="6">
        <v>4</v>
      </c>
      <c r="K2939" s="6">
        <v>24</v>
      </c>
      <c r="L2939" s="6">
        <v>8</v>
      </c>
      <c r="M2939" s="6">
        <v>4</v>
      </c>
      <c r="N2939" s="6">
        <v>16</v>
      </c>
      <c r="O2939" s="6">
        <v>4</v>
      </c>
      <c r="P2939" s="12" t="s">
        <v>68</v>
      </c>
      <c r="Q2939" s="31">
        <v>40</v>
      </c>
    </row>
    <row r="2940" spans="3:17" x14ac:dyDescent="0.25">
      <c r="C2940" s="106"/>
      <c r="D2940" s="103"/>
      <c r="E2940" s="11" t="s">
        <v>43</v>
      </c>
      <c r="F2940" s="8"/>
      <c r="G2940" s="7">
        <v>226</v>
      </c>
      <c r="H2940" s="17">
        <v>34.955752212389001</v>
      </c>
      <c r="I2940" s="2">
        <v>19.026548672566001</v>
      </c>
      <c r="J2940" s="2">
        <v>0.44247787610599998</v>
      </c>
      <c r="K2940" s="2">
        <v>11.061946902655</v>
      </c>
      <c r="L2940" s="2">
        <v>15.486725663716999</v>
      </c>
      <c r="M2940" s="2">
        <v>2.212389380531</v>
      </c>
      <c r="N2940" s="2">
        <v>7.964601769912</v>
      </c>
      <c r="O2940" s="2">
        <v>5.7522123893810004</v>
      </c>
      <c r="P2940" s="2">
        <v>3.0973451327429999</v>
      </c>
      <c r="Q2940" s="16">
        <v>53.982300884955997</v>
      </c>
    </row>
    <row r="2941" spans="3:17" x14ac:dyDescent="0.25">
      <c r="C2941" s="106"/>
      <c r="D2941" s="103"/>
      <c r="E2941" s="11" t="s">
        <v>44</v>
      </c>
      <c r="F2941" s="8"/>
      <c r="G2941" s="14">
        <v>47</v>
      </c>
      <c r="H2941" s="29">
        <v>48.936170212766001</v>
      </c>
      <c r="I2941" s="6">
        <v>10.638297872340001</v>
      </c>
      <c r="J2941" s="12" t="s">
        <v>68</v>
      </c>
      <c r="K2941" s="6">
        <v>10.638297872340001</v>
      </c>
      <c r="L2941" s="6">
        <v>8.5106382978719992</v>
      </c>
      <c r="M2941" s="6">
        <v>4.2553191489359996</v>
      </c>
      <c r="N2941" s="6">
        <v>2.1276595744679998</v>
      </c>
      <c r="O2941" s="6">
        <v>10.638297872340001</v>
      </c>
      <c r="P2941" s="6">
        <v>4.2553191489359996</v>
      </c>
      <c r="Q2941" s="31">
        <v>59.574468085105998</v>
      </c>
    </row>
    <row r="2942" spans="3:17" ht="25.2" x14ac:dyDescent="0.25">
      <c r="C2942" s="106"/>
      <c r="D2942" s="103"/>
      <c r="E2942" s="11" t="s">
        <v>45</v>
      </c>
      <c r="F2942" s="8"/>
      <c r="G2942" s="14">
        <v>23</v>
      </c>
      <c r="H2942" s="29">
        <v>30.434782608696</v>
      </c>
      <c r="I2942" s="6">
        <v>13.04347826087</v>
      </c>
      <c r="J2942" s="12" t="s">
        <v>68</v>
      </c>
      <c r="K2942" s="6">
        <v>13.04347826087</v>
      </c>
      <c r="L2942" s="6">
        <v>13.04347826087</v>
      </c>
      <c r="M2942" s="6">
        <v>8.6956521739130004</v>
      </c>
      <c r="N2942" s="6">
        <v>4.3478260869570002</v>
      </c>
      <c r="O2942" s="6">
        <v>17.391304347826001</v>
      </c>
      <c r="P2942" s="12" t="s">
        <v>68</v>
      </c>
      <c r="Q2942" s="31">
        <v>43.478260869564998</v>
      </c>
    </row>
    <row r="2943" spans="3:17" x14ac:dyDescent="0.25">
      <c r="C2943" s="106"/>
      <c r="D2943" s="103"/>
      <c r="E2943" s="11" t="s">
        <v>38</v>
      </c>
      <c r="F2943" s="8"/>
      <c r="G2943" s="7">
        <v>61</v>
      </c>
      <c r="H2943" s="17">
        <v>42.622950819671999</v>
      </c>
      <c r="I2943" s="2">
        <v>6.5573770491800003</v>
      </c>
      <c r="J2943" s="19" t="s">
        <v>68</v>
      </c>
      <c r="K2943" s="2">
        <v>6.5573770491800003</v>
      </c>
      <c r="L2943" s="2">
        <v>19.672131147540998</v>
      </c>
      <c r="M2943" s="2">
        <v>4.918032786885</v>
      </c>
      <c r="N2943" s="2">
        <v>3.2786885245900002</v>
      </c>
      <c r="O2943" s="2">
        <v>4.918032786885</v>
      </c>
      <c r="P2943" s="2">
        <v>11.475409836066</v>
      </c>
      <c r="Q2943" s="16">
        <v>49.180327868851997</v>
      </c>
    </row>
    <row r="2944" spans="3:17" x14ac:dyDescent="0.25">
      <c r="C2944" s="102" t="s">
        <v>46</v>
      </c>
      <c r="D2944" s="100" t="s">
        <v>21</v>
      </c>
      <c r="E2944" s="10" t="s">
        <v>47</v>
      </c>
      <c r="F2944" s="9"/>
      <c r="G2944" s="13">
        <v>1103</v>
      </c>
      <c r="H2944" s="23">
        <v>39.075249320036001</v>
      </c>
      <c r="I2944" s="4">
        <v>22.302810516771999</v>
      </c>
      <c r="J2944" s="4">
        <v>0.81595648232100004</v>
      </c>
      <c r="K2944" s="4">
        <v>9.5194922937439994</v>
      </c>
      <c r="L2944" s="4">
        <v>15.593834995467001</v>
      </c>
      <c r="M2944" s="4">
        <v>2.538531278332</v>
      </c>
      <c r="N2944" s="4">
        <v>3.807796917498</v>
      </c>
      <c r="O2944" s="4">
        <v>4.3517679057120002</v>
      </c>
      <c r="P2944" s="4">
        <v>1.994560290118</v>
      </c>
      <c r="Q2944" s="25">
        <v>61.378059836809001</v>
      </c>
    </row>
    <row r="2945" spans="3:17" ht="25.2" x14ac:dyDescent="0.25">
      <c r="C2945" s="106"/>
      <c r="D2945" s="101"/>
      <c r="E2945" s="11" t="s">
        <v>48</v>
      </c>
      <c r="F2945" s="8"/>
      <c r="G2945" s="7">
        <v>173</v>
      </c>
      <c r="H2945" s="17">
        <v>46.242774566473997</v>
      </c>
      <c r="I2945" s="2">
        <v>8.6705202312140006</v>
      </c>
      <c r="J2945" s="2">
        <v>0.57803468208099995</v>
      </c>
      <c r="K2945" s="2">
        <v>10.982658959538</v>
      </c>
      <c r="L2945" s="2">
        <v>16.184971098266001</v>
      </c>
      <c r="M2945" s="2">
        <v>0.57803468208099995</v>
      </c>
      <c r="N2945" s="2">
        <v>10.982658959538</v>
      </c>
      <c r="O2945" s="2">
        <v>4.0462427745660001</v>
      </c>
      <c r="P2945" s="2">
        <v>1.734104046243</v>
      </c>
      <c r="Q2945" s="16">
        <v>54.913294797688003</v>
      </c>
    </row>
    <row r="2946" spans="3:17" x14ac:dyDescent="0.25">
      <c r="C2946" s="106"/>
      <c r="D2946" s="101"/>
      <c r="E2946" s="11" t="s">
        <v>49</v>
      </c>
      <c r="F2946" s="8"/>
      <c r="G2946" s="14">
        <v>29</v>
      </c>
      <c r="H2946" s="29">
        <v>31.034482758620999</v>
      </c>
      <c r="I2946" s="6">
        <v>3.4482758620689999</v>
      </c>
      <c r="J2946" s="12" t="s">
        <v>68</v>
      </c>
      <c r="K2946" s="6">
        <v>24.137931034483</v>
      </c>
      <c r="L2946" s="6">
        <v>6.8965517241379999</v>
      </c>
      <c r="M2946" s="6">
        <v>3.4482758620689999</v>
      </c>
      <c r="N2946" s="6">
        <v>20.689655172414</v>
      </c>
      <c r="O2946" s="6">
        <v>3.4482758620689999</v>
      </c>
      <c r="P2946" s="6">
        <v>6.8965517241379999</v>
      </c>
      <c r="Q2946" s="31">
        <v>34.482758620689999</v>
      </c>
    </row>
    <row r="2947" spans="3:17" ht="25.2" x14ac:dyDescent="0.25">
      <c r="C2947" s="106"/>
      <c r="D2947" s="101"/>
      <c r="E2947" s="11" t="s">
        <v>50</v>
      </c>
      <c r="F2947" s="8"/>
      <c r="G2947" s="7">
        <v>102</v>
      </c>
      <c r="H2947" s="17">
        <v>21.568627450979999</v>
      </c>
      <c r="I2947" s="2">
        <v>3.9215686274510002</v>
      </c>
      <c r="J2947" s="2">
        <v>0.98039215686299996</v>
      </c>
      <c r="K2947" s="2">
        <v>23.529411764706001</v>
      </c>
      <c r="L2947" s="2">
        <v>12.745098039216</v>
      </c>
      <c r="M2947" s="2">
        <v>0.98039215686299996</v>
      </c>
      <c r="N2947" s="2">
        <v>27.450980392157</v>
      </c>
      <c r="O2947" s="2">
        <v>6.8627450980390003</v>
      </c>
      <c r="P2947" s="2">
        <v>1.9607843137250001</v>
      </c>
      <c r="Q2947" s="16">
        <v>25.490196078431001</v>
      </c>
    </row>
    <row r="2948" spans="3:17" ht="25.2" x14ac:dyDescent="0.25">
      <c r="C2948" s="106"/>
      <c r="D2948" s="101"/>
      <c r="E2948" s="11" t="s">
        <v>51</v>
      </c>
      <c r="F2948" s="8"/>
      <c r="G2948" s="14">
        <v>46</v>
      </c>
      <c r="H2948" s="29">
        <v>30.434782608696</v>
      </c>
      <c r="I2948" s="6">
        <v>2.1739130434780001</v>
      </c>
      <c r="J2948" s="12" t="s">
        <v>68</v>
      </c>
      <c r="K2948" s="6">
        <v>23.913043478260999</v>
      </c>
      <c r="L2948" s="6">
        <v>8.6956521739130004</v>
      </c>
      <c r="M2948" s="6">
        <v>6.5217391304349999</v>
      </c>
      <c r="N2948" s="6">
        <v>23.913043478260999</v>
      </c>
      <c r="O2948" s="6">
        <v>2.1739130434780001</v>
      </c>
      <c r="P2948" s="6">
        <v>2.1739130434780001</v>
      </c>
      <c r="Q2948" s="31">
        <v>32.608695652173999</v>
      </c>
    </row>
    <row r="2949" spans="3:17" x14ac:dyDescent="0.25">
      <c r="C2949" s="106"/>
      <c r="D2949" s="101"/>
      <c r="E2949" s="11" t="s">
        <v>52</v>
      </c>
      <c r="F2949" s="8"/>
      <c r="G2949" s="14">
        <v>20</v>
      </c>
      <c r="H2949" s="29">
        <v>10</v>
      </c>
      <c r="I2949" s="6">
        <v>5</v>
      </c>
      <c r="J2949" s="12" t="s">
        <v>68</v>
      </c>
      <c r="K2949" s="6">
        <v>5</v>
      </c>
      <c r="L2949" s="6">
        <v>55</v>
      </c>
      <c r="M2949" s="12" t="s">
        <v>68</v>
      </c>
      <c r="N2949" s="6">
        <v>5</v>
      </c>
      <c r="O2949" s="6">
        <v>15</v>
      </c>
      <c r="P2949" s="6">
        <v>5</v>
      </c>
      <c r="Q2949" s="31">
        <v>15</v>
      </c>
    </row>
    <row r="2950" spans="3:17" x14ac:dyDescent="0.25">
      <c r="C2950" s="106"/>
      <c r="D2950" s="101"/>
      <c r="E2950" s="11" t="s">
        <v>53</v>
      </c>
      <c r="F2950" s="8"/>
      <c r="G2950" s="14">
        <v>19</v>
      </c>
      <c r="H2950" s="29">
        <v>31.578947368421002</v>
      </c>
      <c r="I2950" s="6">
        <v>5.2631578947369997</v>
      </c>
      <c r="J2950" s="12" t="s">
        <v>68</v>
      </c>
      <c r="K2950" s="6">
        <v>10.526315789473999</v>
      </c>
      <c r="L2950" s="6">
        <v>21.052631578947</v>
      </c>
      <c r="M2950" s="12" t="s">
        <v>68</v>
      </c>
      <c r="N2950" s="6">
        <v>15.789473684211</v>
      </c>
      <c r="O2950" s="6">
        <v>15.789473684211</v>
      </c>
      <c r="P2950" s="12" t="s">
        <v>68</v>
      </c>
      <c r="Q2950" s="31">
        <v>36.842105263157997</v>
      </c>
    </row>
    <row r="2951" spans="3:17" x14ac:dyDescent="0.25">
      <c r="C2951" s="106"/>
      <c r="D2951" s="101"/>
      <c r="E2951" s="11" t="s">
        <v>38</v>
      </c>
      <c r="F2951" s="8"/>
      <c r="G2951" s="14">
        <v>32</v>
      </c>
      <c r="H2951" s="29">
        <v>43.75</v>
      </c>
      <c r="I2951" s="12" t="s">
        <v>68</v>
      </c>
      <c r="J2951" s="12" t="s">
        <v>68</v>
      </c>
      <c r="K2951" s="6">
        <v>9.375</v>
      </c>
      <c r="L2951" s="6">
        <v>21.875</v>
      </c>
      <c r="M2951" s="6">
        <v>3.125</v>
      </c>
      <c r="N2951" s="6">
        <v>6.25</v>
      </c>
      <c r="O2951" s="6">
        <v>3.125</v>
      </c>
      <c r="P2951" s="6">
        <v>12.5</v>
      </c>
      <c r="Q2951" s="31">
        <v>43.75</v>
      </c>
    </row>
    <row r="2952" spans="3:17" x14ac:dyDescent="0.25">
      <c r="C2952" s="106"/>
      <c r="D2952" s="101"/>
      <c r="E2952" s="11" t="s">
        <v>54</v>
      </c>
      <c r="F2952" s="8"/>
      <c r="G2952" s="7">
        <v>1276</v>
      </c>
      <c r="H2952" s="17">
        <v>40.047021943574002</v>
      </c>
      <c r="I2952" s="2">
        <v>20.454545454544999</v>
      </c>
      <c r="J2952" s="2">
        <v>0.78369905956100006</v>
      </c>
      <c r="K2952" s="2">
        <v>9.7178683385580005</v>
      </c>
      <c r="L2952" s="2">
        <v>15.673981191223</v>
      </c>
      <c r="M2952" s="2">
        <v>2.2727272727269998</v>
      </c>
      <c r="N2952" s="2">
        <v>4.7805642633229999</v>
      </c>
      <c r="O2952" s="2">
        <v>4.3103448275860003</v>
      </c>
      <c r="P2952" s="2">
        <v>1.959247648903</v>
      </c>
      <c r="Q2952" s="16">
        <v>60.501567398119001</v>
      </c>
    </row>
    <row r="2953" spans="3:17" x14ac:dyDescent="0.25">
      <c r="C2953" s="106"/>
      <c r="D2953" s="101"/>
      <c r="E2953" s="11" t="s">
        <v>55</v>
      </c>
      <c r="F2953" s="8"/>
      <c r="G2953" s="7">
        <v>177</v>
      </c>
      <c r="H2953" s="17">
        <v>25.423728813558998</v>
      </c>
      <c r="I2953" s="2">
        <v>3.3898305084749998</v>
      </c>
      <c r="J2953" s="2">
        <v>0.56497175141199996</v>
      </c>
      <c r="K2953" s="2">
        <v>23.728813559321999</v>
      </c>
      <c r="L2953" s="2">
        <v>10.734463276835999</v>
      </c>
      <c r="M2953" s="2">
        <v>2.8248587570620001</v>
      </c>
      <c r="N2953" s="2">
        <v>25.423728813558998</v>
      </c>
      <c r="O2953" s="2">
        <v>5.0847457627120001</v>
      </c>
      <c r="P2953" s="2">
        <v>2.8248587570620001</v>
      </c>
      <c r="Q2953" s="16">
        <v>28.813559322033999</v>
      </c>
    </row>
    <row r="2954" spans="3:17" ht="25.2" x14ac:dyDescent="0.25">
      <c r="C2954" s="102" t="s">
        <v>56</v>
      </c>
      <c r="D2954" s="100" t="s">
        <v>21</v>
      </c>
      <c r="E2954" s="10" t="s">
        <v>57</v>
      </c>
      <c r="F2954" s="9"/>
      <c r="G2954" s="13">
        <v>393</v>
      </c>
      <c r="H2954" s="23">
        <v>38.931297709924003</v>
      </c>
      <c r="I2954" s="4">
        <v>12.468193384224</v>
      </c>
      <c r="J2954" s="4">
        <v>0.50890585241700004</v>
      </c>
      <c r="K2954" s="4">
        <v>15.776081424936001</v>
      </c>
      <c r="L2954" s="4">
        <v>14.249363867684</v>
      </c>
      <c r="M2954" s="4">
        <v>0.50890585241700004</v>
      </c>
      <c r="N2954" s="4">
        <v>9.4147582697200001</v>
      </c>
      <c r="O2954" s="4">
        <v>5.5979643765900002</v>
      </c>
      <c r="P2954" s="4">
        <v>2.5445292620869999</v>
      </c>
      <c r="Q2954" s="25">
        <v>51.399491094147997</v>
      </c>
    </row>
    <row r="2955" spans="3:17" ht="25.2" x14ac:dyDescent="0.25">
      <c r="C2955" s="106"/>
      <c r="D2955" s="101"/>
      <c r="E2955" s="11" t="s">
        <v>58</v>
      </c>
      <c r="F2955" s="8"/>
      <c r="G2955" s="7">
        <v>615</v>
      </c>
      <c r="H2955" s="17">
        <v>35.609756097560997</v>
      </c>
      <c r="I2955" s="2">
        <v>19.512195121950999</v>
      </c>
      <c r="J2955" s="2">
        <v>0.650406504065</v>
      </c>
      <c r="K2955" s="2">
        <v>9.7560975609760003</v>
      </c>
      <c r="L2955" s="2">
        <v>15.609756097561</v>
      </c>
      <c r="M2955" s="2">
        <v>3.0894308943089999</v>
      </c>
      <c r="N2955" s="2">
        <v>8.4552845528460008</v>
      </c>
      <c r="O2955" s="2">
        <v>4.7154471544719998</v>
      </c>
      <c r="P2955" s="2">
        <v>2.60162601626</v>
      </c>
      <c r="Q2955" s="16">
        <v>55.121951219511999</v>
      </c>
    </row>
    <row r="2956" spans="3:17" ht="25.2" x14ac:dyDescent="0.25">
      <c r="C2956" s="106"/>
      <c r="D2956" s="101"/>
      <c r="E2956" s="11" t="s">
        <v>59</v>
      </c>
      <c r="F2956" s="8"/>
      <c r="G2956" s="7">
        <v>364</v>
      </c>
      <c r="H2956" s="17">
        <v>41.483516483515999</v>
      </c>
      <c r="I2956" s="2">
        <v>18.681318681318999</v>
      </c>
      <c r="J2956" s="2">
        <v>0.54945054945100003</v>
      </c>
      <c r="K2956" s="2">
        <v>10.439560439559999</v>
      </c>
      <c r="L2956" s="2">
        <v>16.758241758242001</v>
      </c>
      <c r="M2956" s="2">
        <v>2.4725274725270001</v>
      </c>
      <c r="N2956" s="2">
        <v>4.6703296703300001</v>
      </c>
      <c r="O2956" s="2">
        <v>3.2967032967029999</v>
      </c>
      <c r="P2956" s="2">
        <v>1.648351648352</v>
      </c>
      <c r="Q2956" s="16">
        <v>60.164835164834997</v>
      </c>
    </row>
    <row r="2957" spans="3:17" x14ac:dyDescent="0.25">
      <c r="C2957" s="106"/>
      <c r="D2957" s="101"/>
      <c r="E2957" s="11" t="s">
        <v>60</v>
      </c>
      <c r="F2957" s="8"/>
      <c r="G2957" s="7">
        <v>152</v>
      </c>
      <c r="H2957" s="17">
        <v>36.184210526316001</v>
      </c>
      <c r="I2957" s="2">
        <v>21.052631578947</v>
      </c>
      <c r="J2957" s="2">
        <v>1.973684210526</v>
      </c>
      <c r="K2957" s="2">
        <v>7.8947368421049999</v>
      </c>
      <c r="L2957" s="2">
        <v>18.421052631578998</v>
      </c>
      <c r="M2957" s="2">
        <v>3.2894736842109999</v>
      </c>
      <c r="N2957" s="2">
        <v>3.947368421053</v>
      </c>
      <c r="O2957" s="2">
        <v>5.2631578947369997</v>
      </c>
      <c r="P2957" s="2">
        <v>1.973684210526</v>
      </c>
      <c r="Q2957" s="16">
        <v>57.236842105263001</v>
      </c>
    </row>
    <row r="2958" spans="3:17" x14ac:dyDescent="0.25">
      <c r="C2958" s="102" t="s">
        <v>61</v>
      </c>
      <c r="D2958" s="100" t="s">
        <v>21</v>
      </c>
      <c r="E2958" s="10" t="s">
        <v>62</v>
      </c>
      <c r="F2958" s="9"/>
      <c r="G2958" s="13">
        <v>197</v>
      </c>
      <c r="H2958" s="23">
        <v>34.517766497461999</v>
      </c>
      <c r="I2958" s="4">
        <v>15.736040609137</v>
      </c>
      <c r="J2958" s="4">
        <v>1.522842639594</v>
      </c>
      <c r="K2958" s="4">
        <v>8.6294416243650005</v>
      </c>
      <c r="L2958" s="4">
        <v>20.812182741116999</v>
      </c>
      <c r="M2958" s="4">
        <v>2.5380710659900001</v>
      </c>
      <c r="N2958" s="4">
        <v>9.1370558375630004</v>
      </c>
      <c r="O2958" s="4">
        <v>5.5837563451780001</v>
      </c>
      <c r="P2958" s="4">
        <v>1.522842639594</v>
      </c>
      <c r="Q2958" s="25">
        <v>50.253807106598998</v>
      </c>
    </row>
    <row r="2959" spans="3:17" x14ac:dyDescent="0.25">
      <c r="C2959" s="103"/>
      <c r="D2959" s="101"/>
      <c r="E2959" s="11" t="s">
        <v>63</v>
      </c>
      <c r="F2959" s="8"/>
      <c r="G2959" s="7">
        <v>460</v>
      </c>
      <c r="H2959" s="17">
        <v>36.304347826087003</v>
      </c>
      <c r="I2959" s="2">
        <v>16.521739130435002</v>
      </c>
      <c r="J2959" s="2">
        <v>0.43478260869599999</v>
      </c>
      <c r="K2959" s="2">
        <v>12.826086956521999</v>
      </c>
      <c r="L2959" s="2">
        <v>14.782608695652</v>
      </c>
      <c r="M2959" s="2">
        <v>2.1739130434780001</v>
      </c>
      <c r="N2959" s="2">
        <v>10</v>
      </c>
      <c r="O2959" s="2">
        <v>5.2173913043480002</v>
      </c>
      <c r="P2959" s="2">
        <v>1.7391304347829999</v>
      </c>
      <c r="Q2959" s="16">
        <v>52.826086956521998</v>
      </c>
    </row>
    <row r="2960" spans="3:17" ht="25.2" x14ac:dyDescent="0.25">
      <c r="C2960" s="103"/>
      <c r="D2960" s="101"/>
      <c r="E2960" s="11" t="s">
        <v>64</v>
      </c>
      <c r="F2960" s="8"/>
      <c r="G2960" s="7">
        <v>286</v>
      </c>
      <c r="H2960" s="17">
        <v>40.909090909090999</v>
      </c>
      <c r="I2960" s="2">
        <v>19.580419580419999</v>
      </c>
      <c r="J2960" s="2">
        <v>1.0489510489510001</v>
      </c>
      <c r="K2960" s="2">
        <v>10.839160839161</v>
      </c>
      <c r="L2960" s="2">
        <v>16.783216783217</v>
      </c>
      <c r="M2960" s="2">
        <v>1.7482517482519999</v>
      </c>
      <c r="N2960" s="2">
        <v>2.0979020979020002</v>
      </c>
      <c r="O2960" s="2">
        <v>4.5454545454549997</v>
      </c>
      <c r="P2960" s="2">
        <v>2.4475524475519999</v>
      </c>
      <c r="Q2960" s="16">
        <v>60.489510489510003</v>
      </c>
    </row>
    <row r="2961" spans="2:19" x14ac:dyDescent="0.25">
      <c r="C2961" s="103"/>
      <c r="D2961" s="101"/>
      <c r="E2961" s="11" t="s">
        <v>65</v>
      </c>
      <c r="F2961" s="8"/>
      <c r="G2961" s="7">
        <v>249</v>
      </c>
      <c r="H2961" s="17">
        <v>38.554216867469997</v>
      </c>
      <c r="I2961" s="2">
        <v>17.269076305220999</v>
      </c>
      <c r="J2961" s="2">
        <v>0.40160642570299998</v>
      </c>
      <c r="K2961" s="2">
        <v>14.859437751004</v>
      </c>
      <c r="L2961" s="2">
        <v>13.654618473896001</v>
      </c>
      <c r="M2961" s="2">
        <v>0.80321285140599996</v>
      </c>
      <c r="N2961" s="2">
        <v>8.8353413654619999</v>
      </c>
      <c r="O2961" s="2">
        <v>2.8112449799200001</v>
      </c>
      <c r="P2961" s="2">
        <v>2.8112449799200001</v>
      </c>
      <c r="Q2961" s="16">
        <v>55.823293172691002</v>
      </c>
    </row>
    <row r="2962" spans="2:19" x14ac:dyDescent="0.25">
      <c r="C2962" s="103"/>
      <c r="D2962" s="101"/>
      <c r="E2962" s="11" t="s">
        <v>66</v>
      </c>
      <c r="F2962" s="8"/>
      <c r="G2962" s="7">
        <v>145</v>
      </c>
      <c r="H2962" s="17">
        <v>33.793103448276</v>
      </c>
      <c r="I2962" s="2">
        <v>20.689655172414</v>
      </c>
      <c r="J2962" s="19" t="s">
        <v>68</v>
      </c>
      <c r="K2962" s="2">
        <v>10.344827586207</v>
      </c>
      <c r="L2962" s="2">
        <v>15.172413793103001</v>
      </c>
      <c r="M2962" s="2">
        <v>5.5172413793099997</v>
      </c>
      <c r="N2962" s="2">
        <v>6.2068965517240002</v>
      </c>
      <c r="O2962" s="2">
        <v>6.2068965517240002</v>
      </c>
      <c r="P2962" s="2">
        <v>2.0689655172410002</v>
      </c>
      <c r="Q2962" s="16">
        <v>54.482758620689999</v>
      </c>
    </row>
    <row r="2963" spans="2:19" x14ac:dyDescent="0.25">
      <c r="C2963" s="107"/>
      <c r="D2963" s="104"/>
      <c r="E2963" s="44" t="s">
        <v>67</v>
      </c>
      <c r="F2963" s="45"/>
      <c r="G2963" s="56">
        <v>187</v>
      </c>
      <c r="H2963" s="66">
        <v>43.315508021390002</v>
      </c>
      <c r="I2963" s="35">
        <v>17.647058823529001</v>
      </c>
      <c r="J2963" s="35">
        <v>1.069518716578</v>
      </c>
      <c r="K2963" s="35">
        <v>6.9518716577540003</v>
      </c>
      <c r="L2963" s="35">
        <v>14.973262032086</v>
      </c>
      <c r="M2963" s="35">
        <v>2.673796791444</v>
      </c>
      <c r="N2963" s="35">
        <v>5.8823529411760003</v>
      </c>
      <c r="O2963" s="35">
        <v>3.7433155080209999</v>
      </c>
      <c r="P2963" s="35">
        <v>3.7433155080209999</v>
      </c>
      <c r="Q2963" s="67">
        <v>60.962566844919998</v>
      </c>
    </row>
    <row r="2965" spans="2:19" x14ac:dyDescent="0.25">
      <c r="B2965" s="42" t="str">
        <f xml:space="preserve"> HYPERLINK("#'目次'!B41", "[35]")</f>
        <v>[35]</v>
      </c>
      <c r="C2965" s="37" t="s">
        <v>440</v>
      </c>
    </row>
    <row r="2968" spans="2:19" x14ac:dyDescent="0.25">
      <c r="C2968" s="37" t="s">
        <v>14</v>
      </c>
    </row>
    <row r="2969" spans="2:19" ht="37.799999999999997" x14ac:dyDescent="0.25">
      <c r="C2969" s="96"/>
      <c r="D2969" s="97"/>
      <c r="E2969" s="97"/>
      <c r="F2969" s="97"/>
      <c r="G2969" s="52" t="s">
        <v>15</v>
      </c>
      <c r="H2969" s="48" t="s">
        <v>441</v>
      </c>
      <c r="I2969" s="20" t="s">
        <v>442</v>
      </c>
      <c r="J2969" s="20" t="s">
        <v>443</v>
      </c>
      <c r="K2969" s="20" t="s">
        <v>444</v>
      </c>
      <c r="L2969" s="20" t="s">
        <v>445</v>
      </c>
      <c r="M2969" s="20" t="s">
        <v>446</v>
      </c>
      <c r="N2969" s="20" t="s">
        <v>447</v>
      </c>
      <c r="O2969" s="20" t="s">
        <v>448</v>
      </c>
      <c r="P2969" s="20" t="s">
        <v>449</v>
      </c>
      <c r="Q2969" s="20" t="s">
        <v>450</v>
      </c>
      <c r="R2969" s="20" t="s">
        <v>53</v>
      </c>
      <c r="S2969" s="51" t="s">
        <v>38</v>
      </c>
    </row>
    <row r="2970" spans="2:19" x14ac:dyDescent="0.25">
      <c r="C2970" s="98"/>
      <c r="D2970" s="99"/>
      <c r="E2970" s="99"/>
      <c r="F2970" s="99"/>
      <c r="G2970" s="47"/>
      <c r="H2970" s="55"/>
      <c r="I2970" s="21"/>
      <c r="J2970" s="21"/>
      <c r="K2970" s="21"/>
      <c r="L2970" s="21"/>
      <c r="M2970" s="21"/>
      <c r="N2970" s="21"/>
      <c r="O2970" s="21"/>
      <c r="P2970" s="21"/>
      <c r="Q2970" s="21"/>
      <c r="R2970" s="21"/>
      <c r="S2970" s="54"/>
    </row>
    <row r="2971" spans="2:19" x14ac:dyDescent="0.25">
      <c r="C2971" s="43"/>
      <c r="D2971" s="49"/>
      <c r="E2971" s="53" t="s">
        <v>15</v>
      </c>
      <c r="F2971" s="46"/>
      <c r="G2971" s="50">
        <v>1524</v>
      </c>
      <c r="H2971" s="32">
        <v>46.062992125984003</v>
      </c>
      <c r="I2971" s="32">
        <v>21.391076115486001</v>
      </c>
      <c r="J2971" s="32">
        <v>3.8713910761150001</v>
      </c>
      <c r="K2971" s="32">
        <v>61.023622047243997</v>
      </c>
      <c r="L2971" s="32">
        <v>25.065616797899999</v>
      </c>
      <c r="M2971" s="32">
        <v>21.391076115486001</v>
      </c>
      <c r="N2971" s="32">
        <v>27.165354330709</v>
      </c>
      <c r="O2971" s="32">
        <v>11.417322834646001</v>
      </c>
      <c r="P2971" s="32">
        <v>0.52493438320200003</v>
      </c>
      <c r="Q2971" s="32">
        <v>1.771653543307</v>
      </c>
      <c r="R2971" s="32">
        <v>1.3779527559060001</v>
      </c>
      <c r="S2971" s="65">
        <v>0.91863517060400002</v>
      </c>
    </row>
    <row r="2972" spans="2:19" x14ac:dyDescent="0.25">
      <c r="C2972" s="105" t="s">
        <v>20</v>
      </c>
      <c r="D2972" s="100" t="s">
        <v>21</v>
      </c>
      <c r="E2972" s="10" t="s">
        <v>22</v>
      </c>
      <c r="F2972" s="9"/>
      <c r="G2972" s="13">
        <v>780</v>
      </c>
      <c r="H2972" s="23">
        <v>45.384615384615003</v>
      </c>
      <c r="I2972" s="4">
        <v>22.051282051282001</v>
      </c>
      <c r="J2972" s="4">
        <v>5.8974358974359999</v>
      </c>
      <c r="K2972" s="4">
        <v>73.974358974359006</v>
      </c>
      <c r="L2972" s="4">
        <v>14.487179487179001</v>
      </c>
      <c r="M2972" s="4">
        <v>17.051282051282001</v>
      </c>
      <c r="N2972" s="4">
        <v>27.307692307692001</v>
      </c>
      <c r="O2972" s="4">
        <v>9.2307692307690008</v>
      </c>
      <c r="P2972" s="4">
        <v>0.89743589743600005</v>
      </c>
      <c r="Q2972" s="4">
        <v>1.666666666667</v>
      </c>
      <c r="R2972" s="4">
        <v>1.025641025641</v>
      </c>
      <c r="S2972" s="25">
        <v>0.64102564102600001</v>
      </c>
    </row>
    <row r="2973" spans="2:19" x14ac:dyDescent="0.25">
      <c r="C2973" s="106"/>
      <c r="D2973" s="101"/>
      <c r="E2973" s="11" t="s">
        <v>23</v>
      </c>
      <c r="F2973" s="8"/>
      <c r="G2973" s="7">
        <v>744</v>
      </c>
      <c r="H2973" s="17">
        <v>46.774193548386997</v>
      </c>
      <c r="I2973" s="2">
        <v>20.698924731182998</v>
      </c>
      <c r="J2973" s="2">
        <v>1.7473118279569999</v>
      </c>
      <c r="K2973" s="2">
        <v>47.446236559139997</v>
      </c>
      <c r="L2973" s="2">
        <v>36.155913978495001</v>
      </c>
      <c r="M2973" s="2">
        <v>25.940860215053998</v>
      </c>
      <c r="N2973" s="2">
        <v>27.016129032258</v>
      </c>
      <c r="O2973" s="2">
        <v>13.709677419355</v>
      </c>
      <c r="P2973" s="2">
        <v>0.13440860215100001</v>
      </c>
      <c r="Q2973" s="2">
        <v>1.8817204301079999</v>
      </c>
      <c r="R2973" s="2">
        <v>1.7473118279569999</v>
      </c>
      <c r="S2973" s="16">
        <v>1.2096774193549999</v>
      </c>
    </row>
    <row r="2974" spans="2:19" x14ac:dyDescent="0.25">
      <c r="C2974" s="102" t="s">
        <v>24</v>
      </c>
      <c r="D2974" s="102" t="s">
        <v>25</v>
      </c>
      <c r="E2974" s="10" t="s">
        <v>26</v>
      </c>
      <c r="F2974" s="9"/>
      <c r="G2974" s="13">
        <v>257</v>
      </c>
      <c r="H2974" s="23">
        <v>49.416342412451002</v>
      </c>
      <c r="I2974" s="4">
        <v>25.680933852140001</v>
      </c>
      <c r="J2974" s="4">
        <v>7.782101167315</v>
      </c>
      <c r="K2974" s="4">
        <v>72.373540856030999</v>
      </c>
      <c r="L2974" s="4">
        <v>21.011673151751001</v>
      </c>
      <c r="M2974" s="4">
        <v>20.233463035019</v>
      </c>
      <c r="N2974" s="4">
        <v>37.743190661478998</v>
      </c>
      <c r="O2974" s="4">
        <v>7.3929961089490002</v>
      </c>
      <c r="P2974" s="36" t="s">
        <v>68</v>
      </c>
      <c r="Q2974" s="36" t="s">
        <v>68</v>
      </c>
      <c r="R2974" s="4">
        <v>1.1673151750969999</v>
      </c>
      <c r="S2974" s="25">
        <v>0.77821011673200002</v>
      </c>
    </row>
    <row r="2975" spans="2:19" x14ac:dyDescent="0.25">
      <c r="C2975" s="106"/>
      <c r="D2975" s="103"/>
      <c r="E2975" s="11" t="s">
        <v>27</v>
      </c>
      <c r="F2975" s="8"/>
      <c r="G2975" s="7">
        <v>297</v>
      </c>
      <c r="H2975" s="17">
        <v>42.760942760943003</v>
      </c>
      <c r="I2975" s="2">
        <v>23.569023569024001</v>
      </c>
      <c r="J2975" s="2">
        <v>4.0404040404039998</v>
      </c>
      <c r="K2975" s="2">
        <v>76.430976430976003</v>
      </c>
      <c r="L2975" s="2">
        <v>15.151515151515</v>
      </c>
      <c r="M2975" s="2">
        <v>20.202020202020002</v>
      </c>
      <c r="N2975" s="2">
        <v>26.936026936027002</v>
      </c>
      <c r="O2975" s="2">
        <v>6.397306397306</v>
      </c>
      <c r="P2975" s="19" t="s">
        <v>68</v>
      </c>
      <c r="Q2975" s="2">
        <v>0.33670033669999999</v>
      </c>
      <c r="R2975" s="2">
        <v>1.010101010101</v>
      </c>
      <c r="S2975" s="16">
        <v>0.33670033669999999</v>
      </c>
    </row>
    <row r="2976" spans="2:19" x14ac:dyDescent="0.25">
      <c r="C2976" s="106"/>
      <c r="D2976" s="103"/>
      <c r="E2976" s="11" t="s">
        <v>28</v>
      </c>
      <c r="F2976" s="8"/>
      <c r="G2976" s="7">
        <v>316</v>
      </c>
      <c r="H2976" s="17">
        <v>45.886075949366997</v>
      </c>
      <c r="I2976" s="2">
        <v>20.886075949367001</v>
      </c>
      <c r="J2976" s="2">
        <v>3.4810126582279999</v>
      </c>
      <c r="K2976" s="2">
        <v>69.620253164556999</v>
      </c>
      <c r="L2976" s="2">
        <v>24.367088607595001</v>
      </c>
      <c r="M2976" s="2">
        <v>20.886075949367001</v>
      </c>
      <c r="N2976" s="2">
        <v>29.746835443038002</v>
      </c>
      <c r="O2976" s="2">
        <v>7.5949367088609998</v>
      </c>
      <c r="P2976" s="2">
        <v>0.94936708860800001</v>
      </c>
      <c r="Q2976" s="2">
        <v>1.2658227848100001</v>
      </c>
      <c r="R2976" s="2">
        <v>0.63291139240500005</v>
      </c>
      <c r="S2976" s="16">
        <v>0.63291139240500005</v>
      </c>
    </row>
    <row r="2977" spans="3:19" x14ac:dyDescent="0.25">
      <c r="C2977" s="106"/>
      <c r="D2977" s="103"/>
      <c r="E2977" s="11" t="s">
        <v>29</v>
      </c>
      <c r="F2977" s="8"/>
      <c r="G2977" s="7">
        <v>335</v>
      </c>
      <c r="H2977" s="17">
        <v>47.164179104478002</v>
      </c>
      <c r="I2977" s="2">
        <v>22.985074626865998</v>
      </c>
      <c r="J2977" s="2">
        <v>4.1791044776120003</v>
      </c>
      <c r="K2977" s="2">
        <v>61.791044776119001</v>
      </c>
      <c r="L2977" s="2">
        <v>23.582089552239001</v>
      </c>
      <c r="M2977" s="2">
        <v>20.895522388060002</v>
      </c>
      <c r="N2977" s="2">
        <v>25.373134328357999</v>
      </c>
      <c r="O2977" s="2">
        <v>10.447761194030001</v>
      </c>
      <c r="P2977" s="2">
        <v>0.29850746268700001</v>
      </c>
      <c r="Q2977" s="2">
        <v>1.492537313433</v>
      </c>
      <c r="R2977" s="2">
        <v>1.791044776119</v>
      </c>
      <c r="S2977" s="16">
        <v>0.89552238805999995</v>
      </c>
    </row>
    <row r="2978" spans="3:19" x14ac:dyDescent="0.25">
      <c r="C2978" s="106"/>
      <c r="D2978" s="103"/>
      <c r="E2978" s="11" t="s">
        <v>30</v>
      </c>
      <c r="F2978" s="8"/>
      <c r="G2978" s="7">
        <v>319</v>
      </c>
      <c r="H2978" s="17">
        <v>45.454545454544999</v>
      </c>
      <c r="I2978" s="2">
        <v>14.733542319749001</v>
      </c>
      <c r="J2978" s="2">
        <v>0.62695924764900002</v>
      </c>
      <c r="K2978" s="2">
        <v>28.213166144201001</v>
      </c>
      <c r="L2978" s="2">
        <v>39.811912225705001</v>
      </c>
      <c r="M2978" s="2">
        <v>24.451410658307001</v>
      </c>
      <c r="N2978" s="2">
        <v>18.181818181817999</v>
      </c>
      <c r="O2978" s="2">
        <v>24.137931034483</v>
      </c>
      <c r="P2978" s="2">
        <v>1.253918495298</v>
      </c>
      <c r="Q2978" s="2">
        <v>5.3291536050159998</v>
      </c>
      <c r="R2978" s="2">
        <v>2.1943573667709999</v>
      </c>
      <c r="S2978" s="16">
        <v>1.8808777429470001</v>
      </c>
    </row>
    <row r="2979" spans="3:19" x14ac:dyDescent="0.25">
      <c r="C2979" s="106"/>
      <c r="D2979" s="103"/>
      <c r="E2979" s="11" t="s">
        <v>31</v>
      </c>
      <c r="F2979" s="8"/>
      <c r="G2979" s="7">
        <v>1267</v>
      </c>
      <c r="H2979" s="17">
        <v>45.382794001579001</v>
      </c>
      <c r="I2979" s="2">
        <v>20.52091554854</v>
      </c>
      <c r="J2979" s="2">
        <v>3.0781373322809999</v>
      </c>
      <c r="K2979" s="2">
        <v>58.721389108129003</v>
      </c>
      <c r="L2979" s="2">
        <v>25.887924230466002</v>
      </c>
      <c r="M2979" s="2">
        <v>21.62588792423</v>
      </c>
      <c r="N2979" s="2">
        <v>25.019731649566001</v>
      </c>
      <c r="O2979" s="2">
        <v>12.233622730860001</v>
      </c>
      <c r="P2979" s="2">
        <v>0.63141278610899998</v>
      </c>
      <c r="Q2979" s="2">
        <v>2.1310181531180001</v>
      </c>
      <c r="R2979" s="2">
        <v>1.420678768745</v>
      </c>
      <c r="S2979" s="16">
        <v>0.94711917916300004</v>
      </c>
    </row>
    <row r="2980" spans="3:19" x14ac:dyDescent="0.25">
      <c r="C2980" s="106"/>
      <c r="D2980" s="103"/>
      <c r="E2980" s="11" t="s">
        <v>32</v>
      </c>
      <c r="F2980" s="8"/>
      <c r="G2980" s="7">
        <v>654</v>
      </c>
      <c r="H2980" s="17">
        <v>46.330275229358001</v>
      </c>
      <c r="I2980" s="2">
        <v>18.960244648318</v>
      </c>
      <c r="J2980" s="2">
        <v>2.4464831804279998</v>
      </c>
      <c r="K2980" s="2">
        <v>45.412844036697003</v>
      </c>
      <c r="L2980" s="2">
        <v>31.498470948011999</v>
      </c>
      <c r="M2980" s="2">
        <v>22.629969418959998</v>
      </c>
      <c r="N2980" s="2">
        <v>21.865443425075998</v>
      </c>
      <c r="O2980" s="2">
        <v>17.125382262997</v>
      </c>
      <c r="P2980" s="2">
        <v>0.764525993884</v>
      </c>
      <c r="Q2980" s="2">
        <v>3.363914373089</v>
      </c>
      <c r="R2980" s="2">
        <v>1.987767584098</v>
      </c>
      <c r="S2980" s="16">
        <v>1.376146788991</v>
      </c>
    </row>
    <row r="2981" spans="3:19" x14ac:dyDescent="0.25">
      <c r="C2981" s="106"/>
      <c r="D2981" s="102" t="s">
        <v>22</v>
      </c>
      <c r="E2981" s="10" t="s">
        <v>26</v>
      </c>
      <c r="F2981" s="9"/>
      <c r="G2981" s="13">
        <v>137</v>
      </c>
      <c r="H2981" s="23">
        <v>46.715328467153</v>
      </c>
      <c r="I2981" s="4">
        <v>27.007299270072998</v>
      </c>
      <c r="J2981" s="4">
        <v>12.408759124088</v>
      </c>
      <c r="K2981" s="4">
        <v>78.832116788321002</v>
      </c>
      <c r="L2981" s="4">
        <v>8.7591240875909993</v>
      </c>
      <c r="M2981" s="4">
        <v>13.138686131387001</v>
      </c>
      <c r="N2981" s="4">
        <v>35.766423357664003</v>
      </c>
      <c r="O2981" s="4">
        <v>6.5693430656930003</v>
      </c>
      <c r="P2981" s="36" t="s">
        <v>68</v>
      </c>
      <c r="Q2981" s="36" t="s">
        <v>68</v>
      </c>
      <c r="R2981" s="4">
        <v>2.1897810218979998</v>
      </c>
      <c r="S2981" s="59" t="s">
        <v>68</v>
      </c>
    </row>
    <row r="2982" spans="3:19" x14ac:dyDescent="0.25">
      <c r="C2982" s="106"/>
      <c r="D2982" s="103"/>
      <c r="E2982" s="11" t="s">
        <v>27</v>
      </c>
      <c r="F2982" s="8"/>
      <c r="G2982" s="7">
        <v>157</v>
      </c>
      <c r="H2982" s="17">
        <v>42.038216560510001</v>
      </c>
      <c r="I2982" s="2">
        <v>22.929936305731999</v>
      </c>
      <c r="J2982" s="2">
        <v>7.0063694267520003</v>
      </c>
      <c r="K2982" s="2">
        <v>84.713375796177999</v>
      </c>
      <c r="L2982" s="2">
        <v>6.369426751592</v>
      </c>
      <c r="M2982" s="2">
        <v>14.649681528662001</v>
      </c>
      <c r="N2982" s="2">
        <v>30.573248407643</v>
      </c>
      <c r="O2982" s="2">
        <v>3.8216560509550002</v>
      </c>
      <c r="P2982" s="19" t="s">
        <v>68</v>
      </c>
      <c r="Q2982" s="2">
        <v>0.63694267515900005</v>
      </c>
      <c r="R2982" s="2">
        <v>0.63694267515900005</v>
      </c>
      <c r="S2982" s="16">
        <v>0.63694267515900005</v>
      </c>
    </row>
    <row r="2983" spans="3:19" x14ac:dyDescent="0.25">
      <c r="C2983" s="106"/>
      <c r="D2983" s="103"/>
      <c r="E2983" s="11" t="s">
        <v>28</v>
      </c>
      <c r="F2983" s="8"/>
      <c r="G2983" s="7">
        <v>162</v>
      </c>
      <c r="H2983" s="17">
        <v>43.827160493827002</v>
      </c>
      <c r="I2983" s="2">
        <v>19.753086419753</v>
      </c>
      <c r="J2983" s="2">
        <v>3.7037037037039999</v>
      </c>
      <c r="K2983" s="2">
        <v>80.864197530864004</v>
      </c>
      <c r="L2983" s="2">
        <v>14.814814814815</v>
      </c>
      <c r="M2983" s="2">
        <v>16.666666666666998</v>
      </c>
      <c r="N2983" s="2">
        <v>25.925925925925998</v>
      </c>
      <c r="O2983" s="2">
        <v>4.3209876543209997</v>
      </c>
      <c r="P2983" s="2">
        <v>1.851851851852</v>
      </c>
      <c r="Q2983" s="2">
        <v>1.851851851852</v>
      </c>
      <c r="R2983" s="19" t="s">
        <v>68</v>
      </c>
      <c r="S2983" s="40" t="s">
        <v>68</v>
      </c>
    </row>
    <row r="2984" spans="3:19" x14ac:dyDescent="0.25">
      <c r="C2984" s="106"/>
      <c r="D2984" s="103"/>
      <c r="E2984" s="11" t="s">
        <v>29</v>
      </c>
      <c r="F2984" s="8"/>
      <c r="G2984" s="7">
        <v>175</v>
      </c>
      <c r="H2984" s="17">
        <v>48.571428571429003</v>
      </c>
      <c r="I2984" s="2">
        <v>23.428571428571001</v>
      </c>
      <c r="J2984" s="2">
        <v>5.7142857142860004</v>
      </c>
      <c r="K2984" s="2">
        <v>77.142857142856997</v>
      </c>
      <c r="L2984" s="2">
        <v>13.142857142857</v>
      </c>
      <c r="M2984" s="2">
        <v>20.571428571428999</v>
      </c>
      <c r="N2984" s="2">
        <v>27.428571428571001</v>
      </c>
      <c r="O2984" s="2">
        <v>10.857142857143</v>
      </c>
      <c r="P2984" s="2">
        <v>0.57142857142900005</v>
      </c>
      <c r="Q2984" s="2">
        <v>0.57142857142900005</v>
      </c>
      <c r="R2984" s="2">
        <v>1.142857142857</v>
      </c>
      <c r="S2984" s="16">
        <v>0.57142857142900005</v>
      </c>
    </row>
    <row r="2985" spans="3:19" x14ac:dyDescent="0.25">
      <c r="C2985" s="106"/>
      <c r="D2985" s="103"/>
      <c r="E2985" s="11" t="s">
        <v>30</v>
      </c>
      <c r="F2985" s="8"/>
      <c r="G2985" s="7">
        <v>149</v>
      </c>
      <c r="H2985" s="17">
        <v>45.637583892617002</v>
      </c>
      <c r="I2985" s="2">
        <v>17.449664429529999</v>
      </c>
      <c r="J2985" s="2">
        <v>1.342281879195</v>
      </c>
      <c r="K2985" s="2">
        <v>46.979865771812001</v>
      </c>
      <c r="L2985" s="2">
        <v>29.530201342282002</v>
      </c>
      <c r="M2985" s="2">
        <v>19.463087248322001</v>
      </c>
      <c r="N2985" s="2">
        <v>17.449664429529999</v>
      </c>
      <c r="O2985" s="2">
        <v>20.805369127517</v>
      </c>
      <c r="P2985" s="2">
        <v>2.0134228187919998</v>
      </c>
      <c r="Q2985" s="2">
        <v>5.3691275167789998</v>
      </c>
      <c r="R2985" s="2">
        <v>1.342281879195</v>
      </c>
      <c r="S2985" s="16">
        <v>2.0134228187919998</v>
      </c>
    </row>
    <row r="2986" spans="3:19" x14ac:dyDescent="0.25">
      <c r="C2986" s="106"/>
      <c r="D2986" s="103"/>
      <c r="E2986" s="11" t="s">
        <v>31</v>
      </c>
      <c r="F2986" s="8"/>
      <c r="G2986" s="7">
        <v>643</v>
      </c>
      <c r="H2986" s="17">
        <v>45.101088646967</v>
      </c>
      <c r="I2986" s="2">
        <v>20.99533437014</v>
      </c>
      <c r="J2986" s="2">
        <v>4.510108864697</v>
      </c>
      <c r="K2986" s="2">
        <v>72.939346811820002</v>
      </c>
      <c r="L2986" s="2">
        <v>15.707620528771001</v>
      </c>
      <c r="M2986" s="2">
        <v>17.884914463453001</v>
      </c>
      <c r="N2986" s="2">
        <v>25.505443234836999</v>
      </c>
      <c r="O2986" s="2">
        <v>9.7978227060650003</v>
      </c>
      <c r="P2986" s="2">
        <v>1.088646967341</v>
      </c>
      <c r="Q2986" s="2">
        <v>2.0217729393470001</v>
      </c>
      <c r="R2986" s="2">
        <v>0.77760497667200001</v>
      </c>
      <c r="S2986" s="16">
        <v>0.77760497667200001</v>
      </c>
    </row>
    <row r="2987" spans="3:19" x14ac:dyDescent="0.25">
      <c r="C2987" s="106"/>
      <c r="D2987" s="103"/>
      <c r="E2987" s="11" t="s">
        <v>32</v>
      </c>
      <c r="F2987" s="8"/>
      <c r="G2987" s="7">
        <v>324</v>
      </c>
      <c r="H2987" s="17">
        <v>47.222222222222001</v>
      </c>
      <c r="I2987" s="2">
        <v>20.679012345678998</v>
      </c>
      <c r="J2987" s="2">
        <v>3.7037037037039999</v>
      </c>
      <c r="K2987" s="2">
        <v>63.271604938271999</v>
      </c>
      <c r="L2987" s="2">
        <v>20.679012345678998</v>
      </c>
      <c r="M2987" s="2">
        <v>20.061728395062001</v>
      </c>
      <c r="N2987" s="2">
        <v>22.83950617284</v>
      </c>
      <c r="O2987" s="2">
        <v>15.432098765432</v>
      </c>
      <c r="P2987" s="2">
        <v>1.2345679012349999</v>
      </c>
      <c r="Q2987" s="2">
        <v>2.7777777777780002</v>
      </c>
      <c r="R2987" s="2">
        <v>1.2345679012349999</v>
      </c>
      <c r="S2987" s="16">
        <v>1.2345679012349999</v>
      </c>
    </row>
    <row r="2988" spans="3:19" x14ac:dyDescent="0.25">
      <c r="C2988" s="106"/>
      <c r="D2988" s="102" t="s">
        <v>23</v>
      </c>
      <c r="E2988" s="10" t="s">
        <v>26</v>
      </c>
      <c r="F2988" s="9"/>
      <c r="G2988" s="13">
        <v>120</v>
      </c>
      <c r="H2988" s="23">
        <v>52.5</v>
      </c>
      <c r="I2988" s="4">
        <v>24.166666666666998</v>
      </c>
      <c r="J2988" s="4">
        <v>2.5</v>
      </c>
      <c r="K2988" s="4">
        <v>65</v>
      </c>
      <c r="L2988" s="4">
        <v>35</v>
      </c>
      <c r="M2988" s="4">
        <v>28.333333333333002</v>
      </c>
      <c r="N2988" s="4">
        <v>40</v>
      </c>
      <c r="O2988" s="4">
        <v>8.333333333333</v>
      </c>
      <c r="P2988" s="36" t="s">
        <v>68</v>
      </c>
      <c r="Q2988" s="36" t="s">
        <v>68</v>
      </c>
      <c r="R2988" s="36" t="s">
        <v>68</v>
      </c>
      <c r="S2988" s="25">
        <v>1.666666666667</v>
      </c>
    </row>
    <row r="2989" spans="3:19" x14ac:dyDescent="0.25">
      <c r="C2989" s="106"/>
      <c r="D2989" s="103"/>
      <c r="E2989" s="11" t="s">
        <v>27</v>
      </c>
      <c r="F2989" s="8"/>
      <c r="G2989" s="7">
        <v>140</v>
      </c>
      <c r="H2989" s="17">
        <v>43.571428571429003</v>
      </c>
      <c r="I2989" s="2">
        <v>24.285714285714</v>
      </c>
      <c r="J2989" s="2">
        <v>0.71428571428599996</v>
      </c>
      <c r="K2989" s="2">
        <v>67.142857142856997</v>
      </c>
      <c r="L2989" s="2">
        <v>25</v>
      </c>
      <c r="M2989" s="2">
        <v>26.428571428571001</v>
      </c>
      <c r="N2989" s="2">
        <v>22.857142857143</v>
      </c>
      <c r="O2989" s="2">
        <v>9.2857142857140005</v>
      </c>
      <c r="P2989" s="19" t="s">
        <v>68</v>
      </c>
      <c r="Q2989" s="19" t="s">
        <v>68</v>
      </c>
      <c r="R2989" s="2">
        <v>1.4285714285710001</v>
      </c>
      <c r="S2989" s="40" t="s">
        <v>68</v>
      </c>
    </row>
    <row r="2990" spans="3:19" x14ac:dyDescent="0.25">
      <c r="C2990" s="106"/>
      <c r="D2990" s="103"/>
      <c r="E2990" s="11" t="s">
        <v>28</v>
      </c>
      <c r="F2990" s="8"/>
      <c r="G2990" s="7">
        <v>154</v>
      </c>
      <c r="H2990" s="17">
        <v>48.051948051948003</v>
      </c>
      <c r="I2990" s="2">
        <v>22.077922077922</v>
      </c>
      <c r="J2990" s="2">
        <v>3.2467532467529998</v>
      </c>
      <c r="K2990" s="2">
        <v>57.792207792208004</v>
      </c>
      <c r="L2990" s="2">
        <v>34.415584415584</v>
      </c>
      <c r="M2990" s="2">
        <v>25.324675324674999</v>
      </c>
      <c r="N2990" s="2">
        <v>33.766233766234002</v>
      </c>
      <c r="O2990" s="2">
        <v>11.038961038961</v>
      </c>
      <c r="P2990" s="19" t="s">
        <v>68</v>
      </c>
      <c r="Q2990" s="2">
        <v>0.64935064935099995</v>
      </c>
      <c r="R2990" s="2">
        <v>1.298701298701</v>
      </c>
      <c r="S2990" s="16">
        <v>1.298701298701</v>
      </c>
    </row>
    <row r="2991" spans="3:19" x14ac:dyDescent="0.25">
      <c r="C2991" s="106"/>
      <c r="D2991" s="103"/>
      <c r="E2991" s="11" t="s">
        <v>29</v>
      </c>
      <c r="F2991" s="8"/>
      <c r="G2991" s="7">
        <v>160</v>
      </c>
      <c r="H2991" s="17">
        <v>45.625</v>
      </c>
      <c r="I2991" s="2">
        <v>22.5</v>
      </c>
      <c r="J2991" s="2">
        <v>2.5</v>
      </c>
      <c r="K2991" s="2">
        <v>45</v>
      </c>
      <c r="L2991" s="2">
        <v>35</v>
      </c>
      <c r="M2991" s="2">
        <v>21.25</v>
      </c>
      <c r="N2991" s="2">
        <v>23.125</v>
      </c>
      <c r="O2991" s="2">
        <v>10</v>
      </c>
      <c r="P2991" s="19" t="s">
        <v>68</v>
      </c>
      <c r="Q2991" s="2">
        <v>2.5</v>
      </c>
      <c r="R2991" s="2">
        <v>2.5</v>
      </c>
      <c r="S2991" s="16">
        <v>1.25</v>
      </c>
    </row>
    <row r="2992" spans="3:19" x14ac:dyDescent="0.25">
      <c r="C2992" s="106"/>
      <c r="D2992" s="103"/>
      <c r="E2992" s="11" t="s">
        <v>30</v>
      </c>
      <c r="F2992" s="8"/>
      <c r="G2992" s="7">
        <v>170</v>
      </c>
      <c r="H2992" s="17">
        <v>45.294117647058997</v>
      </c>
      <c r="I2992" s="2">
        <v>12.352941176471001</v>
      </c>
      <c r="J2992" s="19" t="s">
        <v>68</v>
      </c>
      <c r="K2992" s="2">
        <v>11.764705882353001</v>
      </c>
      <c r="L2992" s="2">
        <v>48.823529411765001</v>
      </c>
      <c r="M2992" s="2">
        <v>28.823529411765001</v>
      </c>
      <c r="N2992" s="2">
        <v>18.823529411765001</v>
      </c>
      <c r="O2992" s="2">
        <v>27.058823529411999</v>
      </c>
      <c r="P2992" s="2">
        <v>0.58823529411800002</v>
      </c>
      <c r="Q2992" s="2">
        <v>5.2941176470590001</v>
      </c>
      <c r="R2992" s="2">
        <v>2.9411764705880001</v>
      </c>
      <c r="S2992" s="16">
        <v>1.764705882353</v>
      </c>
    </row>
    <row r="2993" spans="3:19" x14ac:dyDescent="0.25">
      <c r="C2993" s="106"/>
      <c r="D2993" s="103"/>
      <c r="E2993" s="11" t="s">
        <v>31</v>
      </c>
      <c r="F2993" s="8"/>
      <c r="G2993" s="7">
        <v>624</v>
      </c>
      <c r="H2993" s="17">
        <v>45.673076923076998</v>
      </c>
      <c r="I2993" s="2">
        <v>20.032051282051</v>
      </c>
      <c r="J2993" s="2">
        <v>1.6025641025640001</v>
      </c>
      <c r="K2993" s="2">
        <v>44.070512820513002</v>
      </c>
      <c r="L2993" s="2">
        <v>36.378205128205003</v>
      </c>
      <c r="M2993" s="2">
        <v>25.480769230768999</v>
      </c>
      <c r="N2993" s="2">
        <v>24.519230769231001</v>
      </c>
      <c r="O2993" s="2">
        <v>14.74358974359</v>
      </c>
      <c r="P2993" s="2">
        <v>0.16025641025599999</v>
      </c>
      <c r="Q2993" s="2">
        <v>2.2435897435899999</v>
      </c>
      <c r="R2993" s="2">
        <v>2.083333333333</v>
      </c>
      <c r="S2993" s="16">
        <v>1.1217948717949999</v>
      </c>
    </row>
    <row r="2994" spans="3:19" x14ac:dyDescent="0.25">
      <c r="C2994" s="106"/>
      <c r="D2994" s="103"/>
      <c r="E2994" s="11" t="s">
        <v>32</v>
      </c>
      <c r="F2994" s="8"/>
      <c r="G2994" s="7">
        <v>330</v>
      </c>
      <c r="H2994" s="17">
        <v>45.454545454544999</v>
      </c>
      <c r="I2994" s="2">
        <v>17.272727272727</v>
      </c>
      <c r="J2994" s="2">
        <v>1.2121212121210001</v>
      </c>
      <c r="K2994" s="2">
        <v>27.878787878788</v>
      </c>
      <c r="L2994" s="2">
        <v>42.121212121211997</v>
      </c>
      <c r="M2994" s="2">
        <v>25.151515151515</v>
      </c>
      <c r="N2994" s="2">
        <v>20.909090909090999</v>
      </c>
      <c r="O2994" s="2">
        <v>18.787878787878999</v>
      </c>
      <c r="P2994" s="2">
        <v>0.30303030303</v>
      </c>
      <c r="Q2994" s="2">
        <v>3.9393939393939998</v>
      </c>
      <c r="R2994" s="2">
        <v>2.7272727272730002</v>
      </c>
      <c r="S2994" s="16">
        <v>1.5151515151520001</v>
      </c>
    </row>
    <row r="2995" spans="3:19" ht="25.2" x14ac:dyDescent="0.25">
      <c r="C2995" s="102" t="s">
        <v>33</v>
      </c>
      <c r="D2995" s="102" t="s">
        <v>25</v>
      </c>
      <c r="E2995" s="10" t="s">
        <v>34</v>
      </c>
      <c r="F2995" s="9"/>
      <c r="G2995" s="13">
        <v>75</v>
      </c>
      <c r="H2995" s="23">
        <v>42.666666666666998</v>
      </c>
      <c r="I2995" s="4">
        <v>22.666666666666998</v>
      </c>
      <c r="J2995" s="4">
        <v>5.333333333333</v>
      </c>
      <c r="K2995" s="4">
        <v>61.333333333333002</v>
      </c>
      <c r="L2995" s="4">
        <v>2.666666666667</v>
      </c>
      <c r="M2995" s="4">
        <v>18.666666666666998</v>
      </c>
      <c r="N2995" s="4">
        <v>25.333333333333002</v>
      </c>
      <c r="O2995" s="4">
        <v>9.333333333333</v>
      </c>
      <c r="P2995" s="4">
        <v>1.333333333333</v>
      </c>
      <c r="Q2995" s="36" t="s">
        <v>68</v>
      </c>
      <c r="R2995" s="4">
        <v>1.333333333333</v>
      </c>
      <c r="S2995" s="25">
        <v>2.666666666667</v>
      </c>
    </row>
    <row r="2996" spans="3:19" ht="25.2" x14ac:dyDescent="0.25">
      <c r="C2996" s="106"/>
      <c r="D2996" s="103"/>
      <c r="E2996" s="11" t="s">
        <v>35</v>
      </c>
      <c r="F2996" s="8"/>
      <c r="G2996" s="7">
        <v>1042</v>
      </c>
      <c r="H2996" s="17">
        <v>46.641074856045996</v>
      </c>
      <c r="I2996" s="2">
        <v>21.785028790786999</v>
      </c>
      <c r="J2996" s="2">
        <v>4.2226487523990004</v>
      </c>
      <c r="K2996" s="2">
        <v>69.001919385796995</v>
      </c>
      <c r="L2996" s="2">
        <v>27.351247600768001</v>
      </c>
      <c r="M2996" s="2">
        <v>20.345489443378</v>
      </c>
      <c r="N2996" s="2">
        <v>27.735124760076999</v>
      </c>
      <c r="O2996" s="2">
        <v>9.4049904030710003</v>
      </c>
      <c r="P2996" s="2">
        <v>0.38387715930900002</v>
      </c>
      <c r="Q2996" s="2">
        <v>1.247600767754</v>
      </c>
      <c r="R2996" s="2">
        <v>0.95969289827299997</v>
      </c>
      <c r="S2996" s="16">
        <v>0.38387715930900002</v>
      </c>
    </row>
    <row r="2997" spans="3:19" ht="25.2" x14ac:dyDescent="0.25">
      <c r="C2997" s="106"/>
      <c r="D2997" s="103"/>
      <c r="E2997" s="11" t="s">
        <v>36</v>
      </c>
      <c r="F2997" s="8"/>
      <c r="G2997" s="7">
        <v>122</v>
      </c>
      <c r="H2997" s="17">
        <v>55.737704918033003</v>
      </c>
      <c r="I2997" s="2">
        <v>22.131147540983999</v>
      </c>
      <c r="J2997" s="2">
        <v>4.0983606557380003</v>
      </c>
      <c r="K2997" s="2">
        <v>45.901639344262001</v>
      </c>
      <c r="L2997" s="2">
        <v>12.295081967212999</v>
      </c>
      <c r="M2997" s="2">
        <v>31.967213114753999</v>
      </c>
      <c r="N2997" s="2">
        <v>39.344262295081997</v>
      </c>
      <c r="O2997" s="2">
        <v>15.573770491803</v>
      </c>
      <c r="P2997" s="19" t="s">
        <v>68</v>
      </c>
      <c r="Q2997" s="19" t="s">
        <v>68</v>
      </c>
      <c r="R2997" s="2">
        <v>1.6393442622950001</v>
      </c>
      <c r="S2997" s="16">
        <v>2.459016393443</v>
      </c>
    </row>
    <row r="2998" spans="3:19" ht="25.2" x14ac:dyDescent="0.25">
      <c r="C2998" s="106"/>
      <c r="D2998" s="103"/>
      <c r="E2998" s="11" t="s">
        <v>37</v>
      </c>
      <c r="F2998" s="8"/>
      <c r="G2998" s="7">
        <v>251</v>
      </c>
      <c r="H2998" s="17">
        <v>43.027888446215002</v>
      </c>
      <c r="I2998" s="2">
        <v>18.725099601594</v>
      </c>
      <c r="J2998" s="2">
        <v>1.593625498008</v>
      </c>
      <c r="K2998" s="2">
        <v>37.051792828685002</v>
      </c>
      <c r="L2998" s="2">
        <v>30.677290836653</v>
      </c>
      <c r="M2998" s="2">
        <v>22.310756972111999</v>
      </c>
      <c r="N2998" s="2">
        <v>20.318725099601998</v>
      </c>
      <c r="O2998" s="2">
        <v>18.326693227092001</v>
      </c>
      <c r="P2998" s="2">
        <v>1.1952191235059999</v>
      </c>
      <c r="Q2998" s="2">
        <v>5.1792828685260002</v>
      </c>
      <c r="R2998" s="2">
        <v>3.187250996016</v>
      </c>
      <c r="S2998" s="16">
        <v>1.1952191235059999</v>
      </c>
    </row>
    <row r="2999" spans="3:19" x14ac:dyDescent="0.25">
      <c r="C2999" s="106"/>
      <c r="D2999" s="103"/>
      <c r="E2999" s="11" t="s">
        <v>38</v>
      </c>
      <c r="F2999" s="8"/>
      <c r="G2999" s="14">
        <v>34</v>
      </c>
      <c r="H2999" s="29">
        <v>23.529411764706001</v>
      </c>
      <c r="I2999" s="6">
        <v>23.529411764706001</v>
      </c>
      <c r="J2999" s="6">
        <v>5.8823529411760003</v>
      </c>
      <c r="K2999" s="6">
        <v>47.058823529412003</v>
      </c>
      <c r="L2999" s="6">
        <v>8.8235294117649996</v>
      </c>
      <c r="M2999" s="6">
        <v>14.705882352941</v>
      </c>
      <c r="N2999" s="6">
        <v>20.588235294118</v>
      </c>
      <c r="O2999" s="6">
        <v>11.764705882353001</v>
      </c>
      <c r="P2999" s="12" t="s">
        <v>68</v>
      </c>
      <c r="Q2999" s="6">
        <v>2.9411764705880001</v>
      </c>
      <c r="R2999" s="12" t="s">
        <v>68</v>
      </c>
      <c r="S2999" s="31">
        <v>5.8823529411760003</v>
      </c>
    </row>
    <row r="3000" spans="3:19" ht="25.2" x14ac:dyDescent="0.25">
      <c r="C3000" s="106"/>
      <c r="D3000" s="102" t="s">
        <v>22</v>
      </c>
      <c r="E3000" s="10" t="s">
        <v>34</v>
      </c>
      <c r="F3000" s="9"/>
      <c r="G3000" s="13">
        <v>53</v>
      </c>
      <c r="H3000" s="23">
        <v>35.849056603774002</v>
      </c>
      <c r="I3000" s="4">
        <v>24.528301886792001</v>
      </c>
      <c r="J3000" s="4">
        <v>5.660377358491</v>
      </c>
      <c r="K3000" s="4">
        <v>64.150943396225998</v>
      </c>
      <c r="L3000" s="4">
        <v>1.88679245283</v>
      </c>
      <c r="M3000" s="4">
        <v>18.867924528302002</v>
      </c>
      <c r="N3000" s="4">
        <v>24.528301886792001</v>
      </c>
      <c r="O3000" s="4">
        <v>5.660377358491</v>
      </c>
      <c r="P3000" s="4">
        <v>1.88679245283</v>
      </c>
      <c r="Q3000" s="36" t="s">
        <v>68</v>
      </c>
      <c r="R3000" s="4">
        <v>1.88679245283</v>
      </c>
      <c r="S3000" s="25">
        <v>1.88679245283</v>
      </c>
    </row>
    <row r="3001" spans="3:19" ht="25.2" x14ac:dyDescent="0.25">
      <c r="C3001" s="106"/>
      <c r="D3001" s="103"/>
      <c r="E3001" s="11" t="s">
        <v>35</v>
      </c>
      <c r="F3001" s="8"/>
      <c r="G3001" s="7">
        <v>595</v>
      </c>
      <c r="H3001" s="17">
        <v>46.554621848739004</v>
      </c>
      <c r="I3001" s="2">
        <v>21.008403361345</v>
      </c>
      <c r="J3001" s="2">
        <v>5.7142857142860004</v>
      </c>
      <c r="K3001" s="2">
        <v>78.655462184873997</v>
      </c>
      <c r="L3001" s="2">
        <v>17.142857142857</v>
      </c>
      <c r="M3001" s="2">
        <v>17.142857142857</v>
      </c>
      <c r="N3001" s="2">
        <v>26.890756302521002</v>
      </c>
      <c r="O3001" s="2">
        <v>9.7478991596639997</v>
      </c>
      <c r="P3001" s="2">
        <v>0.504201680672</v>
      </c>
      <c r="Q3001" s="2">
        <v>1.5126050420170001</v>
      </c>
      <c r="R3001" s="2">
        <v>1.0084033613450001</v>
      </c>
      <c r="S3001" s="16">
        <v>0.33613445378200002</v>
      </c>
    </row>
    <row r="3002" spans="3:19" ht="25.2" x14ac:dyDescent="0.25">
      <c r="C3002" s="106"/>
      <c r="D3002" s="103"/>
      <c r="E3002" s="11" t="s">
        <v>36</v>
      </c>
      <c r="F3002" s="8"/>
      <c r="G3002" s="7">
        <v>56</v>
      </c>
      <c r="H3002" s="17">
        <v>60.714285714286</v>
      </c>
      <c r="I3002" s="2">
        <v>30.357142857143</v>
      </c>
      <c r="J3002" s="2">
        <v>7.1428571428570002</v>
      </c>
      <c r="K3002" s="2">
        <v>48.214285714286</v>
      </c>
      <c r="L3002" s="2">
        <v>5.3571428571429998</v>
      </c>
      <c r="M3002" s="2">
        <v>21.428571428571001</v>
      </c>
      <c r="N3002" s="2">
        <v>44.642857142856997</v>
      </c>
      <c r="O3002" s="2">
        <v>7.1428571428570002</v>
      </c>
      <c r="P3002" s="19" t="s">
        <v>68</v>
      </c>
      <c r="Q3002" s="19" t="s">
        <v>68</v>
      </c>
      <c r="R3002" s="19" t="s">
        <v>68</v>
      </c>
      <c r="S3002" s="40" t="s">
        <v>68</v>
      </c>
    </row>
    <row r="3003" spans="3:19" ht="25.2" x14ac:dyDescent="0.25">
      <c r="C3003" s="106"/>
      <c r="D3003" s="103"/>
      <c r="E3003" s="11" t="s">
        <v>37</v>
      </c>
      <c r="F3003" s="8"/>
      <c r="G3003" s="7">
        <v>54</v>
      </c>
      <c r="H3003" s="17">
        <v>35.185185185184999</v>
      </c>
      <c r="I3003" s="2">
        <v>22.222222222222001</v>
      </c>
      <c r="J3003" s="2">
        <v>5.5555555555560003</v>
      </c>
      <c r="K3003" s="2">
        <v>64.814814814814994</v>
      </c>
      <c r="L3003" s="2">
        <v>12.962962962962999</v>
      </c>
      <c r="M3003" s="2">
        <v>11.111111111111001</v>
      </c>
      <c r="N3003" s="2">
        <v>20.370370370370001</v>
      </c>
      <c r="O3003" s="2">
        <v>9.2592592592590002</v>
      </c>
      <c r="P3003" s="2">
        <v>5.5555555555560003</v>
      </c>
      <c r="Q3003" s="2">
        <v>5.5555555555560003</v>
      </c>
      <c r="R3003" s="2">
        <v>1.851851851852</v>
      </c>
      <c r="S3003" s="40" t="s">
        <v>68</v>
      </c>
    </row>
    <row r="3004" spans="3:19" x14ac:dyDescent="0.25">
      <c r="C3004" s="106"/>
      <c r="D3004" s="103"/>
      <c r="E3004" s="11" t="s">
        <v>38</v>
      </c>
      <c r="F3004" s="8"/>
      <c r="G3004" s="14">
        <v>22</v>
      </c>
      <c r="H3004" s="29">
        <v>22.727272727273</v>
      </c>
      <c r="I3004" s="6">
        <v>22.727272727273</v>
      </c>
      <c r="J3004" s="6">
        <v>9.0909090909089993</v>
      </c>
      <c r="K3004" s="6">
        <v>59.090909090909001</v>
      </c>
      <c r="L3004" s="12" t="s">
        <v>68</v>
      </c>
      <c r="M3004" s="6">
        <v>13.636363636364001</v>
      </c>
      <c r="N3004" s="6">
        <v>18.181818181817999</v>
      </c>
      <c r="O3004" s="6">
        <v>9.0909090909089993</v>
      </c>
      <c r="P3004" s="12" t="s">
        <v>68</v>
      </c>
      <c r="Q3004" s="6">
        <v>4.5454545454549997</v>
      </c>
      <c r="R3004" s="12" t="s">
        <v>68</v>
      </c>
      <c r="S3004" s="31">
        <v>9.0909090909089993</v>
      </c>
    </row>
    <row r="3005" spans="3:19" ht="25.2" x14ac:dyDescent="0.25">
      <c r="C3005" s="106"/>
      <c r="D3005" s="102" t="s">
        <v>23</v>
      </c>
      <c r="E3005" s="10" t="s">
        <v>34</v>
      </c>
      <c r="F3005" s="9"/>
      <c r="G3005" s="41">
        <v>22</v>
      </c>
      <c r="H3005" s="61">
        <v>59.090909090909001</v>
      </c>
      <c r="I3005" s="33">
        <v>18.181818181817999</v>
      </c>
      <c r="J3005" s="33">
        <v>4.5454545454549997</v>
      </c>
      <c r="K3005" s="33">
        <v>54.545454545455001</v>
      </c>
      <c r="L3005" s="33">
        <v>4.5454545454549997</v>
      </c>
      <c r="M3005" s="33">
        <v>18.181818181817999</v>
      </c>
      <c r="N3005" s="33">
        <v>27.272727272727</v>
      </c>
      <c r="O3005" s="33">
        <v>18.181818181817999</v>
      </c>
      <c r="P3005" s="39" t="s">
        <v>68</v>
      </c>
      <c r="Q3005" s="39" t="s">
        <v>68</v>
      </c>
      <c r="R3005" s="39" t="s">
        <v>68</v>
      </c>
      <c r="S3005" s="63">
        <v>4.5454545454549997</v>
      </c>
    </row>
    <row r="3006" spans="3:19" ht="25.2" x14ac:dyDescent="0.25">
      <c r="C3006" s="106"/>
      <c r="D3006" s="103"/>
      <c r="E3006" s="11" t="s">
        <v>35</v>
      </c>
      <c r="F3006" s="8"/>
      <c r="G3006" s="7">
        <v>447</v>
      </c>
      <c r="H3006" s="17">
        <v>46.756152125280003</v>
      </c>
      <c r="I3006" s="2">
        <v>22.818791946308998</v>
      </c>
      <c r="J3006" s="2">
        <v>2.2371364653239998</v>
      </c>
      <c r="K3006" s="2">
        <v>56.152125279642</v>
      </c>
      <c r="L3006" s="2">
        <v>40.939597315435996</v>
      </c>
      <c r="M3006" s="2">
        <v>24.608501118568</v>
      </c>
      <c r="N3006" s="2">
        <v>28.859060402685</v>
      </c>
      <c r="O3006" s="2">
        <v>8.9485458612979993</v>
      </c>
      <c r="P3006" s="2">
        <v>0.22371364653199999</v>
      </c>
      <c r="Q3006" s="2">
        <v>0.89485458613000002</v>
      </c>
      <c r="R3006" s="2">
        <v>0.89485458613000002</v>
      </c>
      <c r="S3006" s="16">
        <v>0.44742729306500001</v>
      </c>
    </row>
    <row r="3007" spans="3:19" ht="25.2" x14ac:dyDescent="0.25">
      <c r="C3007" s="106"/>
      <c r="D3007" s="103"/>
      <c r="E3007" s="11" t="s">
        <v>36</v>
      </c>
      <c r="F3007" s="8"/>
      <c r="G3007" s="7">
        <v>66</v>
      </c>
      <c r="H3007" s="17">
        <v>51.515151515151999</v>
      </c>
      <c r="I3007" s="2">
        <v>15.151515151515</v>
      </c>
      <c r="J3007" s="2">
        <v>1.5151515151520001</v>
      </c>
      <c r="K3007" s="2">
        <v>43.939393939394002</v>
      </c>
      <c r="L3007" s="2">
        <v>18.181818181817999</v>
      </c>
      <c r="M3007" s="2">
        <v>40.909090909090999</v>
      </c>
      <c r="N3007" s="2">
        <v>34.848484848485</v>
      </c>
      <c r="O3007" s="2">
        <v>22.727272727273</v>
      </c>
      <c r="P3007" s="19" t="s">
        <v>68</v>
      </c>
      <c r="Q3007" s="19" t="s">
        <v>68</v>
      </c>
      <c r="R3007" s="2">
        <v>3.0303030303030001</v>
      </c>
      <c r="S3007" s="16">
        <v>4.5454545454549997</v>
      </c>
    </row>
    <row r="3008" spans="3:19" ht="25.2" x14ac:dyDescent="0.25">
      <c r="C3008" s="106"/>
      <c r="D3008" s="103"/>
      <c r="E3008" s="11" t="s">
        <v>37</v>
      </c>
      <c r="F3008" s="8"/>
      <c r="G3008" s="7">
        <v>197</v>
      </c>
      <c r="H3008" s="17">
        <v>45.177664974618999</v>
      </c>
      <c r="I3008" s="2">
        <v>17.766497461928999</v>
      </c>
      <c r="J3008" s="2">
        <v>0.50761421319800004</v>
      </c>
      <c r="K3008" s="2">
        <v>29.441624365481999</v>
      </c>
      <c r="L3008" s="2">
        <v>35.532994923857999</v>
      </c>
      <c r="M3008" s="2">
        <v>25.380710659898</v>
      </c>
      <c r="N3008" s="2">
        <v>20.304568527918999</v>
      </c>
      <c r="O3008" s="2">
        <v>20.812182741116999</v>
      </c>
      <c r="P3008" s="19" t="s">
        <v>68</v>
      </c>
      <c r="Q3008" s="2">
        <v>5.0761421319800002</v>
      </c>
      <c r="R3008" s="2">
        <v>3.553299492386</v>
      </c>
      <c r="S3008" s="16">
        <v>1.522842639594</v>
      </c>
    </row>
    <row r="3009" spans="3:19" x14ac:dyDescent="0.25">
      <c r="C3009" s="106"/>
      <c r="D3009" s="103"/>
      <c r="E3009" s="11" t="s">
        <v>38</v>
      </c>
      <c r="F3009" s="8"/>
      <c r="G3009" s="14">
        <v>12</v>
      </c>
      <c r="H3009" s="29">
        <v>25</v>
      </c>
      <c r="I3009" s="6">
        <v>25</v>
      </c>
      <c r="J3009" s="12" t="s">
        <v>68</v>
      </c>
      <c r="K3009" s="6">
        <v>25</v>
      </c>
      <c r="L3009" s="6">
        <v>25</v>
      </c>
      <c r="M3009" s="6">
        <v>16.666666666666998</v>
      </c>
      <c r="N3009" s="6">
        <v>25</v>
      </c>
      <c r="O3009" s="6">
        <v>16.666666666666998</v>
      </c>
      <c r="P3009" s="12" t="s">
        <v>68</v>
      </c>
      <c r="Q3009" s="12" t="s">
        <v>68</v>
      </c>
      <c r="R3009" s="12" t="s">
        <v>68</v>
      </c>
      <c r="S3009" s="38" t="s">
        <v>68</v>
      </c>
    </row>
    <row r="3010" spans="3:19" ht="25.2" x14ac:dyDescent="0.25">
      <c r="C3010" s="102" t="s">
        <v>39</v>
      </c>
      <c r="D3010" s="102" t="s">
        <v>25</v>
      </c>
      <c r="E3010" s="10" t="s">
        <v>40</v>
      </c>
      <c r="F3010" s="9"/>
      <c r="G3010" s="13">
        <v>263</v>
      </c>
      <c r="H3010" s="23">
        <v>50.570342205323001</v>
      </c>
      <c r="I3010" s="4">
        <v>23.193916349809999</v>
      </c>
      <c r="J3010" s="4">
        <v>3.422053231939</v>
      </c>
      <c r="K3010" s="4">
        <v>43.346007604562999</v>
      </c>
      <c r="L3010" s="4">
        <v>13.307984790875</v>
      </c>
      <c r="M3010" s="4">
        <v>26.235741444866999</v>
      </c>
      <c r="N3010" s="4">
        <v>28.51711026616</v>
      </c>
      <c r="O3010" s="4">
        <v>19.771863117871</v>
      </c>
      <c r="P3010" s="4">
        <v>1.520912547529</v>
      </c>
      <c r="Q3010" s="4">
        <v>1.1406844106459999</v>
      </c>
      <c r="R3010" s="4">
        <v>2.6615969581750001</v>
      </c>
      <c r="S3010" s="25">
        <v>1.9011406844109999</v>
      </c>
    </row>
    <row r="3011" spans="3:19" ht="25.2" x14ac:dyDescent="0.25">
      <c r="C3011" s="106"/>
      <c r="D3011" s="103"/>
      <c r="E3011" s="11" t="s">
        <v>41</v>
      </c>
      <c r="F3011" s="8"/>
      <c r="G3011" s="7">
        <v>906</v>
      </c>
      <c r="H3011" s="17">
        <v>46.909492273730997</v>
      </c>
      <c r="I3011" s="2">
        <v>21.964679911699999</v>
      </c>
      <c r="J3011" s="2">
        <v>4.525386313466</v>
      </c>
      <c r="K3011" s="2">
        <v>71.412803532008994</v>
      </c>
      <c r="L3011" s="2">
        <v>27.152317880795</v>
      </c>
      <c r="M3011" s="2">
        <v>21.081677704194</v>
      </c>
      <c r="N3011" s="2">
        <v>28.697571743929</v>
      </c>
      <c r="O3011" s="2">
        <v>8.6092715231790002</v>
      </c>
      <c r="P3011" s="2">
        <v>0.22075055187600001</v>
      </c>
      <c r="Q3011" s="2">
        <v>1.103752759382</v>
      </c>
      <c r="R3011" s="2">
        <v>0.99337748344400001</v>
      </c>
      <c r="S3011" s="16">
        <v>0.22075055187600001</v>
      </c>
    </row>
    <row r="3012" spans="3:19" x14ac:dyDescent="0.25">
      <c r="C3012" s="106"/>
      <c r="D3012" s="103"/>
      <c r="E3012" s="11" t="s">
        <v>42</v>
      </c>
      <c r="F3012" s="8"/>
      <c r="G3012" s="7">
        <v>61</v>
      </c>
      <c r="H3012" s="17">
        <v>40.983606557377001</v>
      </c>
      <c r="I3012" s="2">
        <v>27.868852459016001</v>
      </c>
      <c r="J3012" s="2">
        <v>6.5573770491800003</v>
      </c>
      <c r="K3012" s="2">
        <v>81.967213114754003</v>
      </c>
      <c r="L3012" s="2">
        <v>11.475409836066</v>
      </c>
      <c r="M3012" s="2">
        <v>16.393442622951</v>
      </c>
      <c r="N3012" s="2">
        <v>27.868852459016001</v>
      </c>
      <c r="O3012" s="2">
        <v>11.475409836066</v>
      </c>
      <c r="P3012" s="19" t="s">
        <v>68</v>
      </c>
      <c r="Q3012" s="19" t="s">
        <v>68</v>
      </c>
      <c r="R3012" s="19" t="s">
        <v>68</v>
      </c>
      <c r="S3012" s="40" t="s">
        <v>68</v>
      </c>
    </row>
    <row r="3013" spans="3:19" x14ac:dyDescent="0.25">
      <c r="C3013" s="106"/>
      <c r="D3013" s="103"/>
      <c r="E3013" s="11" t="s">
        <v>43</v>
      </c>
      <c r="F3013" s="8"/>
      <c r="G3013" s="7">
        <v>450</v>
      </c>
      <c r="H3013" s="17">
        <v>46.888888888888999</v>
      </c>
      <c r="I3013" s="2">
        <v>19.555555555556001</v>
      </c>
      <c r="J3013" s="2">
        <v>4.2222222222220003</v>
      </c>
      <c r="K3013" s="2">
        <v>63.555555555555998</v>
      </c>
      <c r="L3013" s="2">
        <v>31.777777777777999</v>
      </c>
      <c r="M3013" s="2">
        <v>20.222222222222001</v>
      </c>
      <c r="N3013" s="2">
        <v>26</v>
      </c>
      <c r="O3013" s="2">
        <v>9.1111111111110006</v>
      </c>
      <c r="P3013" s="2">
        <v>0.444444444444</v>
      </c>
      <c r="Q3013" s="2">
        <v>2.2222222222219998</v>
      </c>
      <c r="R3013" s="2">
        <v>1.1111111111109999</v>
      </c>
      <c r="S3013" s="16">
        <v>0.444444444444</v>
      </c>
    </row>
    <row r="3014" spans="3:19" x14ac:dyDescent="0.25">
      <c r="C3014" s="106"/>
      <c r="D3014" s="103"/>
      <c r="E3014" s="11" t="s">
        <v>44</v>
      </c>
      <c r="F3014" s="8"/>
      <c r="G3014" s="7">
        <v>93</v>
      </c>
      <c r="H3014" s="17">
        <v>44.086021505376003</v>
      </c>
      <c r="I3014" s="2">
        <v>17.204301075269001</v>
      </c>
      <c r="J3014" s="2">
        <v>2.1505376344089999</v>
      </c>
      <c r="K3014" s="2">
        <v>66.666666666666998</v>
      </c>
      <c r="L3014" s="2">
        <v>40.860215053763</v>
      </c>
      <c r="M3014" s="2">
        <v>17.204301075269001</v>
      </c>
      <c r="N3014" s="2">
        <v>20.430107526882001</v>
      </c>
      <c r="O3014" s="2">
        <v>6.4516129032259997</v>
      </c>
      <c r="P3014" s="19" t="s">
        <v>68</v>
      </c>
      <c r="Q3014" s="19" t="s">
        <v>68</v>
      </c>
      <c r="R3014" s="19" t="s">
        <v>68</v>
      </c>
      <c r="S3014" s="40" t="s">
        <v>68</v>
      </c>
    </row>
    <row r="3015" spans="3:19" ht="25.2" x14ac:dyDescent="0.25">
      <c r="C3015" s="106"/>
      <c r="D3015" s="103"/>
      <c r="E3015" s="11" t="s">
        <v>45</v>
      </c>
      <c r="F3015" s="8"/>
      <c r="G3015" s="14">
        <v>41</v>
      </c>
      <c r="H3015" s="29">
        <v>41.463414634145998</v>
      </c>
      <c r="I3015" s="6">
        <v>26.829268292683</v>
      </c>
      <c r="J3015" s="6">
        <v>4.8780487804880002</v>
      </c>
      <c r="K3015" s="6">
        <v>46.341463414633999</v>
      </c>
      <c r="L3015" s="6">
        <v>21.951219512194999</v>
      </c>
      <c r="M3015" s="6">
        <v>19.512195121950999</v>
      </c>
      <c r="N3015" s="6">
        <v>36.585365853658999</v>
      </c>
      <c r="O3015" s="6">
        <v>9.7560975609760003</v>
      </c>
      <c r="P3015" s="12" t="s">
        <v>68</v>
      </c>
      <c r="Q3015" s="6">
        <v>2.4390243902440001</v>
      </c>
      <c r="R3015" s="6">
        <v>7.3170731707319998</v>
      </c>
      <c r="S3015" s="38" t="s">
        <v>68</v>
      </c>
    </row>
    <row r="3016" spans="3:19" x14ac:dyDescent="0.25">
      <c r="C3016" s="106"/>
      <c r="D3016" s="103"/>
      <c r="E3016" s="11" t="s">
        <v>38</v>
      </c>
      <c r="F3016" s="8"/>
      <c r="G3016" s="7">
        <v>141</v>
      </c>
      <c r="H3016" s="17">
        <v>34.751773049645003</v>
      </c>
      <c r="I3016" s="2">
        <v>17.730496453901001</v>
      </c>
      <c r="J3016" s="2">
        <v>2.8368794326239999</v>
      </c>
      <c r="K3016" s="2">
        <v>48.936170212766001</v>
      </c>
      <c r="L3016" s="2">
        <v>23.404255319149001</v>
      </c>
      <c r="M3016" s="2">
        <v>16.312056737589</v>
      </c>
      <c r="N3016" s="2">
        <v>19.858156028368999</v>
      </c>
      <c r="O3016" s="2">
        <v>13.475177304964999</v>
      </c>
      <c r="P3016" s="19" t="s">
        <v>68</v>
      </c>
      <c r="Q3016" s="2">
        <v>3.54609929078</v>
      </c>
      <c r="R3016" s="19" t="s">
        <v>68</v>
      </c>
      <c r="S3016" s="16">
        <v>4.2553191489359996</v>
      </c>
    </row>
    <row r="3017" spans="3:19" ht="25.2" x14ac:dyDescent="0.25">
      <c r="C3017" s="106"/>
      <c r="D3017" s="102" t="s">
        <v>22</v>
      </c>
      <c r="E3017" s="10" t="s">
        <v>40</v>
      </c>
      <c r="F3017" s="9"/>
      <c r="G3017" s="13">
        <v>123</v>
      </c>
      <c r="H3017" s="23">
        <v>43.902439024389999</v>
      </c>
      <c r="I3017" s="4">
        <v>25.203252032519998</v>
      </c>
      <c r="J3017" s="4">
        <v>6.5040650406499996</v>
      </c>
      <c r="K3017" s="4">
        <v>56.910569105691003</v>
      </c>
      <c r="L3017" s="4">
        <v>5.6910569105690003</v>
      </c>
      <c r="M3017" s="4">
        <v>17.886178861788999</v>
      </c>
      <c r="N3017" s="4">
        <v>28.455284552845999</v>
      </c>
      <c r="O3017" s="4">
        <v>4.065040650407</v>
      </c>
      <c r="P3017" s="4">
        <v>3.2520325203249998</v>
      </c>
      <c r="Q3017" s="4">
        <v>1.6260162601629999</v>
      </c>
      <c r="R3017" s="4">
        <v>1.6260162601629999</v>
      </c>
      <c r="S3017" s="25">
        <v>0.81300813008100004</v>
      </c>
    </row>
    <row r="3018" spans="3:19" ht="25.2" x14ac:dyDescent="0.25">
      <c r="C3018" s="106"/>
      <c r="D3018" s="103"/>
      <c r="E3018" s="11" t="s">
        <v>41</v>
      </c>
      <c r="F3018" s="8"/>
      <c r="G3018" s="7">
        <v>511</v>
      </c>
      <c r="H3018" s="17">
        <v>47.162426614480999</v>
      </c>
      <c r="I3018" s="2">
        <v>21.135029354206999</v>
      </c>
      <c r="J3018" s="2">
        <v>6.2622309197649999</v>
      </c>
      <c r="K3018" s="2">
        <v>80.430528375733999</v>
      </c>
      <c r="L3018" s="2">
        <v>16.438356164384</v>
      </c>
      <c r="M3018" s="2">
        <v>17.808219178081998</v>
      </c>
      <c r="N3018" s="2">
        <v>27.984344422701</v>
      </c>
      <c r="O3018" s="2">
        <v>9.3933463796479995</v>
      </c>
      <c r="P3018" s="2">
        <v>0.39138943248500002</v>
      </c>
      <c r="Q3018" s="2">
        <v>1.369863013699</v>
      </c>
      <c r="R3018" s="2">
        <v>1.1741682974559999</v>
      </c>
      <c r="S3018" s="16">
        <v>0.195694716243</v>
      </c>
    </row>
    <row r="3019" spans="3:19" x14ac:dyDescent="0.25">
      <c r="C3019" s="106"/>
      <c r="D3019" s="103"/>
      <c r="E3019" s="11" t="s">
        <v>42</v>
      </c>
      <c r="F3019" s="8"/>
      <c r="G3019" s="14">
        <v>36</v>
      </c>
      <c r="H3019" s="29">
        <v>41.666666666666998</v>
      </c>
      <c r="I3019" s="6">
        <v>30.555555555556001</v>
      </c>
      <c r="J3019" s="6">
        <v>11.111111111111001</v>
      </c>
      <c r="K3019" s="6">
        <v>86.111111111111001</v>
      </c>
      <c r="L3019" s="6">
        <v>5.5555555555560003</v>
      </c>
      <c r="M3019" s="6">
        <v>22.222222222222001</v>
      </c>
      <c r="N3019" s="6">
        <v>25</v>
      </c>
      <c r="O3019" s="6">
        <v>11.111111111111001</v>
      </c>
      <c r="P3019" s="12" t="s">
        <v>68</v>
      </c>
      <c r="Q3019" s="12" t="s">
        <v>68</v>
      </c>
      <c r="R3019" s="12" t="s">
        <v>68</v>
      </c>
      <c r="S3019" s="38" t="s">
        <v>68</v>
      </c>
    </row>
    <row r="3020" spans="3:19" x14ac:dyDescent="0.25">
      <c r="C3020" s="106"/>
      <c r="D3020" s="103"/>
      <c r="E3020" s="11" t="s">
        <v>43</v>
      </c>
      <c r="F3020" s="8"/>
      <c r="G3020" s="7">
        <v>224</v>
      </c>
      <c r="H3020" s="17">
        <v>45.089285714286</v>
      </c>
      <c r="I3020" s="2">
        <v>20.089285714286</v>
      </c>
      <c r="J3020" s="2">
        <v>6.6964285714290002</v>
      </c>
      <c r="K3020" s="2">
        <v>76.785714285713993</v>
      </c>
      <c r="L3020" s="2">
        <v>18.303571428571001</v>
      </c>
      <c r="M3020" s="2">
        <v>16.964285714286</v>
      </c>
      <c r="N3020" s="2">
        <v>27.232142857143</v>
      </c>
      <c r="O3020" s="2">
        <v>9.8214285714289993</v>
      </c>
      <c r="P3020" s="2">
        <v>0.446428571429</v>
      </c>
      <c r="Q3020" s="2">
        <v>0.89285714285700002</v>
      </c>
      <c r="R3020" s="2">
        <v>0.89285714285700002</v>
      </c>
      <c r="S3020" s="16">
        <v>0.446428571429</v>
      </c>
    </row>
    <row r="3021" spans="3:19" x14ac:dyDescent="0.25">
      <c r="C3021" s="106"/>
      <c r="D3021" s="103"/>
      <c r="E3021" s="11" t="s">
        <v>44</v>
      </c>
      <c r="F3021" s="8"/>
      <c r="G3021" s="14">
        <v>46</v>
      </c>
      <c r="H3021" s="29">
        <v>50</v>
      </c>
      <c r="I3021" s="6">
        <v>26.086956521739001</v>
      </c>
      <c r="J3021" s="6">
        <v>4.3478260869570002</v>
      </c>
      <c r="K3021" s="6">
        <v>84.782608695652002</v>
      </c>
      <c r="L3021" s="6">
        <v>23.913043478260999</v>
      </c>
      <c r="M3021" s="6">
        <v>13.04347826087</v>
      </c>
      <c r="N3021" s="6">
        <v>19.565217391304</v>
      </c>
      <c r="O3021" s="6">
        <v>8.6956521739130004</v>
      </c>
      <c r="P3021" s="12" t="s">
        <v>68</v>
      </c>
      <c r="Q3021" s="12" t="s">
        <v>68</v>
      </c>
      <c r="R3021" s="12" t="s">
        <v>68</v>
      </c>
      <c r="S3021" s="38" t="s">
        <v>68</v>
      </c>
    </row>
    <row r="3022" spans="3:19" ht="25.2" x14ac:dyDescent="0.25">
      <c r="C3022" s="106"/>
      <c r="D3022" s="103"/>
      <c r="E3022" s="11" t="s">
        <v>45</v>
      </c>
      <c r="F3022" s="8"/>
      <c r="G3022" s="14">
        <v>18</v>
      </c>
      <c r="H3022" s="29">
        <v>38.888888888888999</v>
      </c>
      <c r="I3022" s="6">
        <v>50</v>
      </c>
      <c r="J3022" s="6">
        <v>5.5555555555560003</v>
      </c>
      <c r="K3022" s="6">
        <v>66.666666666666998</v>
      </c>
      <c r="L3022" s="6">
        <v>11.111111111111001</v>
      </c>
      <c r="M3022" s="6">
        <v>16.666666666666998</v>
      </c>
      <c r="N3022" s="6">
        <v>44.444444444444002</v>
      </c>
      <c r="O3022" s="6">
        <v>5.5555555555560003</v>
      </c>
      <c r="P3022" s="12" t="s">
        <v>68</v>
      </c>
      <c r="Q3022" s="6">
        <v>5.5555555555560003</v>
      </c>
      <c r="R3022" s="12" t="s">
        <v>68</v>
      </c>
      <c r="S3022" s="38" t="s">
        <v>68</v>
      </c>
    </row>
    <row r="3023" spans="3:19" x14ac:dyDescent="0.25">
      <c r="C3023" s="106"/>
      <c r="D3023" s="103"/>
      <c r="E3023" s="11" t="s">
        <v>38</v>
      </c>
      <c r="F3023" s="8"/>
      <c r="G3023" s="7">
        <v>80</v>
      </c>
      <c r="H3023" s="17">
        <v>38.75</v>
      </c>
      <c r="I3023" s="2">
        <v>15</v>
      </c>
      <c r="J3023" s="2">
        <v>3.75</v>
      </c>
      <c r="K3023" s="2">
        <v>63.75</v>
      </c>
      <c r="L3023" s="2">
        <v>15</v>
      </c>
      <c r="M3023" s="2">
        <v>12.5</v>
      </c>
      <c r="N3023" s="2">
        <v>20</v>
      </c>
      <c r="O3023" s="2">
        <v>15</v>
      </c>
      <c r="P3023" s="19" t="s">
        <v>68</v>
      </c>
      <c r="Q3023" s="2">
        <v>3.75</v>
      </c>
      <c r="R3023" s="19" t="s">
        <v>68</v>
      </c>
      <c r="S3023" s="16">
        <v>3.75</v>
      </c>
    </row>
    <row r="3024" spans="3:19" ht="25.2" x14ac:dyDescent="0.25">
      <c r="C3024" s="106"/>
      <c r="D3024" s="102" t="s">
        <v>23</v>
      </c>
      <c r="E3024" s="10" t="s">
        <v>40</v>
      </c>
      <c r="F3024" s="9"/>
      <c r="G3024" s="13">
        <v>140</v>
      </c>
      <c r="H3024" s="23">
        <v>56.428571428570997</v>
      </c>
      <c r="I3024" s="4">
        <v>21.428571428571001</v>
      </c>
      <c r="J3024" s="4">
        <v>0.71428571428599996</v>
      </c>
      <c r="K3024" s="4">
        <v>31.428571428571001</v>
      </c>
      <c r="L3024" s="4">
        <v>20</v>
      </c>
      <c r="M3024" s="4">
        <v>33.571428571429003</v>
      </c>
      <c r="N3024" s="4">
        <v>28.571428571428999</v>
      </c>
      <c r="O3024" s="4">
        <v>33.571428571429003</v>
      </c>
      <c r="P3024" s="36" t="s">
        <v>68</v>
      </c>
      <c r="Q3024" s="4">
        <v>0.71428571428599996</v>
      </c>
      <c r="R3024" s="4">
        <v>3.5714285714290002</v>
      </c>
      <c r="S3024" s="25">
        <v>2.8571428571430002</v>
      </c>
    </row>
    <row r="3025" spans="3:19" ht="25.2" x14ac:dyDescent="0.25">
      <c r="C3025" s="106"/>
      <c r="D3025" s="103"/>
      <c r="E3025" s="11" t="s">
        <v>41</v>
      </c>
      <c r="F3025" s="8"/>
      <c r="G3025" s="7">
        <v>395</v>
      </c>
      <c r="H3025" s="17">
        <v>46.582278481012999</v>
      </c>
      <c r="I3025" s="2">
        <v>23.037974683544</v>
      </c>
      <c r="J3025" s="2">
        <v>2.2784810126580002</v>
      </c>
      <c r="K3025" s="2">
        <v>59.746835443038002</v>
      </c>
      <c r="L3025" s="2">
        <v>41.012658227848</v>
      </c>
      <c r="M3025" s="2">
        <v>25.316455696203001</v>
      </c>
      <c r="N3025" s="2">
        <v>29.620253164556999</v>
      </c>
      <c r="O3025" s="2">
        <v>7.5949367088609998</v>
      </c>
      <c r="P3025" s="19" t="s">
        <v>68</v>
      </c>
      <c r="Q3025" s="2">
        <v>0.75949367088599995</v>
      </c>
      <c r="R3025" s="2">
        <v>0.75949367088599995</v>
      </c>
      <c r="S3025" s="16">
        <v>0.25316455696200002</v>
      </c>
    </row>
    <row r="3026" spans="3:19" x14ac:dyDescent="0.25">
      <c r="C3026" s="106"/>
      <c r="D3026" s="103"/>
      <c r="E3026" s="11" t="s">
        <v>42</v>
      </c>
      <c r="F3026" s="8"/>
      <c r="G3026" s="14">
        <v>25</v>
      </c>
      <c r="H3026" s="29">
        <v>40</v>
      </c>
      <c r="I3026" s="6">
        <v>24</v>
      </c>
      <c r="J3026" s="12" t="s">
        <v>68</v>
      </c>
      <c r="K3026" s="6">
        <v>76</v>
      </c>
      <c r="L3026" s="6">
        <v>20</v>
      </c>
      <c r="M3026" s="6">
        <v>8</v>
      </c>
      <c r="N3026" s="6">
        <v>32</v>
      </c>
      <c r="O3026" s="6">
        <v>12</v>
      </c>
      <c r="P3026" s="12" t="s">
        <v>68</v>
      </c>
      <c r="Q3026" s="12" t="s">
        <v>68</v>
      </c>
      <c r="R3026" s="12" t="s">
        <v>68</v>
      </c>
      <c r="S3026" s="38" t="s">
        <v>68</v>
      </c>
    </row>
    <row r="3027" spans="3:19" x14ac:dyDescent="0.25">
      <c r="C3027" s="106"/>
      <c r="D3027" s="103"/>
      <c r="E3027" s="11" t="s">
        <v>43</v>
      </c>
      <c r="F3027" s="8"/>
      <c r="G3027" s="7">
        <v>226</v>
      </c>
      <c r="H3027" s="17">
        <v>48.672566371681</v>
      </c>
      <c r="I3027" s="2">
        <v>19.026548672566001</v>
      </c>
      <c r="J3027" s="2">
        <v>1.769911504425</v>
      </c>
      <c r="K3027" s="2">
        <v>50.442477876105997</v>
      </c>
      <c r="L3027" s="2">
        <v>45.132743362832002</v>
      </c>
      <c r="M3027" s="2">
        <v>23.451327433627998</v>
      </c>
      <c r="N3027" s="2">
        <v>24.778761061947002</v>
      </c>
      <c r="O3027" s="2">
        <v>8.4070796460179995</v>
      </c>
      <c r="P3027" s="2">
        <v>0.44247787610599998</v>
      </c>
      <c r="Q3027" s="2">
        <v>3.53982300885</v>
      </c>
      <c r="R3027" s="2">
        <v>1.327433628319</v>
      </c>
      <c r="S3027" s="16">
        <v>0.44247787610599998</v>
      </c>
    </row>
    <row r="3028" spans="3:19" x14ac:dyDescent="0.25">
      <c r="C3028" s="106"/>
      <c r="D3028" s="103"/>
      <c r="E3028" s="11" t="s">
        <v>44</v>
      </c>
      <c r="F3028" s="8"/>
      <c r="G3028" s="14">
        <v>47</v>
      </c>
      <c r="H3028" s="29">
        <v>38.297872340425997</v>
      </c>
      <c r="I3028" s="6">
        <v>8.5106382978719992</v>
      </c>
      <c r="J3028" s="12" t="s">
        <v>68</v>
      </c>
      <c r="K3028" s="6">
        <v>48.936170212766001</v>
      </c>
      <c r="L3028" s="6">
        <v>57.446808510638</v>
      </c>
      <c r="M3028" s="6">
        <v>21.276595744681</v>
      </c>
      <c r="N3028" s="6">
        <v>21.276595744681</v>
      </c>
      <c r="O3028" s="6">
        <v>4.2553191489359996</v>
      </c>
      <c r="P3028" s="12" t="s">
        <v>68</v>
      </c>
      <c r="Q3028" s="12" t="s">
        <v>68</v>
      </c>
      <c r="R3028" s="12" t="s">
        <v>68</v>
      </c>
      <c r="S3028" s="38" t="s">
        <v>68</v>
      </c>
    </row>
    <row r="3029" spans="3:19" ht="25.2" x14ac:dyDescent="0.25">
      <c r="C3029" s="106"/>
      <c r="D3029" s="103"/>
      <c r="E3029" s="11" t="s">
        <v>45</v>
      </c>
      <c r="F3029" s="8"/>
      <c r="G3029" s="14">
        <v>23</v>
      </c>
      <c r="H3029" s="29">
        <v>43.478260869564998</v>
      </c>
      <c r="I3029" s="6">
        <v>8.6956521739130004</v>
      </c>
      <c r="J3029" s="6">
        <v>4.3478260869570002</v>
      </c>
      <c r="K3029" s="6">
        <v>30.434782608696</v>
      </c>
      <c r="L3029" s="6">
        <v>30.434782608696</v>
      </c>
      <c r="M3029" s="6">
        <v>21.739130434783</v>
      </c>
      <c r="N3029" s="6">
        <v>30.434782608696</v>
      </c>
      <c r="O3029" s="6">
        <v>13.04347826087</v>
      </c>
      <c r="P3029" s="12" t="s">
        <v>68</v>
      </c>
      <c r="Q3029" s="12" t="s">
        <v>68</v>
      </c>
      <c r="R3029" s="6">
        <v>13.04347826087</v>
      </c>
      <c r="S3029" s="38" t="s">
        <v>68</v>
      </c>
    </row>
    <row r="3030" spans="3:19" x14ac:dyDescent="0.25">
      <c r="C3030" s="106"/>
      <c r="D3030" s="103"/>
      <c r="E3030" s="11" t="s">
        <v>38</v>
      </c>
      <c r="F3030" s="8"/>
      <c r="G3030" s="7">
        <v>61</v>
      </c>
      <c r="H3030" s="17">
        <v>29.508196721310998</v>
      </c>
      <c r="I3030" s="2">
        <v>21.311475409836</v>
      </c>
      <c r="J3030" s="2">
        <v>1.6393442622950001</v>
      </c>
      <c r="K3030" s="2">
        <v>29.508196721310998</v>
      </c>
      <c r="L3030" s="2">
        <v>34.426229508196997</v>
      </c>
      <c r="M3030" s="2">
        <v>21.311475409836</v>
      </c>
      <c r="N3030" s="2">
        <v>19.672131147540998</v>
      </c>
      <c r="O3030" s="2">
        <v>11.475409836066</v>
      </c>
      <c r="P3030" s="19" t="s">
        <v>68</v>
      </c>
      <c r="Q3030" s="2">
        <v>3.2786885245900002</v>
      </c>
      <c r="R3030" s="19" t="s">
        <v>68</v>
      </c>
      <c r="S3030" s="16">
        <v>4.918032786885</v>
      </c>
    </row>
    <row r="3031" spans="3:19" x14ac:dyDescent="0.25">
      <c r="C3031" s="102" t="s">
        <v>46</v>
      </c>
      <c r="D3031" s="100" t="s">
        <v>21</v>
      </c>
      <c r="E3031" s="10" t="s">
        <v>47</v>
      </c>
      <c r="F3031" s="9"/>
      <c r="G3031" s="13">
        <v>1103</v>
      </c>
      <c r="H3031" s="23">
        <v>41.795104261105998</v>
      </c>
      <c r="I3031" s="4">
        <v>21.033544877607</v>
      </c>
      <c r="J3031" s="4">
        <v>4.1704442429739998</v>
      </c>
      <c r="K3031" s="4">
        <v>68.540344514959003</v>
      </c>
      <c r="L3031" s="4">
        <v>27.198549410698</v>
      </c>
      <c r="M3031" s="4">
        <v>17.497733454216</v>
      </c>
      <c r="N3031" s="4">
        <v>22.030825022664999</v>
      </c>
      <c r="O3031" s="4">
        <v>9.4288304623750001</v>
      </c>
      <c r="P3031" s="4">
        <v>0.54397098821400003</v>
      </c>
      <c r="Q3031" s="4">
        <v>1.5412511332729999</v>
      </c>
      <c r="R3031" s="4">
        <v>1.0879419764280001</v>
      </c>
      <c r="S3031" s="25">
        <v>0.72529465095199996</v>
      </c>
    </row>
    <row r="3032" spans="3:19" ht="25.2" x14ac:dyDescent="0.25">
      <c r="C3032" s="106"/>
      <c r="D3032" s="101"/>
      <c r="E3032" s="11" t="s">
        <v>48</v>
      </c>
      <c r="F3032" s="8"/>
      <c r="G3032" s="7">
        <v>173</v>
      </c>
      <c r="H3032" s="17">
        <v>67.052023121386995</v>
      </c>
      <c r="I3032" s="2">
        <v>21.387283236994001</v>
      </c>
      <c r="J3032" s="2">
        <v>2.8901734104050001</v>
      </c>
      <c r="K3032" s="2">
        <v>47.976878612717002</v>
      </c>
      <c r="L3032" s="2">
        <v>17.919075144509002</v>
      </c>
      <c r="M3032" s="2">
        <v>37.572254335259998</v>
      </c>
      <c r="N3032" s="2">
        <v>53.179190751444999</v>
      </c>
      <c r="O3032" s="2">
        <v>19.653179190751001</v>
      </c>
      <c r="P3032" s="19" t="s">
        <v>68</v>
      </c>
      <c r="Q3032" s="2">
        <v>0.57803468208099995</v>
      </c>
      <c r="R3032" s="2">
        <v>2.3121387283239998</v>
      </c>
      <c r="S3032" s="40" t="s">
        <v>68</v>
      </c>
    </row>
    <row r="3033" spans="3:19" x14ac:dyDescent="0.25">
      <c r="C3033" s="106"/>
      <c r="D3033" s="101"/>
      <c r="E3033" s="11" t="s">
        <v>49</v>
      </c>
      <c r="F3033" s="8"/>
      <c r="G3033" s="14">
        <v>29</v>
      </c>
      <c r="H3033" s="29">
        <v>34.482758620689999</v>
      </c>
      <c r="I3033" s="6">
        <v>24.137931034483</v>
      </c>
      <c r="J3033" s="12" t="s">
        <v>68</v>
      </c>
      <c r="K3033" s="6">
        <v>55.172413793102997</v>
      </c>
      <c r="L3033" s="6">
        <v>20.689655172414</v>
      </c>
      <c r="M3033" s="6">
        <v>17.241379310345</v>
      </c>
      <c r="N3033" s="6">
        <v>24.137931034483</v>
      </c>
      <c r="O3033" s="6">
        <v>6.8965517241379999</v>
      </c>
      <c r="P3033" s="12" t="s">
        <v>68</v>
      </c>
      <c r="Q3033" s="6">
        <v>3.4482758620689999</v>
      </c>
      <c r="R3033" s="12" t="s">
        <v>68</v>
      </c>
      <c r="S3033" s="31">
        <v>6.8965517241379999</v>
      </c>
    </row>
    <row r="3034" spans="3:19" ht="25.2" x14ac:dyDescent="0.25">
      <c r="C3034" s="106"/>
      <c r="D3034" s="101"/>
      <c r="E3034" s="11" t="s">
        <v>50</v>
      </c>
      <c r="F3034" s="8"/>
      <c r="G3034" s="7">
        <v>102</v>
      </c>
      <c r="H3034" s="17">
        <v>62.745098039216003</v>
      </c>
      <c r="I3034" s="2">
        <v>24.509803921568999</v>
      </c>
      <c r="J3034" s="2">
        <v>3.9215686274510002</v>
      </c>
      <c r="K3034" s="2">
        <v>38.235294117647001</v>
      </c>
      <c r="L3034" s="2">
        <v>17.647058823529001</v>
      </c>
      <c r="M3034" s="2">
        <v>31.372549019608002</v>
      </c>
      <c r="N3034" s="2">
        <v>40.196078431373003</v>
      </c>
      <c r="O3034" s="2">
        <v>14.705882352941</v>
      </c>
      <c r="P3034" s="19" t="s">
        <v>68</v>
      </c>
      <c r="Q3034" s="19" t="s">
        <v>68</v>
      </c>
      <c r="R3034" s="2">
        <v>0.98039215686299996</v>
      </c>
      <c r="S3034" s="16">
        <v>0.98039215686299996</v>
      </c>
    </row>
    <row r="3035" spans="3:19" ht="25.2" x14ac:dyDescent="0.25">
      <c r="C3035" s="106"/>
      <c r="D3035" s="101"/>
      <c r="E3035" s="11" t="s">
        <v>51</v>
      </c>
      <c r="F3035" s="8"/>
      <c r="G3035" s="14">
        <v>46</v>
      </c>
      <c r="H3035" s="29">
        <v>54.347826086956999</v>
      </c>
      <c r="I3035" s="6">
        <v>23.913043478260999</v>
      </c>
      <c r="J3035" s="6">
        <v>6.5217391304349999</v>
      </c>
      <c r="K3035" s="6">
        <v>32.608695652173999</v>
      </c>
      <c r="L3035" s="6">
        <v>13.04347826087</v>
      </c>
      <c r="M3035" s="6">
        <v>23.913043478260999</v>
      </c>
      <c r="N3035" s="6">
        <v>34.782608695652002</v>
      </c>
      <c r="O3035" s="6">
        <v>13.04347826087</v>
      </c>
      <c r="P3035" s="6">
        <v>2.1739130434780001</v>
      </c>
      <c r="Q3035" s="6">
        <v>6.5217391304349999</v>
      </c>
      <c r="R3035" s="6">
        <v>4.3478260869570002</v>
      </c>
      <c r="S3035" s="31">
        <v>2.1739130434780001</v>
      </c>
    </row>
    <row r="3036" spans="3:19" x14ac:dyDescent="0.25">
      <c r="C3036" s="106"/>
      <c r="D3036" s="101"/>
      <c r="E3036" s="11" t="s">
        <v>52</v>
      </c>
      <c r="F3036" s="8"/>
      <c r="G3036" s="14">
        <v>20</v>
      </c>
      <c r="H3036" s="29">
        <v>25</v>
      </c>
      <c r="I3036" s="6">
        <v>10</v>
      </c>
      <c r="J3036" s="12" t="s">
        <v>68</v>
      </c>
      <c r="K3036" s="12" t="s">
        <v>68</v>
      </c>
      <c r="L3036" s="6">
        <v>55</v>
      </c>
      <c r="M3036" s="6">
        <v>15</v>
      </c>
      <c r="N3036" s="6">
        <v>15</v>
      </c>
      <c r="O3036" s="6">
        <v>20</v>
      </c>
      <c r="P3036" s="6">
        <v>5</v>
      </c>
      <c r="Q3036" s="6">
        <v>20</v>
      </c>
      <c r="R3036" s="6">
        <v>5</v>
      </c>
      <c r="S3036" s="38" t="s">
        <v>68</v>
      </c>
    </row>
    <row r="3037" spans="3:19" x14ac:dyDescent="0.25">
      <c r="C3037" s="106"/>
      <c r="D3037" s="101"/>
      <c r="E3037" s="11" t="s">
        <v>53</v>
      </c>
      <c r="F3037" s="8"/>
      <c r="G3037" s="14">
        <v>19</v>
      </c>
      <c r="H3037" s="29">
        <v>57.894736842104997</v>
      </c>
      <c r="I3037" s="6">
        <v>26.315789473683999</v>
      </c>
      <c r="J3037" s="12" t="s">
        <v>68</v>
      </c>
      <c r="K3037" s="6">
        <v>36.842105263157997</v>
      </c>
      <c r="L3037" s="6">
        <v>26.315789473683999</v>
      </c>
      <c r="M3037" s="6">
        <v>47.368421052632002</v>
      </c>
      <c r="N3037" s="6">
        <v>31.578947368421002</v>
      </c>
      <c r="O3037" s="6">
        <v>26.315789473683999</v>
      </c>
      <c r="P3037" s="12" t="s">
        <v>68</v>
      </c>
      <c r="Q3037" s="12" t="s">
        <v>68</v>
      </c>
      <c r="R3037" s="6">
        <v>5.2631578947369997</v>
      </c>
      <c r="S3037" s="38" t="s">
        <v>68</v>
      </c>
    </row>
    <row r="3038" spans="3:19" x14ac:dyDescent="0.25">
      <c r="C3038" s="106"/>
      <c r="D3038" s="101"/>
      <c r="E3038" s="11" t="s">
        <v>38</v>
      </c>
      <c r="F3038" s="8"/>
      <c r="G3038" s="14">
        <v>32</v>
      </c>
      <c r="H3038" s="29">
        <v>31.25</v>
      </c>
      <c r="I3038" s="6">
        <v>21.875</v>
      </c>
      <c r="J3038" s="6">
        <v>3.125</v>
      </c>
      <c r="K3038" s="6">
        <v>43.75</v>
      </c>
      <c r="L3038" s="6">
        <v>15.625</v>
      </c>
      <c r="M3038" s="6">
        <v>25</v>
      </c>
      <c r="N3038" s="6">
        <v>18.75</v>
      </c>
      <c r="O3038" s="6">
        <v>12.5</v>
      </c>
      <c r="P3038" s="12" t="s">
        <v>68</v>
      </c>
      <c r="Q3038" s="6">
        <v>3.125</v>
      </c>
      <c r="R3038" s="12" t="s">
        <v>68</v>
      </c>
      <c r="S3038" s="31">
        <v>6.25</v>
      </c>
    </row>
    <row r="3039" spans="3:19" x14ac:dyDescent="0.25">
      <c r="C3039" s="106"/>
      <c r="D3039" s="101"/>
      <c r="E3039" s="11" t="s">
        <v>54</v>
      </c>
      <c r="F3039" s="8"/>
      <c r="G3039" s="7">
        <v>1276</v>
      </c>
      <c r="H3039" s="17">
        <v>45.219435736676999</v>
      </c>
      <c r="I3039" s="2">
        <v>21.081504702194</v>
      </c>
      <c r="J3039" s="2">
        <v>3.9968652037619998</v>
      </c>
      <c r="K3039" s="2">
        <v>65.752351097179002</v>
      </c>
      <c r="L3039" s="2">
        <v>25.940438871472999</v>
      </c>
      <c r="M3039" s="2">
        <v>20.219435736676999</v>
      </c>
      <c r="N3039" s="2">
        <v>26.253918495297999</v>
      </c>
      <c r="O3039" s="2">
        <v>10.815047021944</v>
      </c>
      <c r="P3039" s="2">
        <v>0.47021943573699998</v>
      </c>
      <c r="Q3039" s="2">
        <v>1.4106583072100001</v>
      </c>
      <c r="R3039" s="2">
        <v>1.253918495298</v>
      </c>
      <c r="S3039" s="16">
        <v>0.62695924764900002</v>
      </c>
    </row>
    <row r="3040" spans="3:19" x14ac:dyDescent="0.25">
      <c r="C3040" s="106"/>
      <c r="D3040" s="101"/>
      <c r="E3040" s="11" t="s">
        <v>55</v>
      </c>
      <c r="F3040" s="8"/>
      <c r="G3040" s="7">
        <v>177</v>
      </c>
      <c r="H3040" s="17">
        <v>55.932203389831002</v>
      </c>
      <c r="I3040" s="2">
        <v>24.293785310733998</v>
      </c>
      <c r="J3040" s="2">
        <v>3.9548022598869998</v>
      </c>
      <c r="K3040" s="2">
        <v>39.548022598869998</v>
      </c>
      <c r="L3040" s="2">
        <v>16.949152542373</v>
      </c>
      <c r="M3040" s="2">
        <v>27.118644067797</v>
      </c>
      <c r="N3040" s="2">
        <v>36.158192090394998</v>
      </c>
      <c r="O3040" s="2">
        <v>12.994350282486</v>
      </c>
      <c r="P3040" s="2">
        <v>0.56497175141199996</v>
      </c>
      <c r="Q3040" s="2">
        <v>2.25988700565</v>
      </c>
      <c r="R3040" s="2">
        <v>1.6949152542370001</v>
      </c>
      <c r="S3040" s="16">
        <v>2.25988700565</v>
      </c>
    </row>
    <row r="3041" spans="2:26" ht="25.2" x14ac:dyDescent="0.25">
      <c r="C3041" s="102" t="s">
        <v>56</v>
      </c>
      <c r="D3041" s="100" t="s">
        <v>21</v>
      </c>
      <c r="E3041" s="10" t="s">
        <v>57</v>
      </c>
      <c r="F3041" s="9"/>
      <c r="G3041" s="13">
        <v>393</v>
      </c>
      <c r="H3041" s="23">
        <v>60.050890585242001</v>
      </c>
      <c r="I3041" s="4">
        <v>25.445292620865001</v>
      </c>
      <c r="J3041" s="4">
        <v>3.8167938931299998</v>
      </c>
      <c r="K3041" s="4">
        <v>42.239185750635997</v>
      </c>
      <c r="L3041" s="4">
        <v>22.900763358778999</v>
      </c>
      <c r="M3041" s="4">
        <v>39.185750636131999</v>
      </c>
      <c r="N3041" s="4">
        <v>50.127226463104002</v>
      </c>
      <c r="O3041" s="4">
        <v>20.356234096691999</v>
      </c>
      <c r="P3041" s="4">
        <v>0.50890585241700004</v>
      </c>
      <c r="Q3041" s="4">
        <v>2.5445292620869999</v>
      </c>
      <c r="R3041" s="4">
        <v>1.0178117048349999</v>
      </c>
      <c r="S3041" s="25">
        <v>1.0178117048349999</v>
      </c>
    </row>
    <row r="3042" spans="2:26" ht="25.2" x14ac:dyDescent="0.25">
      <c r="C3042" s="106"/>
      <c r="D3042" s="101"/>
      <c r="E3042" s="11" t="s">
        <v>58</v>
      </c>
      <c r="F3042" s="8"/>
      <c r="G3042" s="7">
        <v>615</v>
      </c>
      <c r="H3042" s="17">
        <v>47.479674796748</v>
      </c>
      <c r="I3042" s="2">
        <v>22.764227642276001</v>
      </c>
      <c r="J3042" s="2">
        <v>4.2276422764230004</v>
      </c>
      <c r="K3042" s="2">
        <v>62.764227642275998</v>
      </c>
      <c r="L3042" s="2">
        <v>24.878048780488001</v>
      </c>
      <c r="M3042" s="2">
        <v>21.626016260162999</v>
      </c>
      <c r="N3042" s="2">
        <v>23.577235772358001</v>
      </c>
      <c r="O3042" s="2">
        <v>9.1056910569110006</v>
      </c>
      <c r="P3042" s="2">
        <v>0.48780487804900002</v>
      </c>
      <c r="Q3042" s="2">
        <v>1.30081300813</v>
      </c>
      <c r="R3042" s="2">
        <v>1.1382113821140001</v>
      </c>
      <c r="S3042" s="16">
        <v>1.30081300813</v>
      </c>
    </row>
    <row r="3043" spans="2:26" ht="25.2" x14ac:dyDescent="0.25">
      <c r="C3043" s="106"/>
      <c r="D3043" s="101"/>
      <c r="E3043" s="11" t="s">
        <v>59</v>
      </c>
      <c r="F3043" s="8"/>
      <c r="G3043" s="7">
        <v>364</v>
      </c>
      <c r="H3043" s="17">
        <v>34.890109890109997</v>
      </c>
      <c r="I3043" s="2">
        <v>16.758241758242001</v>
      </c>
      <c r="J3043" s="2">
        <v>3.8461538461539999</v>
      </c>
      <c r="K3043" s="2">
        <v>73.076923076922995</v>
      </c>
      <c r="L3043" s="2">
        <v>26.923076923077002</v>
      </c>
      <c r="M3043" s="2">
        <v>9.3406593406590002</v>
      </c>
      <c r="N3043" s="2">
        <v>14.835164835164999</v>
      </c>
      <c r="O3043" s="2">
        <v>7.6923076923079998</v>
      </c>
      <c r="P3043" s="2">
        <v>0.82417582417599999</v>
      </c>
      <c r="Q3043" s="2">
        <v>1.923076923077</v>
      </c>
      <c r="R3043" s="2">
        <v>2.4725274725270001</v>
      </c>
      <c r="S3043" s="16">
        <v>0.27472527472500002</v>
      </c>
    </row>
    <row r="3044" spans="2:26" x14ac:dyDescent="0.25">
      <c r="C3044" s="106"/>
      <c r="D3044" s="101"/>
      <c r="E3044" s="11" t="s">
        <v>60</v>
      </c>
      <c r="F3044" s="8"/>
      <c r="G3044" s="7">
        <v>152</v>
      </c>
      <c r="H3044" s="17">
        <v>30.921052631578998</v>
      </c>
      <c r="I3044" s="2">
        <v>16.447368421053</v>
      </c>
      <c r="J3044" s="2">
        <v>2.6315789473679998</v>
      </c>
      <c r="K3044" s="2">
        <v>73.684210526315994</v>
      </c>
      <c r="L3044" s="2">
        <v>26.973684210525999</v>
      </c>
      <c r="M3044" s="2">
        <v>3.2894736842109999</v>
      </c>
      <c r="N3044" s="2">
        <v>11.842105263158</v>
      </c>
      <c r="O3044" s="2">
        <v>6.5789473684209998</v>
      </c>
      <c r="P3044" s="19" t="s">
        <v>68</v>
      </c>
      <c r="Q3044" s="2">
        <v>1.3157894736839999</v>
      </c>
      <c r="R3044" s="2">
        <v>0.65789473684199995</v>
      </c>
      <c r="S3044" s="16">
        <v>0.65789473684199995</v>
      </c>
    </row>
    <row r="3045" spans="2:26" x14ac:dyDescent="0.25">
      <c r="C3045" s="102" t="s">
        <v>61</v>
      </c>
      <c r="D3045" s="100" t="s">
        <v>21</v>
      </c>
      <c r="E3045" s="10" t="s">
        <v>62</v>
      </c>
      <c r="F3045" s="9"/>
      <c r="G3045" s="13">
        <v>197</v>
      </c>
      <c r="H3045" s="23">
        <v>38.071065989848002</v>
      </c>
      <c r="I3045" s="4">
        <v>13.197969543147</v>
      </c>
      <c r="J3045" s="4">
        <v>1.0152284263960001</v>
      </c>
      <c r="K3045" s="4">
        <v>68.020304568528005</v>
      </c>
      <c r="L3045" s="4">
        <v>30.456852791877999</v>
      </c>
      <c r="M3045" s="4">
        <v>20.304568527918999</v>
      </c>
      <c r="N3045" s="4">
        <v>18.781725888324999</v>
      </c>
      <c r="O3045" s="4">
        <v>10.152284263959</v>
      </c>
      <c r="P3045" s="36" t="s">
        <v>68</v>
      </c>
      <c r="Q3045" s="36" t="s">
        <v>68</v>
      </c>
      <c r="R3045" s="4">
        <v>2.5380710659900001</v>
      </c>
      <c r="S3045" s="25">
        <v>1.0152284263960001</v>
      </c>
    </row>
    <row r="3046" spans="2:26" x14ac:dyDescent="0.25">
      <c r="C3046" s="103"/>
      <c r="D3046" s="101"/>
      <c r="E3046" s="11" t="s">
        <v>63</v>
      </c>
      <c r="F3046" s="8"/>
      <c r="G3046" s="7">
        <v>460</v>
      </c>
      <c r="H3046" s="17">
        <v>54.130434782609001</v>
      </c>
      <c r="I3046" s="2">
        <v>30.217391304347998</v>
      </c>
      <c r="J3046" s="2">
        <v>3.6956521739129999</v>
      </c>
      <c r="K3046" s="2">
        <v>54.347826086956999</v>
      </c>
      <c r="L3046" s="2">
        <v>21.739130434783</v>
      </c>
      <c r="M3046" s="2">
        <v>30.869565217390999</v>
      </c>
      <c r="N3046" s="2">
        <v>43.478260869564998</v>
      </c>
      <c r="O3046" s="2">
        <v>11.95652173913</v>
      </c>
      <c r="P3046" s="2">
        <v>0.217391304348</v>
      </c>
      <c r="Q3046" s="2">
        <v>0.86956521739100001</v>
      </c>
      <c r="R3046" s="2">
        <v>0.65217391304299999</v>
      </c>
      <c r="S3046" s="16">
        <v>0.43478260869599999</v>
      </c>
    </row>
    <row r="3047" spans="2:26" ht="25.2" x14ac:dyDescent="0.25">
      <c r="C3047" s="103"/>
      <c r="D3047" s="101"/>
      <c r="E3047" s="11" t="s">
        <v>64</v>
      </c>
      <c r="F3047" s="8"/>
      <c r="G3047" s="7">
        <v>286</v>
      </c>
      <c r="H3047" s="17">
        <v>33.216783216783</v>
      </c>
      <c r="I3047" s="2">
        <v>14.685314685314999</v>
      </c>
      <c r="J3047" s="2">
        <v>4.1958041958040004</v>
      </c>
      <c r="K3047" s="2">
        <v>74.125874125874006</v>
      </c>
      <c r="L3047" s="2">
        <v>26.573426573427</v>
      </c>
      <c r="M3047" s="2">
        <v>14.685314685314999</v>
      </c>
      <c r="N3047" s="2">
        <v>13.286713286713001</v>
      </c>
      <c r="O3047" s="2">
        <v>6.2937062937060002</v>
      </c>
      <c r="P3047" s="2">
        <v>0.34965034965000003</v>
      </c>
      <c r="Q3047" s="2">
        <v>2.4475524475519999</v>
      </c>
      <c r="R3047" s="2">
        <v>1.0489510489510001</v>
      </c>
      <c r="S3047" s="16">
        <v>1.0489510489510001</v>
      </c>
    </row>
    <row r="3048" spans="2:26" x14ac:dyDescent="0.25">
      <c r="C3048" s="103"/>
      <c r="D3048" s="101"/>
      <c r="E3048" s="11" t="s">
        <v>65</v>
      </c>
      <c r="F3048" s="8"/>
      <c r="G3048" s="7">
        <v>249</v>
      </c>
      <c r="H3048" s="17">
        <v>63.855421686747</v>
      </c>
      <c r="I3048" s="2">
        <v>25.702811244980001</v>
      </c>
      <c r="J3048" s="2">
        <v>4.819277108434</v>
      </c>
      <c r="K3048" s="2">
        <v>44.578313253011999</v>
      </c>
      <c r="L3048" s="2">
        <v>23.694779116466002</v>
      </c>
      <c r="M3048" s="2">
        <v>24.096385542168999</v>
      </c>
      <c r="N3048" s="2">
        <v>45.78313253012</v>
      </c>
      <c r="O3048" s="2">
        <v>17.670682730924</v>
      </c>
      <c r="P3048" s="2">
        <v>0.40160642570299998</v>
      </c>
      <c r="Q3048" s="2">
        <v>3.6144578313250002</v>
      </c>
      <c r="R3048" s="2">
        <v>0.80321285140599996</v>
      </c>
      <c r="S3048" s="16">
        <v>0.80321285140599996</v>
      </c>
    </row>
    <row r="3049" spans="2:26" x14ac:dyDescent="0.25">
      <c r="C3049" s="103"/>
      <c r="D3049" s="101"/>
      <c r="E3049" s="11" t="s">
        <v>66</v>
      </c>
      <c r="F3049" s="8"/>
      <c r="G3049" s="7">
        <v>145</v>
      </c>
      <c r="H3049" s="17">
        <v>39.310344827586</v>
      </c>
      <c r="I3049" s="2">
        <v>20.689655172414</v>
      </c>
      <c r="J3049" s="2">
        <v>4.1379310344829996</v>
      </c>
      <c r="K3049" s="2">
        <v>71.034482758620996</v>
      </c>
      <c r="L3049" s="2">
        <v>28.965517241379001</v>
      </c>
      <c r="M3049" s="2">
        <v>9.6551724137930002</v>
      </c>
      <c r="N3049" s="2">
        <v>6.8965517241379999</v>
      </c>
      <c r="O3049" s="2">
        <v>11.034482758620999</v>
      </c>
      <c r="P3049" s="2">
        <v>2.0689655172410002</v>
      </c>
      <c r="Q3049" s="2">
        <v>1.379310344828</v>
      </c>
      <c r="R3049" s="2">
        <v>1.379310344828</v>
      </c>
      <c r="S3049" s="16">
        <v>1.379310344828</v>
      </c>
    </row>
    <row r="3050" spans="2:26" x14ac:dyDescent="0.25">
      <c r="C3050" s="107"/>
      <c r="D3050" s="104"/>
      <c r="E3050" s="44" t="s">
        <v>67</v>
      </c>
      <c r="F3050" s="45"/>
      <c r="G3050" s="56">
        <v>187</v>
      </c>
      <c r="H3050" s="66">
        <v>35.828877005347998</v>
      </c>
      <c r="I3050" s="35">
        <v>13.368983957218999</v>
      </c>
      <c r="J3050" s="35">
        <v>5.3475935828879999</v>
      </c>
      <c r="K3050" s="35">
        <v>64.171122994651995</v>
      </c>
      <c r="L3050" s="35">
        <v>24.064171122994999</v>
      </c>
      <c r="M3050" s="35">
        <v>14.973262032086</v>
      </c>
      <c r="N3050" s="35">
        <v>8.0213903743320003</v>
      </c>
      <c r="O3050" s="35">
        <v>11.229946524063999</v>
      </c>
      <c r="P3050" s="35">
        <v>1.069518716578</v>
      </c>
      <c r="Q3050" s="35">
        <v>2.673796791444</v>
      </c>
      <c r="R3050" s="35">
        <v>3.208556149733</v>
      </c>
      <c r="S3050" s="67">
        <v>1.6042780748659999</v>
      </c>
    </row>
    <row r="3052" spans="2:26" x14ac:dyDescent="0.25">
      <c r="B3052" s="42" t="str">
        <f xml:space="preserve"> HYPERLINK("#'目次'!B42", "[36]")</f>
        <v>[36]</v>
      </c>
      <c r="C3052" s="37" t="s">
        <v>453</v>
      </c>
    </row>
    <row r="3055" spans="2:26" x14ac:dyDescent="0.25">
      <c r="C3055" s="37" t="s">
        <v>14</v>
      </c>
    </row>
    <row r="3056" spans="2:26" ht="88.2" x14ac:dyDescent="0.25">
      <c r="C3056" s="96"/>
      <c r="D3056" s="97"/>
      <c r="E3056" s="97"/>
      <c r="F3056" s="97"/>
      <c r="G3056" s="52" t="s">
        <v>15</v>
      </c>
      <c r="H3056" s="48" t="s">
        <v>454</v>
      </c>
      <c r="I3056" s="20" t="s">
        <v>455</v>
      </c>
      <c r="J3056" s="20" t="s">
        <v>456</v>
      </c>
      <c r="K3056" s="20" t="s">
        <v>457</v>
      </c>
      <c r="L3056" s="20" t="s">
        <v>458</v>
      </c>
      <c r="M3056" s="20" t="s">
        <v>459</v>
      </c>
      <c r="N3056" s="20" t="s">
        <v>460</v>
      </c>
      <c r="O3056" s="20" t="s">
        <v>461</v>
      </c>
      <c r="P3056" s="20" t="s">
        <v>462</v>
      </c>
      <c r="Q3056" s="20" t="s">
        <v>463</v>
      </c>
      <c r="R3056" s="20" t="s">
        <v>464</v>
      </c>
      <c r="S3056" s="20" t="s">
        <v>465</v>
      </c>
      <c r="T3056" s="20" t="s">
        <v>466</v>
      </c>
      <c r="U3056" s="20" t="s">
        <v>467</v>
      </c>
      <c r="V3056" s="20" t="s">
        <v>468</v>
      </c>
      <c r="W3056" s="20" t="s">
        <v>53</v>
      </c>
      <c r="X3056" s="20" t="s">
        <v>469</v>
      </c>
      <c r="Y3056" s="20" t="s">
        <v>38</v>
      </c>
      <c r="Z3056" s="51" t="s">
        <v>470</v>
      </c>
    </row>
    <row r="3057" spans="3:26" x14ac:dyDescent="0.25">
      <c r="C3057" s="98"/>
      <c r="D3057" s="99"/>
      <c r="E3057" s="99"/>
      <c r="F3057" s="99"/>
      <c r="G3057" s="47"/>
      <c r="H3057" s="55"/>
      <c r="I3057" s="21"/>
      <c r="J3057" s="21"/>
      <c r="K3057" s="21"/>
      <c r="L3057" s="21"/>
      <c r="M3057" s="21"/>
      <c r="N3057" s="21"/>
      <c r="O3057" s="21"/>
      <c r="P3057" s="21"/>
      <c r="Q3057" s="21"/>
      <c r="R3057" s="21"/>
      <c r="S3057" s="21"/>
      <c r="T3057" s="21"/>
      <c r="U3057" s="21"/>
      <c r="V3057" s="21"/>
      <c r="W3057" s="21"/>
      <c r="X3057" s="21"/>
      <c r="Y3057" s="21"/>
      <c r="Z3057" s="54"/>
    </row>
    <row r="3058" spans="3:26" x14ac:dyDescent="0.25">
      <c r="C3058" s="43"/>
      <c r="D3058" s="49"/>
      <c r="E3058" s="53" t="s">
        <v>15</v>
      </c>
      <c r="F3058" s="46"/>
      <c r="G3058" s="50">
        <v>1524</v>
      </c>
      <c r="H3058" s="32">
        <v>14.960629921260001</v>
      </c>
      <c r="I3058" s="32">
        <v>16.076115485563999</v>
      </c>
      <c r="J3058" s="32">
        <v>3.1496062992130001</v>
      </c>
      <c r="K3058" s="32">
        <v>4.2650918635170001</v>
      </c>
      <c r="L3058" s="32">
        <v>1.771653543307</v>
      </c>
      <c r="M3058" s="32">
        <v>2.4278215223099999</v>
      </c>
      <c r="N3058" s="32">
        <v>17.191601049869</v>
      </c>
      <c r="O3058" s="32">
        <v>24.606299212598</v>
      </c>
      <c r="P3058" s="32">
        <v>3.280839895013</v>
      </c>
      <c r="Q3058" s="32">
        <v>7.0209973753280002</v>
      </c>
      <c r="R3058" s="32">
        <v>5.1837270341210004</v>
      </c>
      <c r="S3058" s="32">
        <v>17.257217847768999</v>
      </c>
      <c r="T3058" s="32">
        <v>7.9396325459319996</v>
      </c>
      <c r="U3058" s="32">
        <v>10.629921259843</v>
      </c>
      <c r="V3058" s="32">
        <v>22.965879265091999</v>
      </c>
      <c r="W3058" s="32">
        <v>4.2650918635170001</v>
      </c>
      <c r="X3058" s="32">
        <v>32.742782152231001</v>
      </c>
      <c r="Y3058" s="32">
        <v>2.0997375328080001</v>
      </c>
      <c r="Z3058" s="65">
        <v>65.157480314961006</v>
      </c>
    </row>
    <row r="3059" spans="3:26" x14ac:dyDescent="0.25">
      <c r="C3059" s="105" t="s">
        <v>20</v>
      </c>
      <c r="D3059" s="100" t="s">
        <v>21</v>
      </c>
      <c r="E3059" s="10" t="s">
        <v>22</v>
      </c>
      <c r="F3059" s="9"/>
      <c r="G3059" s="13">
        <v>780</v>
      </c>
      <c r="H3059" s="23">
        <v>11.666666666667</v>
      </c>
      <c r="I3059" s="4">
        <v>14.230769230769001</v>
      </c>
      <c r="J3059" s="4">
        <v>2.948717948718</v>
      </c>
      <c r="K3059" s="4">
        <v>5</v>
      </c>
      <c r="L3059" s="4">
        <v>2.3076923076920002</v>
      </c>
      <c r="M3059" s="4">
        <v>2.1794871794869999</v>
      </c>
      <c r="N3059" s="4">
        <v>17.820512820512999</v>
      </c>
      <c r="O3059" s="4">
        <v>22.307692307692001</v>
      </c>
      <c r="P3059" s="4">
        <v>1.538461538462</v>
      </c>
      <c r="Q3059" s="4">
        <v>6.0256410256409998</v>
      </c>
      <c r="R3059" s="4">
        <v>5</v>
      </c>
      <c r="S3059" s="4">
        <v>17.179487179487001</v>
      </c>
      <c r="T3059" s="4">
        <v>9.1025641025639992</v>
      </c>
      <c r="U3059" s="4">
        <v>12.051282051282</v>
      </c>
      <c r="V3059" s="4">
        <v>19.358974358973999</v>
      </c>
      <c r="W3059" s="4">
        <v>3.7179487179490001</v>
      </c>
      <c r="X3059" s="4">
        <v>36.538461538462002</v>
      </c>
      <c r="Y3059" s="4">
        <v>1.666666666667</v>
      </c>
      <c r="Z3059" s="25">
        <v>61.794871794872002</v>
      </c>
    </row>
    <row r="3060" spans="3:26" x14ac:dyDescent="0.25">
      <c r="C3060" s="106"/>
      <c r="D3060" s="101"/>
      <c r="E3060" s="11" t="s">
        <v>23</v>
      </c>
      <c r="F3060" s="8"/>
      <c r="G3060" s="7">
        <v>744</v>
      </c>
      <c r="H3060" s="17">
        <v>18.413978494624001</v>
      </c>
      <c r="I3060" s="2">
        <v>18.010752688172001</v>
      </c>
      <c r="J3060" s="2">
        <v>3.360215053763</v>
      </c>
      <c r="K3060" s="2">
        <v>3.4946236559139998</v>
      </c>
      <c r="L3060" s="2">
        <v>1.2096774193549999</v>
      </c>
      <c r="M3060" s="2">
        <v>2.6881720430109999</v>
      </c>
      <c r="N3060" s="2">
        <v>16.532258064516</v>
      </c>
      <c r="O3060" s="2">
        <v>27.016129032258</v>
      </c>
      <c r="P3060" s="2">
        <v>5.1075268817200001</v>
      </c>
      <c r="Q3060" s="2">
        <v>8.0645161290320004</v>
      </c>
      <c r="R3060" s="2">
        <v>5.3763440860219998</v>
      </c>
      <c r="S3060" s="2">
        <v>17.338709677419001</v>
      </c>
      <c r="T3060" s="2">
        <v>6.7204301075270001</v>
      </c>
      <c r="U3060" s="2">
        <v>9.1397849462370004</v>
      </c>
      <c r="V3060" s="2">
        <v>26.747311827956999</v>
      </c>
      <c r="W3060" s="2">
        <v>4.8387096774189997</v>
      </c>
      <c r="X3060" s="2">
        <v>28.763440860214999</v>
      </c>
      <c r="Y3060" s="2">
        <v>2.5537634408600001</v>
      </c>
      <c r="Z3060" s="16">
        <v>68.682795698925005</v>
      </c>
    </row>
    <row r="3061" spans="3:26" x14ac:dyDescent="0.25">
      <c r="C3061" s="102" t="s">
        <v>24</v>
      </c>
      <c r="D3061" s="102" t="s">
        <v>25</v>
      </c>
      <c r="E3061" s="10" t="s">
        <v>26</v>
      </c>
      <c r="F3061" s="9"/>
      <c r="G3061" s="13">
        <v>257</v>
      </c>
      <c r="H3061" s="23">
        <v>13.618677042802</v>
      </c>
      <c r="I3061" s="4">
        <v>18.677042801555999</v>
      </c>
      <c r="J3061" s="4">
        <v>2.3346303501949999</v>
      </c>
      <c r="K3061" s="4">
        <v>6.6147859922179997</v>
      </c>
      <c r="L3061" s="4">
        <v>3.8910505836580001</v>
      </c>
      <c r="M3061" s="4">
        <v>1.1673151750969999</v>
      </c>
      <c r="N3061" s="4">
        <v>18.287937743191002</v>
      </c>
      <c r="O3061" s="4">
        <v>26.459143968871999</v>
      </c>
      <c r="P3061" s="4">
        <v>1.1673151750969999</v>
      </c>
      <c r="Q3061" s="4">
        <v>6.6147859922179997</v>
      </c>
      <c r="R3061" s="4">
        <v>1.945525291829</v>
      </c>
      <c r="S3061" s="4">
        <v>7.0038910505840004</v>
      </c>
      <c r="T3061" s="4">
        <v>14.007782101167001</v>
      </c>
      <c r="U3061" s="4">
        <v>10.894941634241</v>
      </c>
      <c r="V3061" s="4">
        <v>15.953307392996001</v>
      </c>
      <c r="W3061" s="4">
        <v>3.5019455252920002</v>
      </c>
      <c r="X3061" s="4">
        <v>35.019455252918</v>
      </c>
      <c r="Y3061" s="4">
        <v>1.556420233463</v>
      </c>
      <c r="Z3061" s="25">
        <v>63.424124513618999</v>
      </c>
    </row>
    <row r="3062" spans="3:26" x14ac:dyDescent="0.25">
      <c r="C3062" s="106"/>
      <c r="D3062" s="103"/>
      <c r="E3062" s="11" t="s">
        <v>27</v>
      </c>
      <c r="F3062" s="8"/>
      <c r="G3062" s="7">
        <v>297</v>
      </c>
      <c r="H3062" s="17">
        <v>11.784511784512</v>
      </c>
      <c r="I3062" s="2">
        <v>14.478114478114</v>
      </c>
      <c r="J3062" s="2">
        <v>3.7037037037039999</v>
      </c>
      <c r="K3062" s="2">
        <v>3.7037037037039999</v>
      </c>
      <c r="L3062" s="2">
        <v>2.0202020202019999</v>
      </c>
      <c r="M3062" s="2">
        <v>2.3569023569019998</v>
      </c>
      <c r="N3062" s="2">
        <v>17.508417508417999</v>
      </c>
      <c r="O3062" s="2">
        <v>26.262626262626</v>
      </c>
      <c r="P3062" s="2">
        <v>2.3569023569019998</v>
      </c>
      <c r="Q3062" s="2">
        <v>6.734006734007</v>
      </c>
      <c r="R3062" s="2">
        <v>2.6936026936030002</v>
      </c>
      <c r="S3062" s="2">
        <v>11.111111111111001</v>
      </c>
      <c r="T3062" s="2">
        <v>8.0808080808079996</v>
      </c>
      <c r="U3062" s="2">
        <v>12.457912457912</v>
      </c>
      <c r="V3062" s="2">
        <v>19.191919191918998</v>
      </c>
      <c r="W3062" s="2">
        <v>2.6936026936030002</v>
      </c>
      <c r="X3062" s="2">
        <v>40.404040404040003</v>
      </c>
      <c r="Y3062" s="2">
        <v>1.010101010101</v>
      </c>
      <c r="Z3062" s="16">
        <v>58.585858585859</v>
      </c>
    </row>
    <row r="3063" spans="3:26" x14ac:dyDescent="0.25">
      <c r="C3063" s="106"/>
      <c r="D3063" s="103"/>
      <c r="E3063" s="11" t="s">
        <v>28</v>
      </c>
      <c r="F3063" s="8"/>
      <c r="G3063" s="7">
        <v>316</v>
      </c>
      <c r="H3063" s="17">
        <v>13.607594936709001</v>
      </c>
      <c r="I3063" s="2">
        <v>17.088607594936999</v>
      </c>
      <c r="J3063" s="2">
        <v>3.7974683544299999</v>
      </c>
      <c r="K3063" s="2">
        <v>2.8481012658229998</v>
      </c>
      <c r="L3063" s="2">
        <v>0.31645569620300001</v>
      </c>
      <c r="M3063" s="2">
        <v>2.8481012658229998</v>
      </c>
      <c r="N3063" s="2">
        <v>21.518987341772</v>
      </c>
      <c r="O3063" s="2">
        <v>26.898734177215001</v>
      </c>
      <c r="P3063" s="2">
        <v>3.1645569620249998</v>
      </c>
      <c r="Q3063" s="2">
        <v>6.0126582278480001</v>
      </c>
      <c r="R3063" s="2">
        <v>5.379746835443</v>
      </c>
      <c r="S3063" s="2">
        <v>17.088607594936999</v>
      </c>
      <c r="T3063" s="2">
        <v>7.2784810126580002</v>
      </c>
      <c r="U3063" s="2">
        <v>8.5443037974680003</v>
      </c>
      <c r="V3063" s="2">
        <v>24.683544303796999</v>
      </c>
      <c r="W3063" s="2">
        <v>4.1139240506329999</v>
      </c>
      <c r="X3063" s="2">
        <v>34.493670886076004</v>
      </c>
      <c r="Y3063" s="2">
        <v>0.94936708860800001</v>
      </c>
      <c r="Z3063" s="16">
        <v>64.556962025315997</v>
      </c>
    </row>
    <row r="3064" spans="3:26" x14ac:dyDescent="0.25">
      <c r="C3064" s="106"/>
      <c r="D3064" s="103"/>
      <c r="E3064" s="11" t="s">
        <v>29</v>
      </c>
      <c r="F3064" s="8"/>
      <c r="G3064" s="7">
        <v>335</v>
      </c>
      <c r="H3064" s="17">
        <v>14.328358208955001</v>
      </c>
      <c r="I3064" s="2">
        <v>14.626865671641999</v>
      </c>
      <c r="J3064" s="2">
        <v>2.6865671641789999</v>
      </c>
      <c r="K3064" s="2">
        <v>3.8805970149250002</v>
      </c>
      <c r="L3064" s="2">
        <v>1.791044776119</v>
      </c>
      <c r="M3064" s="2">
        <v>2.6865671641789999</v>
      </c>
      <c r="N3064" s="2">
        <v>13.432835820896001</v>
      </c>
      <c r="O3064" s="2">
        <v>23.283582089551999</v>
      </c>
      <c r="P3064" s="2">
        <v>3.8805970149250002</v>
      </c>
      <c r="Q3064" s="2">
        <v>6.2686567164179996</v>
      </c>
      <c r="R3064" s="2">
        <v>6.5671641791040001</v>
      </c>
      <c r="S3064" s="2">
        <v>23.283582089551999</v>
      </c>
      <c r="T3064" s="2">
        <v>7.1641791044780003</v>
      </c>
      <c r="U3064" s="2">
        <v>9.8507462686569998</v>
      </c>
      <c r="V3064" s="2">
        <v>23.582089552239001</v>
      </c>
      <c r="W3064" s="2">
        <v>4.7761194029849996</v>
      </c>
      <c r="X3064" s="2">
        <v>30.149253731342998</v>
      </c>
      <c r="Y3064" s="2">
        <v>2.3880597014929998</v>
      </c>
      <c r="Z3064" s="16">
        <v>67.462686567163999</v>
      </c>
    </row>
    <row r="3065" spans="3:26" x14ac:dyDescent="0.25">
      <c r="C3065" s="106"/>
      <c r="D3065" s="103"/>
      <c r="E3065" s="11" t="s">
        <v>30</v>
      </c>
      <c r="F3065" s="8"/>
      <c r="G3065" s="7">
        <v>319</v>
      </c>
      <c r="H3065" s="17">
        <v>21.003134796238001</v>
      </c>
      <c r="I3065" s="2">
        <v>15.987460815046999</v>
      </c>
      <c r="J3065" s="2">
        <v>3.1347962382449999</v>
      </c>
      <c r="K3065" s="2">
        <v>4.7021943573670004</v>
      </c>
      <c r="L3065" s="2">
        <v>1.253918495298</v>
      </c>
      <c r="M3065" s="2">
        <v>2.8213166144200001</v>
      </c>
      <c r="N3065" s="2">
        <v>15.673981191223</v>
      </c>
      <c r="O3065" s="2">
        <v>20.689655172414</v>
      </c>
      <c r="P3065" s="2">
        <v>5.3291536050159998</v>
      </c>
      <c r="Q3065" s="2">
        <v>9.4043887147340008</v>
      </c>
      <c r="R3065" s="2">
        <v>8.46394984326</v>
      </c>
      <c r="S3065" s="2">
        <v>25.078369905955999</v>
      </c>
      <c r="T3065" s="2">
        <v>4.3887147335419998</v>
      </c>
      <c r="U3065" s="2">
        <v>11.598746081505</v>
      </c>
      <c r="V3065" s="2">
        <v>29.780564263323001</v>
      </c>
      <c r="W3065" s="2">
        <v>5.956112852665</v>
      </c>
      <c r="X3065" s="2">
        <v>24.764890282132001</v>
      </c>
      <c r="Y3065" s="2">
        <v>4.3887147335419998</v>
      </c>
      <c r="Z3065" s="16">
        <v>70.846394984325997</v>
      </c>
    </row>
    <row r="3066" spans="3:26" x14ac:dyDescent="0.25">
      <c r="C3066" s="106"/>
      <c r="D3066" s="103"/>
      <c r="E3066" s="11" t="s">
        <v>31</v>
      </c>
      <c r="F3066" s="8"/>
      <c r="G3066" s="7">
        <v>1267</v>
      </c>
      <c r="H3066" s="17">
        <v>15.232833464878</v>
      </c>
      <c r="I3066" s="2">
        <v>15.548539857932001</v>
      </c>
      <c r="J3066" s="2">
        <v>3.3149171270719999</v>
      </c>
      <c r="K3066" s="2">
        <v>3.7884767166539999</v>
      </c>
      <c r="L3066" s="2">
        <v>1.341752170481</v>
      </c>
      <c r="M3066" s="2">
        <v>2.6835043409630002</v>
      </c>
      <c r="N3066" s="2">
        <v>16.969218626677002</v>
      </c>
      <c r="O3066" s="2">
        <v>24.230465666930002</v>
      </c>
      <c r="P3066" s="2">
        <v>3.7095501183900002</v>
      </c>
      <c r="Q3066" s="2">
        <v>7.1033938437249997</v>
      </c>
      <c r="R3066" s="2">
        <v>5.8405682715070002</v>
      </c>
      <c r="S3066" s="2">
        <v>19.337016574585999</v>
      </c>
      <c r="T3066" s="2">
        <v>6.7087608524069999</v>
      </c>
      <c r="U3066" s="2">
        <v>10.576164167324</v>
      </c>
      <c r="V3066" s="2">
        <v>24.388318863456998</v>
      </c>
      <c r="W3066" s="2">
        <v>4.4198895027620004</v>
      </c>
      <c r="X3066" s="2">
        <v>32.280978689817999</v>
      </c>
      <c r="Y3066" s="2">
        <v>2.2099447513810002</v>
      </c>
      <c r="Z3066" s="16">
        <v>65.509076558800004</v>
      </c>
    </row>
    <row r="3067" spans="3:26" x14ac:dyDescent="0.25">
      <c r="C3067" s="106"/>
      <c r="D3067" s="103"/>
      <c r="E3067" s="11" t="s">
        <v>32</v>
      </c>
      <c r="F3067" s="8"/>
      <c r="G3067" s="7">
        <v>654</v>
      </c>
      <c r="H3067" s="17">
        <v>17.584097859326999</v>
      </c>
      <c r="I3067" s="2">
        <v>15.290519877675999</v>
      </c>
      <c r="J3067" s="2">
        <v>2.9051987767580001</v>
      </c>
      <c r="K3067" s="2">
        <v>4.2813455657489996</v>
      </c>
      <c r="L3067" s="2">
        <v>1.529051987768</v>
      </c>
      <c r="M3067" s="2">
        <v>2.7522935779819999</v>
      </c>
      <c r="N3067" s="2">
        <v>14.525993883791999</v>
      </c>
      <c r="O3067" s="2">
        <v>22.018348623853001</v>
      </c>
      <c r="P3067" s="2">
        <v>4.5871559633030001</v>
      </c>
      <c r="Q3067" s="2">
        <v>7.7981651376150003</v>
      </c>
      <c r="R3067" s="2">
        <v>7.4923547400609998</v>
      </c>
      <c r="S3067" s="2">
        <v>24.159021406728002</v>
      </c>
      <c r="T3067" s="2">
        <v>5.8103975535170003</v>
      </c>
      <c r="U3067" s="2">
        <v>10.703363914373</v>
      </c>
      <c r="V3067" s="2">
        <v>26.605504587155998</v>
      </c>
      <c r="W3067" s="2">
        <v>5.351681957187</v>
      </c>
      <c r="X3067" s="2">
        <v>27.522935779817001</v>
      </c>
      <c r="Y3067" s="2">
        <v>3.363914373089</v>
      </c>
      <c r="Z3067" s="16">
        <v>69.113149847095002</v>
      </c>
    </row>
    <row r="3068" spans="3:26" x14ac:dyDescent="0.25">
      <c r="C3068" s="106"/>
      <c r="D3068" s="102" t="s">
        <v>22</v>
      </c>
      <c r="E3068" s="10" t="s">
        <v>26</v>
      </c>
      <c r="F3068" s="9"/>
      <c r="G3068" s="13">
        <v>137</v>
      </c>
      <c r="H3068" s="23">
        <v>9.4890510948909998</v>
      </c>
      <c r="I3068" s="4">
        <v>18.978102189781001</v>
      </c>
      <c r="J3068" s="4">
        <v>1.459854014599</v>
      </c>
      <c r="K3068" s="4">
        <v>6.5693430656930003</v>
      </c>
      <c r="L3068" s="4">
        <v>4.3795620437959997</v>
      </c>
      <c r="M3068" s="4">
        <v>1.459854014599</v>
      </c>
      <c r="N3068" s="4">
        <v>17.518248175181999</v>
      </c>
      <c r="O3068" s="4">
        <v>23.357664233577001</v>
      </c>
      <c r="P3068" s="4">
        <v>0.72992700729899995</v>
      </c>
      <c r="Q3068" s="4">
        <v>5.1094890510950002</v>
      </c>
      <c r="R3068" s="4">
        <v>0.72992700729899995</v>
      </c>
      <c r="S3068" s="4">
        <v>5.8394160583939998</v>
      </c>
      <c r="T3068" s="4">
        <v>15.328467153285001</v>
      </c>
      <c r="U3068" s="4">
        <v>10.948905109489001</v>
      </c>
      <c r="V3068" s="4">
        <v>14.598540145985</v>
      </c>
      <c r="W3068" s="4">
        <v>2.9197080291969999</v>
      </c>
      <c r="X3068" s="4">
        <v>37.226277372262999</v>
      </c>
      <c r="Y3068" s="4">
        <v>1.459854014599</v>
      </c>
      <c r="Z3068" s="25">
        <v>61.313868613139</v>
      </c>
    </row>
    <row r="3069" spans="3:26" x14ac:dyDescent="0.25">
      <c r="C3069" s="106"/>
      <c r="D3069" s="103"/>
      <c r="E3069" s="11" t="s">
        <v>27</v>
      </c>
      <c r="F3069" s="8"/>
      <c r="G3069" s="7">
        <v>157</v>
      </c>
      <c r="H3069" s="17">
        <v>9.5541401273889992</v>
      </c>
      <c r="I3069" s="2">
        <v>9.5541401273889992</v>
      </c>
      <c r="J3069" s="2">
        <v>3.184713375796</v>
      </c>
      <c r="K3069" s="2">
        <v>4.4585987261150004</v>
      </c>
      <c r="L3069" s="2">
        <v>3.184713375796</v>
      </c>
      <c r="M3069" s="2">
        <v>2.5477707006369998</v>
      </c>
      <c r="N3069" s="2">
        <v>15.923566878980999</v>
      </c>
      <c r="O3069" s="2">
        <v>24.203821656051002</v>
      </c>
      <c r="P3069" s="2">
        <v>1.2738853503180001</v>
      </c>
      <c r="Q3069" s="2">
        <v>7.0063694267520003</v>
      </c>
      <c r="R3069" s="2">
        <v>2.5477707006369998</v>
      </c>
      <c r="S3069" s="2">
        <v>10.191082802547999</v>
      </c>
      <c r="T3069" s="2">
        <v>11.464968152866</v>
      </c>
      <c r="U3069" s="2">
        <v>13.375796178344</v>
      </c>
      <c r="V3069" s="2">
        <v>14.649681528662001</v>
      </c>
      <c r="W3069" s="2">
        <v>3.8216560509550002</v>
      </c>
      <c r="X3069" s="2">
        <v>43.312101910827998</v>
      </c>
      <c r="Y3069" s="2">
        <v>1.2738853503180001</v>
      </c>
      <c r="Z3069" s="16">
        <v>55.414012738853998</v>
      </c>
    </row>
    <row r="3070" spans="3:26" x14ac:dyDescent="0.25">
      <c r="C3070" s="106"/>
      <c r="D3070" s="103"/>
      <c r="E3070" s="11" t="s">
        <v>28</v>
      </c>
      <c r="F3070" s="8"/>
      <c r="G3070" s="7">
        <v>162</v>
      </c>
      <c r="H3070" s="17">
        <v>9.2592592592590002</v>
      </c>
      <c r="I3070" s="2">
        <v>14.197530864198001</v>
      </c>
      <c r="J3070" s="2">
        <v>3.7037037037039999</v>
      </c>
      <c r="K3070" s="2">
        <v>4.3209876543209997</v>
      </c>
      <c r="L3070" s="2">
        <v>0.61728395061700003</v>
      </c>
      <c r="M3070" s="2">
        <v>3.086419753086</v>
      </c>
      <c r="N3070" s="2">
        <v>21.604938271605</v>
      </c>
      <c r="O3070" s="2">
        <v>22.222222222222001</v>
      </c>
      <c r="P3070" s="2">
        <v>0.61728395061700003</v>
      </c>
      <c r="Q3070" s="2">
        <v>4.3209876543209997</v>
      </c>
      <c r="R3070" s="2">
        <v>6.1728395061730001</v>
      </c>
      <c r="S3070" s="2">
        <v>17.901234567901</v>
      </c>
      <c r="T3070" s="2">
        <v>7.4074074074069998</v>
      </c>
      <c r="U3070" s="2">
        <v>9.8765432098769992</v>
      </c>
      <c r="V3070" s="2">
        <v>17.901234567901</v>
      </c>
      <c r="W3070" s="2">
        <v>4.3209876543209997</v>
      </c>
      <c r="X3070" s="2">
        <v>40.740740740741003</v>
      </c>
      <c r="Y3070" s="2">
        <v>0.61728395061700003</v>
      </c>
      <c r="Z3070" s="16">
        <v>58.641975308642003</v>
      </c>
    </row>
    <row r="3071" spans="3:26" x14ac:dyDescent="0.25">
      <c r="C3071" s="106"/>
      <c r="D3071" s="103"/>
      <c r="E3071" s="11" t="s">
        <v>29</v>
      </c>
      <c r="F3071" s="8"/>
      <c r="G3071" s="7">
        <v>175</v>
      </c>
      <c r="H3071" s="17">
        <v>12.571428571428999</v>
      </c>
      <c r="I3071" s="2">
        <v>12.571428571428999</v>
      </c>
      <c r="J3071" s="2">
        <v>2.285714285714</v>
      </c>
      <c r="K3071" s="2">
        <v>5.1428571428570002</v>
      </c>
      <c r="L3071" s="2">
        <v>2.285714285714</v>
      </c>
      <c r="M3071" s="2">
        <v>1.142857142857</v>
      </c>
      <c r="N3071" s="2">
        <v>12.571428571428999</v>
      </c>
      <c r="O3071" s="2">
        <v>21.714285714286</v>
      </c>
      <c r="P3071" s="2">
        <v>2.8571428571430002</v>
      </c>
      <c r="Q3071" s="2">
        <v>4</v>
      </c>
      <c r="R3071" s="2">
        <v>4.5714285714290002</v>
      </c>
      <c r="S3071" s="2">
        <v>21.714285714286</v>
      </c>
      <c r="T3071" s="2">
        <v>6.2857142857139996</v>
      </c>
      <c r="U3071" s="2">
        <v>12</v>
      </c>
      <c r="V3071" s="2">
        <v>18.285714285714</v>
      </c>
      <c r="W3071" s="2">
        <v>2.8571428571430002</v>
      </c>
      <c r="X3071" s="2">
        <v>37.142857142856997</v>
      </c>
      <c r="Y3071" s="2">
        <v>1.142857142857</v>
      </c>
      <c r="Z3071" s="16">
        <v>61.714285714286</v>
      </c>
    </row>
    <row r="3072" spans="3:26" x14ac:dyDescent="0.25">
      <c r="C3072" s="106"/>
      <c r="D3072" s="103"/>
      <c r="E3072" s="11" t="s">
        <v>30</v>
      </c>
      <c r="F3072" s="8"/>
      <c r="G3072" s="7">
        <v>149</v>
      </c>
      <c r="H3072" s="17">
        <v>17.449664429529999</v>
      </c>
      <c r="I3072" s="2">
        <v>16.778523489933001</v>
      </c>
      <c r="J3072" s="2">
        <v>4.0268456375839996</v>
      </c>
      <c r="K3072" s="2">
        <v>4.6979865771810001</v>
      </c>
      <c r="L3072" s="2">
        <v>1.342281879195</v>
      </c>
      <c r="M3072" s="2">
        <v>2.6845637583889999</v>
      </c>
      <c r="N3072" s="2">
        <v>22.147651006711001</v>
      </c>
      <c r="O3072" s="2">
        <v>20.134228187919</v>
      </c>
      <c r="P3072" s="2">
        <v>2.0134228187919998</v>
      </c>
      <c r="Q3072" s="2">
        <v>10.067114093960001</v>
      </c>
      <c r="R3072" s="2">
        <v>10.738255033557</v>
      </c>
      <c r="S3072" s="2">
        <v>28.859060402685</v>
      </c>
      <c r="T3072" s="2">
        <v>6.0402684563760003</v>
      </c>
      <c r="U3072" s="2">
        <v>14.093959731544</v>
      </c>
      <c r="V3072" s="2">
        <v>31.543624161074</v>
      </c>
      <c r="W3072" s="2">
        <v>4.6979865771810001</v>
      </c>
      <c r="X3072" s="2">
        <v>23.489932885906001</v>
      </c>
      <c r="Y3072" s="2">
        <v>4.0268456375839996</v>
      </c>
      <c r="Z3072" s="16">
        <v>72.483221476509996</v>
      </c>
    </row>
    <row r="3073" spans="3:26" x14ac:dyDescent="0.25">
      <c r="C3073" s="106"/>
      <c r="D3073" s="103"/>
      <c r="E3073" s="11" t="s">
        <v>31</v>
      </c>
      <c r="F3073" s="8"/>
      <c r="G3073" s="7">
        <v>643</v>
      </c>
      <c r="H3073" s="17">
        <v>12.130637636081</v>
      </c>
      <c r="I3073" s="2">
        <v>13.219284603421</v>
      </c>
      <c r="J3073" s="2">
        <v>3.2659409020219998</v>
      </c>
      <c r="K3073" s="2">
        <v>4.6656298600310002</v>
      </c>
      <c r="L3073" s="2">
        <v>1.866251944012</v>
      </c>
      <c r="M3073" s="2">
        <v>2.3328149300160002</v>
      </c>
      <c r="N3073" s="2">
        <v>17.884914463453001</v>
      </c>
      <c r="O3073" s="2">
        <v>22.083981337480999</v>
      </c>
      <c r="P3073" s="2">
        <v>1.710730948678</v>
      </c>
      <c r="Q3073" s="2">
        <v>6.220839813375</v>
      </c>
      <c r="R3073" s="2">
        <v>5.9097978227060004</v>
      </c>
      <c r="S3073" s="2">
        <v>19.595645412130999</v>
      </c>
      <c r="T3073" s="2">
        <v>7.7760497667189998</v>
      </c>
      <c r="U3073" s="2">
        <v>12.286158631415001</v>
      </c>
      <c r="V3073" s="2">
        <v>20.373250388801999</v>
      </c>
      <c r="W3073" s="2">
        <v>3.8880248833589999</v>
      </c>
      <c r="X3073" s="2">
        <v>36.391912908243</v>
      </c>
      <c r="Y3073" s="2">
        <v>1.710730948678</v>
      </c>
      <c r="Z3073" s="16">
        <v>61.897356143079001</v>
      </c>
    </row>
    <row r="3074" spans="3:26" x14ac:dyDescent="0.25">
      <c r="C3074" s="106"/>
      <c r="D3074" s="103"/>
      <c r="E3074" s="11" t="s">
        <v>32</v>
      </c>
      <c r="F3074" s="8"/>
      <c r="G3074" s="7">
        <v>324</v>
      </c>
      <c r="H3074" s="17">
        <v>14.814814814815</v>
      </c>
      <c r="I3074" s="2">
        <v>14.506172839506</v>
      </c>
      <c r="J3074" s="2">
        <v>3.086419753086</v>
      </c>
      <c r="K3074" s="2">
        <v>4.9382716049380004</v>
      </c>
      <c r="L3074" s="2">
        <v>1.851851851852</v>
      </c>
      <c r="M3074" s="2">
        <v>1.851851851852</v>
      </c>
      <c r="N3074" s="2">
        <v>16.975308641975001</v>
      </c>
      <c r="O3074" s="2">
        <v>20.987654320988</v>
      </c>
      <c r="P3074" s="2">
        <v>2.4691358024690002</v>
      </c>
      <c r="Q3074" s="2">
        <v>6.79012345679</v>
      </c>
      <c r="R3074" s="2">
        <v>7.4074074074069998</v>
      </c>
      <c r="S3074" s="2">
        <v>25</v>
      </c>
      <c r="T3074" s="2">
        <v>6.1728395061730001</v>
      </c>
      <c r="U3074" s="2">
        <v>12.962962962962999</v>
      </c>
      <c r="V3074" s="2">
        <v>24.382716049382999</v>
      </c>
      <c r="W3074" s="2">
        <v>3.7037037037039999</v>
      </c>
      <c r="X3074" s="2">
        <v>30.864197530864001</v>
      </c>
      <c r="Y3074" s="2">
        <v>2.4691358024690002</v>
      </c>
      <c r="Z3074" s="16">
        <v>66.666666666666998</v>
      </c>
    </row>
    <row r="3075" spans="3:26" x14ac:dyDescent="0.25">
      <c r="C3075" s="106"/>
      <c r="D3075" s="102" t="s">
        <v>23</v>
      </c>
      <c r="E3075" s="10" t="s">
        <v>26</v>
      </c>
      <c r="F3075" s="9"/>
      <c r="G3075" s="13">
        <v>120</v>
      </c>
      <c r="H3075" s="23">
        <v>18.333333333333002</v>
      </c>
      <c r="I3075" s="4">
        <v>18.333333333333002</v>
      </c>
      <c r="J3075" s="4">
        <v>3.333333333333</v>
      </c>
      <c r="K3075" s="4">
        <v>6.666666666667</v>
      </c>
      <c r="L3075" s="4">
        <v>3.333333333333</v>
      </c>
      <c r="M3075" s="4">
        <v>0.83333333333299997</v>
      </c>
      <c r="N3075" s="4">
        <v>19.166666666666998</v>
      </c>
      <c r="O3075" s="4">
        <v>30</v>
      </c>
      <c r="P3075" s="4">
        <v>1.666666666667</v>
      </c>
      <c r="Q3075" s="4">
        <v>8.333333333333</v>
      </c>
      <c r="R3075" s="4">
        <v>3.333333333333</v>
      </c>
      <c r="S3075" s="4">
        <v>8.333333333333</v>
      </c>
      <c r="T3075" s="4">
        <v>12.5</v>
      </c>
      <c r="U3075" s="4">
        <v>10.833333333333</v>
      </c>
      <c r="V3075" s="4">
        <v>17.5</v>
      </c>
      <c r="W3075" s="4">
        <v>4.166666666667</v>
      </c>
      <c r="X3075" s="4">
        <v>32.5</v>
      </c>
      <c r="Y3075" s="4">
        <v>1.666666666667</v>
      </c>
      <c r="Z3075" s="25">
        <v>65.833333333333002</v>
      </c>
    </row>
    <row r="3076" spans="3:26" x14ac:dyDescent="0.25">
      <c r="C3076" s="106"/>
      <c r="D3076" s="103"/>
      <c r="E3076" s="11" t="s">
        <v>27</v>
      </c>
      <c r="F3076" s="8"/>
      <c r="G3076" s="7">
        <v>140</v>
      </c>
      <c r="H3076" s="17">
        <v>14.285714285714</v>
      </c>
      <c r="I3076" s="2">
        <v>20</v>
      </c>
      <c r="J3076" s="2">
        <v>4.2857142857139996</v>
      </c>
      <c r="K3076" s="2">
        <v>2.8571428571430002</v>
      </c>
      <c r="L3076" s="2">
        <v>0.71428571428599996</v>
      </c>
      <c r="M3076" s="2">
        <v>2.1428571428569998</v>
      </c>
      <c r="N3076" s="2">
        <v>19.285714285714</v>
      </c>
      <c r="O3076" s="2">
        <v>28.571428571428999</v>
      </c>
      <c r="P3076" s="2">
        <v>3.5714285714290002</v>
      </c>
      <c r="Q3076" s="2">
        <v>6.4285714285709998</v>
      </c>
      <c r="R3076" s="2">
        <v>2.8571428571430002</v>
      </c>
      <c r="S3076" s="2">
        <v>12.142857142857</v>
      </c>
      <c r="T3076" s="2">
        <v>4.2857142857139996</v>
      </c>
      <c r="U3076" s="2">
        <v>11.428571428571001</v>
      </c>
      <c r="V3076" s="2">
        <v>24.285714285714</v>
      </c>
      <c r="W3076" s="2">
        <v>1.4285714285710001</v>
      </c>
      <c r="X3076" s="2">
        <v>37.142857142856997</v>
      </c>
      <c r="Y3076" s="2">
        <v>0.71428571428599996</v>
      </c>
      <c r="Z3076" s="16">
        <v>62.142857142856997</v>
      </c>
    </row>
    <row r="3077" spans="3:26" x14ac:dyDescent="0.25">
      <c r="C3077" s="106"/>
      <c r="D3077" s="103"/>
      <c r="E3077" s="11" t="s">
        <v>28</v>
      </c>
      <c r="F3077" s="8"/>
      <c r="G3077" s="7">
        <v>154</v>
      </c>
      <c r="H3077" s="17">
        <v>18.181818181817999</v>
      </c>
      <c r="I3077" s="2">
        <v>20.12987012987</v>
      </c>
      <c r="J3077" s="2">
        <v>3.896103896104</v>
      </c>
      <c r="K3077" s="2">
        <v>1.298701298701</v>
      </c>
      <c r="L3077" s="19" t="s">
        <v>68</v>
      </c>
      <c r="M3077" s="2">
        <v>2.5974025974030002</v>
      </c>
      <c r="N3077" s="2">
        <v>21.428571428571001</v>
      </c>
      <c r="O3077" s="2">
        <v>31.818181818182001</v>
      </c>
      <c r="P3077" s="2">
        <v>5.844155844156</v>
      </c>
      <c r="Q3077" s="2">
        <v>7.792207792208</v>
      </c>
      <c r="R3077" s="2">
        <v>4.5454545454549997</v>
      </c>
      <c r="S3077" s="2">
        <v>16.233766233766001</v>
      </c>
      <c r="T3077" s="2">
        <v>7.1428571428570002</v>
      </c>
      <c r="U3077" s="2">
        <v>7.1428571428570002</v>
      </c>
      <c r="V3077" s="2">
        <v>31.818181818182001</v>
      </c>
      <c r="W3077" s="2">
        <v>3.896103896104</v>
      </c>
      <c r="X3077" s="2">
        <v>27.922077922078</v>
      </c>
      <c r="Y3077" s="2">
        <v>1.298701298701</v>
      </c>
      <c r="Z3077" s="16">
        <v>70.779220779221006</v>
      </c>
    </row>
    <row r="3078" spans="3:26" x14ac:dyDescent="0.25">
      <c r="C3078" s="106"/>
      <c r="D3078" s="103"/>
      <c r="E3078" s="11" t="s">
        <v>29</v>
      </c>
      <c r="F3078" s="8"/>
      <c r="G3078" s="7">
        <v>160</v>
      </c>
      <c r="H3078" s="17">
        <v>16.25</v>
      </c>
      <c r="I3078" s="2">
        <v>16.875</v>
      </c>
      <c r="J3078" s="2">
        <v>3.125</v>
      </c>
      <c r="K3078" s="2">
        <v>2.5</v>
      </c>
      <c r="L3078" s="2">
        <v>1.25</v>
      </c>
      <c r="M3078" s="2">
        <v>4.375</v>
      </c>
      <c r="N3078" s="2">
        <v>14.375</v>
      </c>
      <c r="O3078" s="2">
        <v>25</v>
      </c>
      <c r="P3078" s="2">
        <v>5</v>
      </c>
      <c r="Q3078" s="2">
        <v>8.75</v>
      </c>
      <c r="R3078" s="2">
        <v>8.75</v>
      </c>
      <c r="S3078" s="2">
        <v>25</v>
      </c>
      <c r="T3078" s="2">
        <v>8.125</v>
      </c>
      <c r="U3078" s="2">
        <v>7.5</v>
      </c>
      <c r="V3078" s="2">
        <v>29.375</v>
      </c>
      <c r="W3078" s="2">
        <v>6.875</v>
      </c>
      <c r="X3078" s="2">
        <v>22.5</v>
      </c>
      <c r="Y3078" s="2">
        <v>3.75</v>
      </c>
      <c r="Z3078" s="16">
        <v>73.75</v>
      </c>
    </row>
    <row r="3079" spans="3:26" x14ac:dyDescent="0.25">
      <c r="C3079" s="106"/>
      <c r="D3079" s="103"/>
      <c r="E3079" s="11" t="s">
        <v>30</v>
      </c>
      <c r="F3079" s="8"/>
      <c r="G3079" s="7">
        <v>170</v>
      </c>
      <c r="H3079" s="17">
        <v>24.117647058824002</v>
      </c>
      <c r="I3079" s="2">
        <v>15.294117647059</v>
      </c>
      <c r="J3079" s="2">
        <v>2.352941176471</v>
      </c>
      <c r="K3079" s="2">
        <v>4.7058823529409999</v>
      </c>
      <c r="L3079" s="2">
        <v>1.1764705882349999</v>
      </c>
      <c r="M3079" s="2">
        <v>2.9411764705880001</v>
      </c>
      <c r="N3079" s="2">
        <v>10</v>
      </c>
      <c r="O3079" s="2">
        <v>21.176470588234999</v>
      </c>
      <c r="P3079" s="2">
        <v>8.2352941176469994</v>
      </c>
      <c r="Q3079" s="2">
        <v>8.8235294117649996</v>
      </c>
      <c r="R3079" s="2">
        <v>6.4705882352939996</v>
      </c>
      <c r="S3079" s="2">
        <v>21.764705882352999</v>
      </c>
      <c r="T3079" s="2">
        <v>2.9411764705880001</v>
      </c>
      <c r="U3079" s="2">
        <v>9.4117647058819998</v>
      </c>
      <c r="V3079" s="2">
        <v>28.235294117647001</v>
      </c>
      <c r="W3079" s="2">
        <v>7.0588235294119999</v>
      </c>
      <c r="X3079" s="2">
        <v>25.882352941175998</v>
      </c>
      <c r="Y3079" s="2">
        <v>4.7058823529409999</v>
      </c>
      <c r="Z3079" s="16">
        <v>69.411764705882007</v>
      </c>
    </row>
    <row r="3080" spans="3:26" x14ac:dyDescent="0.25">
      <c r="C3080" s="106"/>
      <c r="D3080" s="103"/>
      <c r="E3080" s="11" t="s">
        <v>31</v>
      </c>
      <c r="F3080" s="8"/>
      <c r="G3080" s="7">
        <v>624</v>
      </c>
      <c r="H3080" s="17">
        <v>18.429487179487001</v>
      </c>
      <c r="I3080" s="2">
        <v>17.948717948717999</v>
      </c>
      <c r="J3080" s="2">
        <v>3.365384615385</v>
      </c>
      <c r="K3080" s="2">
        <v>2.884615384615</v>
      </c>
      <c r="L3080" s="2">
        <v>0.80128205128200003</v>
      </c>
      <c r="M3080" s="2">
        <v>3.0448717948719999</v>
      </c>
      <c r="N3080" s="2">
        <v>16.025641025641001</v>
      </c>
      <c r="O3080" s="2">
        <v>26.442307692307999</v>
      </c>
      <c r="P3080" s="2">
        <v>5.7692307692310001</v>
      </c>
      <c r="Q3080" s="2">
        <v>8.0128205128209995</v>
      </c>
      <c r="R3080" s="2">
        <v>5.7692307692310001</v>
      </c>
      <c r="S3080" s="2">
        <v>19.070512820512999</v>
      </c>
      <c r="T3080" s="2">
        <v>5.6089743589739998</v>
      </c>
      <c r="U3080" s="2">
        <v>8.8141025641030009</v>
      </c>
      <c r="V3080" s="2">
        <v>28.525641025641001</v>
      </c>
      <c r="W3080" s="2">
        <v>4.9679487179489996</v>
      </c>
      <c r="X3080" s="2">
        <v>28.044871794872002</v>
      </c>
      <c r="Y3080" s="2">
        <v>2.7243589743590002</v>
      </c>
      <c r="Z3080" s="16">
        <v>69.230769230768999</v>
      </c>
    </row>
    <row r="3081" spans="3:26" x14ac:dyDescent="0.25">
      <c r="C3081" s="106"/>
      <c r="D3081" s="103"/>
      <c r="E3081" s="11" t="s">
        <v>32</v>
      </c>
      <c r="F3081" s="8"/>
      <c r="G3081" s="7">
        <v>330</v>
      </c>
      <c r="H3081" s="17">
        <v>20.303030303029999</v>
      </c>
      <c r="I3081" s="2">
        <v>16.060606060605998</v>
      </c>
      <c r="J3081" s="2">
        <v>2.7272727272730002</v>
      </c>
      <c r="K3081" s="2">
        <v>3.636363636364</v>
      </c>
      <c r="L3081" s="2">
        <v>1.2121212121210001</v>
      </c>
      <c r="M3081" s="2">
        <v>3.636363636364</v>
      </c>
      <c r="N3081" s="2">
        <v>12.121212121212</v>
      </c>
      <c r="O3081" s="2">
        <v>23.030303030302999</v>
      </c>
      <c r="P3081" s="2">
        <v>6.666666666667</v>
      </c>
      <c r="Q3081" s="2">
        <v>8.7878787878790003</v>
      </c>
      <c r="R3081" s="2">
        <v>7.5757575757579998</v>
      </c>
      <c r="S3081" s="2">
        <v>23.333333333333002</v>
      </c>
      <c r="T3081" s="2">
        <v>5.4545454545450003</v>
      </c>
      <c r="U3081" s="2">
        <v>8.4848484848479995</v>
      </c>
      <c r="V3081" s="2">
        <v>28.787878787878999</v>
      </c>
      <c r="W3081" s="2">
        <v>6.9696969696969999</v>
      </c>
      <c r="X3081" s="2">
        <v>24.242424242424001</v>
      </c>
      <c r="Y3081" s="2">
        <v>4.2424242424239997</v>
      </c>
      <c r="Z3081" s="16">
        <v>71.515151515151999</v>
      </c>
    </row>
    <row r="3082" spans="3:26" ht="25.2" x14ac:dyDescent="0.25">
      <c r="C3082" s="102" t="s">
        <v>33</v>
      </c>
      <c r="D3082" s="102" t="s">
        <v>25</v>
      </c>
      <c r="E3082" s="10" t="s">
        <v>34</v>
      </c>
      <c r="F3082" s="9"/>
      <c r="G3082" s="13">
        <v>75</v>
      </c>
      <c r="H3082" s="23">
        <v>14.666666666667</v>
      </c>
      <c r="I3082" s="4">
        <v>10.666666666667</v>
      </c>
      <c r="J3082" s="4">
        <v>2.666666666667</v>
      </c>
      <c r="K3082" s="4">
        <v>5.333333333333</v>
      </c>
      <c r="L3082" s="4">
        <v>4</v>
      </c>
      <c r="M3082" s="4">
        <v>5.333333333333</v>
      </c>
      <c r="N3082" s="4">
        <v>14.666666666667</v>
      </c>
      <c r="O3082" s="4">
        <v>28</v>
      </c>
      <c r="P3082" s="4">
        <v>1.333333333333</v>
      </c>
      <c r="Q3082" s="4">
        <v>9.333333333333</v>
      </c>
      <c r="R3082" s="4">
        <v>4</v>
      </c>
      <c r="S3082" s="4">
        <v>9.333333333333</v>
      </c>
      <c r="T3082" s="4">
        <v>6.666666666667</v>
      </c>
      <c r="U3082" s="4">
        <v>16</v>
      </c>
      <c r="V3082" s="4">
        <v>28</v>
      </c>
      <c r="W3082" s="4">
        <v>5.333333333333</v>
      </c>
      <c r="X3082" s="4">
        <v>30.666666666666998</v>
      </c>
      <c r="Y3082" s="4">
        <v>5.333333333333</v>
      </c>
      <c r="Z3082" s="25">
        <v>64</v>
      </c>
    </row>
    <row r="3083" spans="3:26" ht="25.2" x14ac:dyDescent="0.25">
      <c r="C3083" s="106"/>
      <c r="D3083" s="103"/>
      <c r="E3083" s="11" t="s">
        <v>35</v>
      </c>
      <c r="F3083" s="8"/>
      <c r="G3083" s="7">
        <v>1042</v>
      </c>
      <c r="H3083" s="17">
        <v>14.683301343569999</v>
      </c>
      <c r="I3083" s="2">
        <v>16.602687140114998</v>
      </c>
      <c r="J3083" s="2">
        <v>3.1669865642990001</v>
      </c>
      <c r="K3083" s="2">
        <v>4.4145873320540003</v>
      </c>
      <c r="L3083" s="2">
        <v>1.727447216891</v>
      </c>
      <c r="M3083" s="2">
        <v>2.2072936660270002</v>
      </c>
      <c r="N3083" s="2">
        <v>18.809980806142001</v>
      </c>
      <c r="O3083" s="2">
        <v>26.295585412668</v>
      </c>
      <c r="P3083" s="2">
        <v>2.6871401151629999</v>
      </c>
      <c r="Q3083" s="2">
        <v>6.2380038387720003</v>
      </c>
      <c r="R3083" s="2">
        <v>5.1823416506719999</v>
      </c>
      <c r="S3083" s="2">
        <v>18.234165067178999</v>
      </c>
      <c r="T3083" s="2">
        <v>8.6372360844530007</v>
      </c>
      <c r="U3083" s="2">
        <v>9.6928982725530002</v>
      </c>
      <c r="V3083" s="2">
        <v>21.113243761995999</v>
      </c>
      <c r="W3083" s="2">
        <v>3.358925143954</v>
      </c>
      <c r="X3083" s="2">
        <v>32.821497120921002</v>
      </c>
      <c r="Y3083" s="2">
        <v>1.4395393474089999</v>
      </c>
      <c r="Z3083" s="16">
        <v>65.738963531669995</v>
      </c>
    </row>
    <row r="3084" spans="3:26" ht="25.2" x14ac:dyDescent="0.25">
      <c r="C3084" s="106"/>
      <c r="D3084" s="103"/>
      <c r="E3084" s="11" t="s">
        <v>36</v>
      </c>
      <c r="F3084" s="8"/>
      <c r="G3084" s="7">
        <v>122</v>
      </c>
      <c r="H3084" s="17">
        <v>13.114754098361001</v>
      </c>
      <c r="I3084" s="2">
        <v>18.032786885246001</v>
      </c>
      <c r="J3084" s="2">
        <v>7.3770491803280001</v>
      </c>
      <c r="K3084" s="2">
        <v>5.7377049180329998</v>
      </c>
      <c r="L3084" s="2">
        <v>4.0983606557380003</v>
      </c>
      <c r="M3084" s="2">
        <v>1.6393442622950001</v>
      </c>
      <c r="N3084" s="2">
        <v>14.754098360656</v>
      </c>
      <c r="O3084" s="2">
        <v>23.770491803279</v>
      </c>
      <c r="P3084" s="2">
        <v>4.0983606557380003</v>
      </c>
      <c r="Q3084" s="2">
        <v>12.295081967212999</v>
      </c>
      <c r="R3084" s="2">
        <v>4.0983606557380003</v>
      </c>
      <c r="S3084" s="2">
        <v>17.213114754098001</v>
      </c>
      <c r="T3084" s="2">
        <v>8.1967213114750006</v>
      </c>
      <c r="U3084" s="2">
        <v>14.754098360656</v>
      </c>
      <c r="V3084" s="2">
        <v>24.590163934425998</v>
      </c>
      <c r="W3084" s="2">
        <v>3.2786885245900002</v>
      </c>
      <c r="X3084" s="2">
        <v>38.524590163934</v>
      </c>
      <c r="Y3084" s="2">
        <v>2.459016393443</v>
      </c>
      <c r="Z3084" s="16">
        <v>59.016393442622999</v>
      </c>
    </row>
    <row r="3085" spans="3:26" ht="25.2" x14ac:dyDescent="0.25">
      <c r="C3085" s="106"/>
      <c r="D3085" s="103"/>
      <c r="E3085" s="11" t="s">
        <v>37</v>
      </c>
      <c r="F3085" s="8"/>
      <c r="G3085" s="7">
        <v>251</v>
      </c>
      <c r="H3085" s="17">
        <v>17.131474103586001</v>
      </c>
      <c r="I3085" s="2">
        <v>14.342629482072001</v>
      </c>
      <c r="J3085" s="2">
        <v>1.1952191235059999</v>
      </c>
      <c r="K3085" s="2">
        <v>2.3904382470119998</v>
      </c>
      <c r="L3085" s="2">
        <v>0.398406374502</v>
      </c>
      <c r="M3085" s="2">
        <v>2.7888446215139999</v>
      </c>
      <c r="N3085" s="2">
        <v>11.553784860558</v>
      </c>
      <c r="O3085" s="2">
        <v>17.928286852589999</v>
      </c>
      <c r="P3085" s="2">
        <v>5.9760956175300004</v>
      </c>
      <c r="Q3085" s="2">
        <v>6.3745019920320001</v>
      </c>
      <c r="R3085" s="2">
        <v>6.3745019920320001</v>
      </c>
      <c r="S3085" s="2">
        <v>17.131474103586001</v>
      </c>
      <c r="T3085" s="2">
        <v>5.5776892430279998</v>
      </c>
      <c r="U3085" s="2">
        <v>8.3665338645419993</v>
      </c>
      <c r="V3085" s="2">
        <v>26.693227091632998</v>
      </c>
      <c r="W3085" s="2">
        <v>8.7649402390439999</v>
      </c>
      <c r="X3085" s="2">
        <v>29.880478087648999</v>
      </c>
      <c r="Y3085" s="2">
        <v>2.7888446215139999</v>
      </c>
      <c r="Z3085" s="16">
        <v>67.330677290837002</v>
      </c>
    </row>
    <row r="3086" spans="3:26" x14ac:dyDescent="0.25">
      <c r="C3086" s="106"/>
      <c r="D3086" s="103"/>
      <c r="E3086" s="11" t="s">
        <v>38</v>
      </c>
      <c r="F3086" s="8"/>
      <c r="G3086" s="14">
        <v>34</v>
      </c>
      <c r="H3086" s="29">
        <v>14.705882352941</v>
      </c>
      <c r="I3086" s="6">
        <v>17.647058823529001</v>
      </c>
      <c r="J3086" s="6">
        <v>2.9411764705880001</v>
      </c>
      <c r="K3086" s="6">
        <v>5.8823529411760003</v>
      </c>
      <c r="L3086" s="12" t="s">
        <v>68</v>
      </c>
      <c r="M3086" s="6">
        <v>2.9411764705880001</v>
      </c>
      <c r="N3086" s="6">
        <v>23.529411764706001</v>
      </c>
      <c r="O3086" s="6">
        <v>17.647058823529001</v>
      </c>
      <c r="P3086" s="6">
        <v>2.9411764705880001</v>
      </c>
      <c r="Q3086" s="6">
        <v>11.764705882353001</v>
      </c>
      <c r="R3086" s="6">
        <v>2.9411764705880001</v>
      </c>
      <c r="S3086" s="6">
        <v>5.8823529411760003</v>
      </c>
      <c r="T3086" s="6">
        <v>5.8823529411760003</v>
      </c>
      <c r="U3086" s="6">
        <v>29.411764705882</v>
      </c>
      <c r="V3086" s="6">
        <v>35.294117647058997</v>
      </c>
      <c r="W3086" s="12" t="s">
        <v>68</v>
      </c>
      <c r="X3086" s="6">
        <v>35.294117647058997</v>
      </c>
      <c r="Y3086" s="6">
        <v>8.8235294117649996</v>
      </c>
      <c r="Z3086" s="31">
        <v>55.882352941176002</v>
      </c>
    </row>
    <row r="3087" spans="3:26" ht="25.2" x14ac:dyDescent="0.25">
      <c r="C3087" s="106"/>
      <c r="D3087" s="102" t="s">
        <v>22</v>
      </c>
      <c r="E3087" s="10" t="s">
        <v>34</v>
      </c>
      <c r="F3087" s="9"/>
      <c r="G3087" s="13">
        <v>53</v>
      </c>
      <c r="H3087" s="23">
        <v>11.320754716981</v>
      </c>
      <c r="I3087" s="4">
        <v>7.547169811321</v>
      </c>
      <c r="J3087" s="4">
        <v>3.7735849056599999</v>
      </c>
      <c r="K3087" s="4">
        <v>3.7735849056599999</v>
      </c>
      <c r="L3087" s="4">
        <v>3.7735849056599999</v>
      </c>
      <c r="M3087" s="4">
        <v>3.7735849056599999</v>
      </c>
      <c r="N3087" s="4">
        <v>13.207547169811001</v>
      </c>
      <c r="O3087" s="4">
        <v>24.528301886792001</v>
      </c>
      <c r="P3087" s="4">
        <v>1.88679245283</v>
      </c>
      <c r="Q3087" s="4">
        <v>5.660377358491</v>
      </c>
      <c r="R3087" s="4">
        <v>1.88679245283</v>
      </c>
      <c r="S3087" s="4">
        <v>3.7735849056599999</v>
      </c>
      <c r="T3087" s="4">
        <v>5.660377358491</v>
      </c>
      <c r="U3087" s="4">
        <v>13.207547169811001</v>
      </c>
      <c r="V3087" s="4">
        <v>18.867924528302002</v>
      </c>
      <c r="W3087" s="4">
        <v>5.660377358491</v>
      </c>
      <c r="X3087" s="4">
        <v>37.735849056604003</v>
      </c>
      <c r="Y3087" s="4">
        <v>3.7735849056599999</v>
      </c>
      <c r="Z3087" s="25">
        <v>58.490566037736002</v>
      </c>
    </row>
    <row r="3088" spans="3:26" ht="25.2" x14ac:dyDescent="0.25">
      <c r="C3088" s="106"/>
      <c r="D3088" s="103"/>
      <c r="E3088" s="11" t="s">
        <v>35</v>
      </c>
      <c r="F3088" s="8"/>
      <c r="G3088" s="7">
        <v>595</v>
      </c>
      <c r="H3088" s="17">
        <v>12.268907563025</v>
      </c>
      <c r="I3088" s="2">
        <v>14.957983193277</v>
      </c>
      <c r="J3088" s="2">
        <v>3.0252100840340002</v>
      </c>
      <c r="K3088" s="2">
        <v>5.3781512605039996</v>
      </c>
      <c r="L3088" s="2">
        <v>2.352941176471</v>
      </c>
      <c r="M3088" s="2">
        <v>2.0168067226890001</v>
      </c>
      <c r="N3088" s="2">
        <v>18.655462184874001</v>
      </c>
      <c r="O3088" s="2">
        <v>23.361344537815</v>
      </c>
      <c r="P3088" s="2">
        <v>1.5126050420170001</v>
      </c>
      <c r="Q3088" s="2">
        <v>5.5462184873949996</v>
      </c>
      <c r="R3088" s="2">
        <v>5.5462184873949996</v>
      </c>
      <c r="S3088" s="2">
        <v>19.327731092436998</v>
      </c>
      <c r="T3088" s="2">
        <v>9.5798319327730006</v>
      </c>
      <c r="U3088" s="2">
        <v>10.924369747899</v>
      </c>
      <c r="V3088" s="2">
        <v>19.159663865546001</v>
      </c>
      <c r="W3088" s="2">
        <v>3.5294117647059999</v>
      </c>
      <c r="X3088" s="2">
        <v>36.134453781513002</v>
      </c>
      <c r="Y3088" s="2">
        <v>1.3445378151259999</v>
      </c>
      <c r="Z3088" s="16">
        <v>62.521008403361002</v>
      </c>
    </row>
    <row r="3089" spans="3:26" ht="25.2" x14ac:dyDescent="0.25">
      <c r="C3089" s="106"/>
      <c r="D3089" s="103"/>
      <c r="E3089" s="11" t="s">
        <v>36</v>
      </c>
      <c r="F3089" s="8"/>
      <c r="G3089" s="7">
        <v>56</v>
      </c>
      <c r="H3089" s="17">
        <v>5.3571428571429998</v>
      </c>
      <c r="I3089" s="2">
        <v>14.285714285714</v>
      </c>
      <c r="J3089" s="2">
        <v>1.785714285714</v>
      </c>
      <c r="K3089" s="2">
        <v>5.3571428571429998</v>
      </c>
      <c r="L3089" s="2">
        <v>3.5714285714290002</v>
      </c>
      <c r="M3089" s="2">
        <v>1.785714285714</v>
      </c>
      <c r="N3089" s="2">
        <v>16.071428571428999</v>
      </c>
      <c r="O3089" s="2">
        <v>21.428571428571001</v>
      </c>
      <c r="P3089" s="2">
        <v>1.785714285714</v>
      </c>
      <c r="Q3089" s="2">
        <v>8.9285714285710007</v>
      </c>
      <c r="R3089" s="2">
        <v>3.5714285714290002</v>
      </c>
      <c r="S3089" s="2">
        <v>12.5</v>
      </c>
      <c r="T3089" s="2">
        <v>12.5</v>
      </c>
      <c r="U3089" s="2">
        <v>17.857142857143</v>
      </c>
      <c r="V3089" s="2">
        <v>23.214285714286</v>
      </c>
      <c r="W3089" s="2">
        <v>3.5714285714290002</v>
      </c>
      <c r="X3089" s="2">
        <v>35.714285714286</v>
      </c>
      <c r="Y3089" s="19" t="s">
        <v>68</v>
      </c>
      <c r="Z3089" s="16">
        <v>64.285714285713993</v>
      </c>
    </row>
    <row r="3090" spans="3:26" ht="25.2" x14ac:dyDescent="0.25">
      <c r="C3090" s="106"/>
      <c r="D3090" s="103"/>
      <c r="E3090" s="11" t="s">
        <v>37</v>
      </c>
      <c r="F3090" s="8"/>
      <c r="G3090" s="7">
        <v>54</v>
      </c>
      <c r="H3090" s="17">
        <v>11.111111111111001</v>
      </c>
      <c r="I3090" s="2">
        <v>14.814814814815</v>
      </c>
      <c r="J3090" s="2">
        <v>1.851851851852</v>
      </c>
      <c r="K3090" s="19" t="s">
        <v>68</v>
      </c>
      <c r="L3090" s="19" t="s">
        <v>68</v>
      </c>
      <c r="M3090" s="2">
        <v>1.851851851852</v>
      </c>
      <c r="N3090" s="2">
        <v>14.814814814815</v>
      </c>
      <c r="O3090" s="2">
        <v>12.962962962962999</v>
      </c>
      <c r="P3090" s="2">
        <v>1.851851851852</v>
      </c>
      <c r="Q3090" s="2">
        <v>5.5555555555560003</v>
      </c>
      <c r="R3090" s="2">
        <v>5.5555555555560003</v>
      </c>
      <c r="S3090" s="2">
        <v>16.666666666666998</v>
      </c>
      <c r="T3090" s="2">
        <v>3.7037037037039999</v>
      </c>
      <c r="U3090" s="2">
        <v>9.2592592592590002</v>
      </c>
      <c r="V3090" s="2">
        <v>12.962962962962999</v>
      </c>
      <c r="W3090" s="2">
        <v>5.5555555555560003</v>
      </c>
      <c r="X3090" s="2">
        <v>40.740740740741003</v>
      </c>
      <c r="Y3090" s="19" t="s">
        <v>68</v>
      </c>
      <c r="Z3090" s="16">
        <v>59.259259259258997</v>
      </c>
    </row>
    <row r="3091" spans="3:26" x14ac:dyDescent="0.25">
      <c r="C3091" s="106"/>
      <c r="D3091" s="103"/>
      <c r="E3091" s="11" t="s">
        <v>38</v>
      </c>
      <c r="F3091" s="8"/>
      <c r="G3091" s="14">
        <v>22</v>
      </c>
      <c r="H3091" s="29">
        <v>13.636363636364001</v>
      </c>
      <c r="I3091" s="6">
        <v>9.0909090909089993</v>
      </c>
      <c r="J3091" s="6">
        <v>4.5454545454549997</v>
      </c>
      <c r="K3091" s="6">
        <v>9.0909090909089993</v>
      </c>
      <c r="L3091" s="12" t="s">
        <v>68</v>
      </c>
      <c r="M3091" s="6">
        <v>4.5454545454549997</v>
      </c>
      <c r="N3091" s="6">
        <v>18.181818181817999</v>
      </c>
      <c r="O3091" s="6">
        <v>13.636363636364001</v>
      </c>
      <c r="P3091" s="12" t="s">
        <v>68</v>
      </c>
      <c r="Q3091" s="6">
        <v>13.636363636364001</v>
      </c>
      <c r="R3091" s="12" t="s">
        <v>68</v>
      </c>
      <c r="S3091" s="6">
        <v>4.5454545454549997</v>
      </c>
      <c r="T3091" s="6">
        <v>9.0909090909089993</v>
      </c>
      <c r="U3091" s="6">
        <v>31.818181818182001</v>
      </c>
      <c r="V3091" s="6">
        <v>31.818181818182001</v>
      </c>
      <c r="W3091" s="12" t="s">
        <v>68</v>
      </c>
      <c r="X3091" s="6">
        <v>36.363636363635997</v>
      </c>
      <c r="Y3091" s="6">
        <v>13.636363636364001</v>
      </c>
      <c r="Z3091" s="31">
        <v>50</v>
      </c>
    </row>
    <row r="3092" spans="3:26" ht="25.2" x14ac:dyDescent="0.25">
      <c r="C3092" s="106"/>
      <c r="D3092" s="102" t="s">
        <v>23</v>
      </c>
      <c r="E3092" s="10" t="s">
        <v>34</v>
      </c>
      <c r="F3092" s="9"/>
      <c r="G3092" s="41">
        <v>22</v>
      </c>
      <c r="H3092" s="61">
        <v>22.727272727273</v>
      </c>
      <c r="I3092" s="33">
        <v>18.181818181817999</v>
      </c>
      <c r="J3092" s="39" t="s">
        <v>68</v>
      </c>
      <c r="K3092" s="33">
        <v>9.0909090909089993</v>
      </c>
      <c r="L3092" s="33">
        <v>4.5454545454549997</v>
      </c>
      <c r="M3092" s="33">
        <v>9.0909090909089993</v>
      </c>
      <c r="N3092" s="33">
        <v>18.181818181817999</v>
      </c>
      <c r="O3092" s="33">
        <v>36.363636363635997</v>
      </c>
      <c r="P3092" s="39" t="s">
        <v>68</v>
      </c>
      <c r="Q3092" s="33">
        <v>18.181818181817999</v>
      </c>
      <c r="R3092" s="33">
        <v>9.0909090909089993</v>
      </c>
      <c r="S3092" s="33">
        <v>22.727272727273</v>
      </c>
      <c r="T3092" s="33">
        <v>9.0909090909089993</v>
      </c>
      <c r="U3092" s="33">
        <v>22.727272727273</v>
      </c>
      <c r="V3092" s="33">
        <v>50</v>
      </c>
      <c r="W3092" s="33">
        <v>4.5454545454549997</v>
      </c>
      <c r="X3092" s="33">
        <v>13.636363636364001</v>
      </c>
      <c r="Y3092" s="33">
        <v>9.0909090909089993</v>
      </c>
      <c r="Z3092" s="63">
        <v>77.272727272726996</v>
      </c>
    </row>
    <row r="3093" spans="3:26" ht="25.2" x14ac:dyDescent="0.25">
      <c r="C3093" s="106"/>
      <c r="D3093" s="103"/>
      <c r="E3093" s="11" t="s">
        <v>35</v>
      </c>
      <c r="F3093" s="8"/>
      <c r="G3093" s="7">
        <v>447</v>
      </c>
      <c r="H3093" s="17">
        <v>17.897091722595</v>
      </c>
      <c r="I3093" s="2">
        <v>18.791946308724999</v>
      </c>
      <c r="J3093" s="2">
        <v>3.355704697987</v>
      </c>
      <c r="K3093" s="2">
        <v>3.1319910514539999</v>
      </c>
      <c r="L3093" s="2">
        <v>0.89485458613000002</v>
      </c>
      <c r="M3093" s="2">
        <v>2.4608501118569999</v>
      </c>
      <c r="N3093" s="2">
        <v>19.015659955257</v>
      </c>
      <c r="O3093" s="2">
        <v>30.201342281879</v>
      </c>
      <c r="P3093" s="2">
        <v>4.250559284116</v>
      </c>
      <c r="Q3093" s="2">
        <v>7.158836689038</v>
      </c>
      <c r="R3093" s="2">
        <v>4.6979865771810001</v>
      </c>
      <c r="S3093" s="2">
        <v>16.778523489933001</v>
      </c>
      <c r="T3093" s="2">
        <v>7.3825503355700004</v>
      </c>
      <c r="U3093" s="2">
        <v>8.0536912751679992</v>
      </c>
      <c r="V3093" s="2">
        <v>23.713646532437998</v>
      </c>
      <c r="W3093" s="2">
        <v>3.1319910514539999</v>
      </c>
      <c r="X3093" s="2">
        <v>28.411633109619999</v>
      </c>
      <c r="Y3093" s="2">
        <v>1.565995525727</v>
      </c>
      <c r="Z3093" s="16">
        <v>70.022371364652997</v>
      </c>
    </row>
    <row r="3094" spans="3:26" ht="25.2" x14ac:dyDescent="0.25">
      <c r="C3094" s="106"/>
      <c r="D3094" s="103"/>
      <c r="E3094" s="11" t="s">
        <v>36</v>
      </c>
      <c r="F3094" s="8"/>
      <c r="G3094" s="7">
        <v>66</v>
      </c>
      <c r="H3094" s="17">
        <v>19.696969696970001</v>
      </c>
      <c r="I3094" s="2">
        <v>21.212121212121001</v>
      </c>
      <c r="J3094" s="2">
        <v>12.121212121212</v>
      </c>
      <c r="K3094" s="2">
        <v>6.0606060606060002</v>
      </c>
      <c r="L3094" s="2">
        <v>4.5454545454549997</v>
      </c>
      <c r="M3094" s="2">
        <v>1.5151515151520001</v>
      </c>
      <c r="N3094" s="2">
        <v>13.636363636364001</v>
      </c>
      <c r="O3094" s="2">
        <v>25.757575757575999</v>
      </c>
      <c r="P3094" s="2">
        <v>6.0606060606060002</v>
      </c>
      <c r="Q3094" s="2">
        <v>15.151515151515</v>
      </c>
      <c r="R3094" s="2">
        <v>4.5454545454549997</v>
      </c>
      <c r="S3094" s="2">
        <v>21.212121212121001</v>
      </c>
      <c r="T3094" s="2">
        <v>4.5454545454549997</v>
      </c>
      <c r="U3094" s="2">
        <v>12.121212121212</v>
      </c>
      <c r="V3094" s="2">
        <v>25.757575757575999</v>
      </c>
      <c r="W3094" s="2">
        <v>3.0303030303030001</v>
      </c>
      <c r="X3094" s="2">
        <v>40.909090909090999</v>
      </c>
      <c r="Y3094" s="2">
        <v>4.5454545454549997</v>
      </c>
      <c r="Z3094" s="16">
        <v>54.545454545455001</v>
      </c>
    </row>
    <row r="3095" spans="3:26" ht="25.2" x14ac:dyDescent="0.25">
      <c r="C3095" s="106"/>
      <c r="D3095" s="103"/>
      <c r="E3095" s="11" t="s">
        <v>37</v>
      </c>
      <c r="F3095" s="8"/>
      <c r="G3095" s="7">
        <v>197</v>
      </c>
      <c r="H3095" s="17">
        <v>18.781725888324999</v>
      </c>
      <c r="I3095" s="2">
        <v>14.213197969543</v>
      </c>
      <c r="J3095" s="2">
        <v>1.0152284263960001</v>
      </c>
      <c r="K3095" s="2">
        <v>3.045685279188</v>
      </c>
      <c r="L3095" s="2">
        <v>0.50761421319800004</v>
      </c>
      <c r="M3095" s="2">
        <v>3.045685279188</v>
      </c>
      <c r="N3095" s="2">
        <v>10.659898477157</v>
      </c>
      <c r="O3095" s="2">
        <v>19.289340101522999</v>
      </c>
      <c r="P3095" s="2">
        <v>7.1065989847719999</v>
      </c>
      <c r="Q3095" s="2">
        <v>6.598984771574</v>
      </c>
      <c r="R3095" s="2">
        <v>6.598984771574</v>
      </c>
      <c r="S3095" s="2">
        <v>17.258883248730999</v>
      </c>
      <c r="T3095" s="2">
        <v>6.0913705583760001</v>
      </c>
      <c r="U3095" s="2">
        <v>8.1218274111680007</v>
      </c>
      <c r="V3095" s="2">
        <v>30.456852791877999</v>
      </c>
      <c r="W3095" s="2">
        <v>9.6446700507610004</v>
      </c>
      <c r="X3095" s="2">
        <v>26.903553299492</v>
      </c>
      <c r="Y3095" s="2">
        <v>3.553299492386</v>
      </c>
      <c r="Z3095" s="16">
        <v>69.543147208121994</v>
      </c>
    </row>
    <row r="3096" spans="3:26" x14ac:dyDescent="0.25">
      <c r="C3096" s="106"/>
      <c r="D3096" s="103"/>
      <c r="E3096" s="11" t="s">
        <v>38</v>
      </c>
      <c r="F3096" s="8"/>
      <c r="G3096" s="14">
        <v>12</v>
      </c>
      <c r="H3096" s="29">
        <v>16.666666666666998</v>
      </c>
      <c r="I3096" s="6">
        <v>33.333333333333002</v>
      </c>
      <c r="J3096" s="12" t="s">
        <v>68</v>
      </c>
      <c r="K3096" s="12" t="s">
        <v>68</v>
      </c>
      <c r="L3096" s="12" t="s">
        <v>68</v>
      </c>
      <c r="M3096" s="12" t="s">
        <v>68</v>
      </c>
      <c r="N3096" s="6">
        <v>33.333333333333002</v>
      </c>
      <c r="O3096" s="6">
        <v>25</v>
      </c>
      <c r="P3096" s="6">
        <v>8.333333333333</v>
      </c>
      <c r="Q3096" s="6">
        <v>8.333333333333</v>
      </c>
      <c r="R3096" s="6">
        <v>8.333333333333</v>
      </c>
      <c r="S3096" s="6">
        <v>8.333333333333</v>
      </c>
      <c r="T3096" s="12" t="s">
        <v>68</v>
      </c>
      <c r="U3096" s="6">
        <v>25</v>
      </c>
      <c r="V3096" s="6">
        <v>41.666666666666998</v>
      </c>
      <c r="W3096" s="12" t="s">
        <v>68</v>
      </c>
      <c r="X3096" s="6">
        <v>33.333333333333002</v>
      </c>
      <c r="Y3096" s="12" t="s">
        <v>68</v>
      </c>
      <c r="Z3096" s="31">
        <v>66.666666666666998</v>
      </c>
    </row>
    <row r="3097" spans="3:26" ht="25.2" x14ac:dyDescent="0.25">
      <c r="C3097" s="102" t="s">
        <v>39</v>
      </c>
      <c r="D3097" s="102" t="s">
        <v>25</v>
      </c>
      <c r="E3097" s="10" t="s">
        <v>40</v>
      </c>
      <c r="F3097" s="9"/>
      <c r="G3097" s="13">
        <v>263</v>
      </c>
      <c r="H3097" s="23">
        <v>13.307984790875</v>
      </c>
      <c r="I3097" s="4">
        <v>11.026615969582</v>
      </c>
      <c r="J3097" s="4">
        <v>2.6615969581750001</v>
      </c>
      <c r="K3097" s="4">
        <v>3.422053231939</v>
      </c>
      <c r="L3097" s="4">
        <v>1.520912547529</v>
      </c>
      <c r="M3097" s="4">
        <v>2.2813688212929999</v>
      </c>
      <c r="N3097" s="4">
        <v>11.406844106464</v>
      </c>
      <c r="O3097" s="4">
        <v>24.334600760455999</v>
      </c>
      <c r="P3097" s="4">
        <v>4.5627376425859998</v>
      </c>
      <c r="Q3097" s="4">
        <v>8.365019011407</v>
      </c>
      <c r="R3097" s="4">
        <v>4.9429657794680004</v>
      </c>
      <c r="S3097" s="4">
        <v>12.927756653992001</v>
      </c>
      <c r="T3097" s="4">
        <v>5.3231939163500002</v>
      </c>
      <c r="U3097" s="4">
        <v>11.026615969582</v>
      </c>
      <c r="V3097" s="4">
        <v>23.574144486691999</v>
      </c>
      <c r="W3097" s="4">
        <v>5.3231939163500002</v>
      </c>
      <c r="X3097" s="4">
        <v>38.022813688212999</v>
      </c>
      <c r="Y3097" s="4">
        <v>3.0418250950569998</v>
      </c>
      <c r="Z3097" s="25">
        <v>58.935361216730001</v>
      </c>
    </row>
    <row r="3098" spans="3:26" ht="25.2" x14ac:dyDescent="0.25">
      <c r="C3098" s="106"/>
      <c r="D3098" s="103"/>
      <c r="E3098" s="11" t="s">
        <v>41</v>
      </c>
      <c r="F3098" s="8"/>
      <c r="G3098" s="7">
        <v>906</v>
      </c>
      <c r="H3098" s="17">
        <v>14.790286975717001</v>
      </c>
      <c r="I3098" s="2">
        <v>16.335540838852001</v>
      </c>
      <c r="J3098" s="2">
        <v>2.9801324503309998</v>
      </c>
      <c r="K3098" s="2">
        <v>3.9735099337749999</v>
      </c>
      <c r="L3098" s="2">
        <v>1.7660044150109999</v>
      </c>
      <c r="M3098" s="2">
        <v>1.876379690949</v>
      </c>
      <c r="N3098" s="2">
        <v>19.426048565121</v>
      </c>
      <c r="O3098" s="2">
        <v>26.931567328918</v>
      </c>
      <c r="P3098" s="2">
        <v>2.759381898455</v>
      </c>
      <c r="Q3098" s="2">
        <v>5.9602649006619997</v>
      </c>
      <c r="R3098" s="2">
        <v>5.4083885209710001</v>
      </c>
      <c r="S3098" s="2">
        <v>17.991169977925001</v>
      </c>
      <c r="T3098" s="2">
        <v>8.7196467991169992</v>
      </c>
      <c r="U3098" s="2">
        <v>9.3818984547460005</v>
      </c>
      <c r="V3098" s="2">
        <v>19.977924944811999</v>
      </c>
      <c r="W3098" s="2">
        <v>2.8697571743929999</v>
      </c>
      <c r="X3098" s="2">
        <v>33.002207505519003</v>
      </c>
      <c r="Y3098" s="2">
        <v>1.103752759382</v>
      </c>
      <c r="Z3098" s="16">
        <v>65.894039735099</v>
      </c>
    </row>
    <row r="3099" spans="3:26" x14ac:dyDescent="0.25">
      <c r="C3099" s="106"/>
      <c r="D3099" s="103"/>
      <c r="E3099" s="11" t="s">
        <v>42</v>
      </c>
      <c r="F3099" s="8"/>
      <c r="G3099" s="7">
        <v>61</v>
      </c>
      <c r="H3099" s="17">
        <v>4.918032786885</v>
      </c>
      <c r="I3099" s="2">
        <v>18.032786885246001</v>
      </c>
      <c r="J3099" s="2">
        <v>4.918032786885</v>
      </c>
      <c r="K3099" s="2">
        <v>4.918032786885</v>
      </c>
      <c r="L3099" s="2">
        <v>1.6393442622950001</v>
      </c>
      <c r="M3099" s="2">
        <v>1.6393442622950001</v>
      </c>
      <c r="N3099" s="2">
        <v>26.229508196721</v>
      </c>
      <c r="O3099" s="2">
        <v>32.786885245901999</v>
      </c>
      <c r="P3099" s="19" t="s">
        <v>68</v>
      </c>
      <c r="Q3099" s="2">
        <v>4.918032786885</v>
      </c>
      <c r="R3099" s="2">
        <v>3.2786885245900002</v>
      </c>
      <c r="S3099" s="2">
        <v>9.83606557377</v>
      </c>
      <c r="T3099" s="2">
        <v>14.754098360656</v>
      </c>
      <c r="U3099" s="2">
        <v>6.5573770491800003</v>
      </c>
      <c r="V3099" s="2">
        <v>9.83606557377</v>
      </c>
      <c r="W3099" s="2">
        <v>6.5573770491800003</v>
      </c>
      <c r="X3099" s="2">
        <v>34.426229508196997</v>
      </c>
      <c r="Y3099" s="19" t="s">
        <v>68</v>
      </c>
      <c r="Z3099" s="16">
        <v>65.573770491803003</v>
      </c>
    </row>
    <row r="3100" spans="3:26" x14ac:dyDescent="0.25">
      <c r="C3100" s="106"/>
      <c r="D3100" s="103"/>
      <c r="E3100" s="11" t="s">
        <v>43</v>
      </c>
      <c r="F3100" s="8"/>
      <c r="G3100" s="7">
        <v>450</v>
      </c>
      <c r="H3100" s="17">
        <v>16</v>
      </c>
      <c r="I3100" s="2">
        <v>15.555555555555999</v>
      </c>
      <c r="J3100" s="2">
        <v>2.666666666667</v>
      </c>
      <c r="K3100" s="2">
        <v>3.333333333333</v>
      </c>
      <c r="L3100" s="2">
        <v>1.7777777777779999</v>
      </c>
      <c r="M3100" s="2">
        <v>2.2222222222219998</v>
      </c>
      <c r="N3100" s="2">
        <v>17.555555555556001</v>
      </c>
      <c r="O3100" s="2">
        <v>19.555555555556001</v>
      </c>
      <c r="P3100" s="2">
        <v>3.7777777777780002</v>
      </c>
      <c r="Q3100" s="2">
        <v>7.5555555555560003</v>
      </c>
      <c r="R3100" s="2">
        <v>5.1111111111109997</v>
      </c>
      <c r="S3100" s="2">
        <v>20.222222222222001</v>
      </c>
      <c r="T3100" s="2">
        <v>7.333333333333</v>
      </c>
      <c r="U3100" s="2">
        <v>9.5555555555559994</v>
      </c>
      <c r="V3100" s="2">
        <v>22.666666666666998</v>
      </c>
      <c r="W3100" s="2">
        <v>5.333333333333</v>
      </c>
      <c r="X3100" s="2">
        <v>33.333333333333002</v>
      </c>
      <c r="Y3100" s="2">
        <v>1.5555555555559999</v>
      </c>
      <c r="Z3100" s="16">
        <v>65.111111111111001</v>
      </c>
    </row>
    <row r="3101" spans="3:26" x14ac:dyDescent="0.25">
      <c r="C3101" s="106"/>
      <c r="D3101" s="103"/>
      <c r="E3101" s="11" t="s">
        <v>44</v>
      </c>
      <c r="F3101" s="8"/>
      <c r="G3101" s="7">
        <v>93</v>
      </c>
      <c r="H3101" s="17">
        <v>19.354838709677001</v>
      </c>
      <c r="I3101" s="2">
        <v>13.978494623655999</v>
      </c>
      <c r="J3101" s="2">
        <v>2.1505376344089999</v>
      </c>
      <c r="K3101" s="2">
        <v>2.1505376344089999</v>
      </c>
      <c r="L3101" s="2">
        <v>1.0752688172039999</v>
      </c>
      <c r="M3101" s="2">
        <v>2.1505376344089999</v>
      </c>
      <c r="N3101" s="2">
        <v>18.279569892472999</v>
      </c>
      <c r="O3101" s="2">
        <v>17.204301075269001</v>
      </c>
      <c r="P3101" s="2">
        <v>3.2258064516129998</v>
      </c>
      <c r="Q3101" s="2">
        <v>4.3010752688169998</v>
      </c>
      <c r="R3101" s="2">
        <v>8.6021505376339995</v>
      </c>
      <c r="S3101" s="2">
        <v>25.806451612903</v>
      </c>
      <c r="T3101" s="2">
        <v>5.3763440860219998</v>
      </c>
      <c r="U3101" s="2">
        <v>7.5268817204299996</v>
      </c>
      <c r="V3101" s="2">
        <v>16.129032258064999</v>
      </c>
      <c r="W3101" s="2">
        <v>8.6021505376339995</v>
      </c>
      <c r="X3101" s="2">
        <v>32.258064516128997</v>
      </c>
      <c r="Y3101" s="2">
        <v>2.1505376344089999</v>
      </c>
      <c r="Z3101" s="16">
        <v>65.591397849461998</v>
      </c>
    </row>
    <row r="3102" spans="3:26" ht="25.2" x14ac:dyDescent="0.25">
      <c r="C3102" s="106"/>
      <c r="D3102" s="103"/>
      <c r="E3102" s="11" t="s">
        <v>45</v>
      </c>
      <c r="F3102" s="8"/>
      <c r="G3102" s="14">
        <v>41</v>
      </c>
      <c r="H3102" s="29">
        <v>19.512195121950999</v>
      </c>
      <c r="I3102" s="6">
        <v>21.951219512194999</v>
      </c>
      <c r="J3102" s="6">
        <v>14.634146341463</v>
      </c>
      <c r="K3102" s="6">
        <v>4.8780487804880002</v>
      </c>
      <c r="L3102" s="6">
        <v>2.4390243902440001</v>
      </c>
      <c r="M3102" s="12" t="s">
        <v>68</v>
      </c>
      <c r="N3102" s="6">
        <v>9.7560975609760003</v>
      </c>
      <c r="O3102" s="6">
        <v>21.951219512194999</v>
      </c>
      <c r="P3102" s="6">
        <v>2.4390243902440001</v>
      </c>
      <c r="Q3102" s="6">
        <v>7.3170731707319998</v>
      </c>
      <c r="R3102" s="6">
        <v>7.3170731707319998</v>
      </c>
      <c r="S3102" s="6">
        <v>21.951219512194999</v>
      </c>
      <c r="T3102" s="6">
        <v>2.4390243902440001</v>
      </c>
      <c r="U3102" s="6">
        <v>9.7560975609760003</v>
      </c>
      <c r="V3102" s="6">
        <v>29.268292682927001</v>
      </c>
      <c r="W3102" s="6">
        <v>4.8780487804880002</v>
      </c>
      <c r="X3102" s="6">
        <v>29.268292682927001</v>
      </c>
      <c r="Y3102" s="6">
        <v>4.8780487804880002</v>
      </c>
      <c r="Z3102" s="31">
        <v>65.853658536585002</v>
      </c>
    </row>
    <row r="3103" spans="3:26" x14ac:dyDescent="0.25">
      <c r="C3103" s="106"/>
      <c r="D3103" s="103"/>
      <c r="E3103" s="11" t="s">
        <v>38</v>
      </c>
      <c r="F3103" s="8"/>
      <c r="G3103" s="7">
        <v>141</v>
      </c>
      <c r="H3103" s="17">
        <v>15.602836879432999</v>
      </c>
      <c r="I3103" s="2">
        <v>20.567375886524999</v>
      </c>
      <c r="J3103" s="2">
        <v>3.54609929078</v>
      </c>
      <c r="K3103" s="2">
        <v>6.3829787234040003</v>
      </c>
      <c r="L3103" s="2">
        <v>2.1276595744679998</v>
      </c>
      <c r="M3103" s="2">
        <v>4.9645390070920001</v>
      </c>
      <c r="N3103" s="2">
        <v>19.858156028368999</v>
      </c>
      <c r="O3103" s="2">
        <v>21.985815602837</v>
      </c>
      <c r="P3103" s="2">
        <v>2.1276595744679998</v>
      </c>
      <c r="Q3103" s="2">
        <v>8.5106382978719992</v>
      </c>
      <c r="R3103" s="2">
        <v>4.2553191489359996</v>
      </c>
      <c r="S3103" s="2">
        <v>15.602836879432999</v>
      </c>
      <c r="T3103" s="2">
        <v>7.8014184397159996</v>
      </c>
      <c r="U3103" s="2">
        <v>19.148936170212998</v>
      </c>
      <c r="V3103" s="2">
        <v>31.205673758865</v>
      </c>
      <c r="W3103" s="2">
        <v>4.2553191489359996</v>
      </c>
      <c r="X3103" s="2">
        <v>26.950354609929001</v>
      </c>
      <c r="Y3103" s="2">
        <v>6.3829787234040003</v>
      </c>
      <c r="Z3103" s="16">
        <v>66.666666666666998</v>
      </c>
    </row>
    <row r="3104" spans="3:26" ht="25.2" x14ac:dyDescent="0.25">
      <c r="C3104" s="106"/>
      <c r="D3104" s="102" t="s">
        <v>22</v>
      </c>
      <c r="E3104" s="10" t="s">
        <v>40</v>
      </c>
      <c r="F3104" s="9"/>
      <c r="G3104" s="13">
        <v>123</v>
      </c>
      <c r="H3104" s="23">
        <v>8.9430894308940001</v>
      </c>
      <c r="I3104" s="4">
        <v>8.9430894308940001</v>
      </c>
      <c r="J3104" s="4">
        <v>1.6260162601629999</v>
      </c>
      <c r="K3104" s="4">
        <v>4.8780487804880002</v>
      </c>
      <c r="L3104" s="4">
        <v>1.6260162601629999</v>
      </c>
      <c r="M3104" s="4">
        <v>2.4390243902440001</v>
      </c>
      <c r="N3104" s="4">
        <v>13.008130081300999</v>
      </c>
      <c r="O3104" s="4">
        <v>23.577235772358001</v>
      </c>
      <c r="P3104" s="4">
        <v>1.6260162601629999</v>
      </c>
      <c r="Q3104" s="4">
        <v>6.5040650406499996</v>
      </c>
      <c r="R3104" s="4">
        <v>2.4390243902440001</v>
      </c>
      <c r="S3104" s="4">
        <v>7.3170731707319998</v>
      </c>
      <c r="T3104" s="4">
        <v>8.130081300813</v>
      </c>
      <c r="U3104" s="4">
        <v>12.195121951220001</v>
      </c>
      <c r="V3104" s="4">
        <v>16.260162601626</v>
      </c>
      <c r="W3104" s="4">
        <v>4.065040650407</v>
      </c>
      <c r="X3104" s="4">
        <v>43.089430894308997</v>
      </c>
      <c r="Y3104" s="4">
        <v>2.4390243902440001</v>
      </c>
      <c r="Z3104" s="25">
        <v>54.471544715447003</v>
      </c>
    </row>
    <row r="3105" spans="3:26" ht="25.2" x14ac:dyDescent="0.25">
      <c r="C3105" s="106"/>
      <c r="D3105" s="103"/>
      <c r="E3105" s="11" t="s">
        <v>41</v>
      </c>
      <c r="F3105" s="8"/>
      <c r="G3105" s="7">
        <v>511</v>
      </c>
      <c r="H3105" s="17">
        <v>11.937377690802</v>
      </c>
      <c r="I3105" s="2">
        <v>14.6771037182</v>
      </c>
      <c r="J3105" s="2">
        <v>2.7397260273969999</v>
      </c>
      <c r="K3105" s="2">
        <v>4.6966731898239997</v>
      </c>
      <c r="L3105" s="2">
        <v>2.3483365949119999</v>
      </c>
      <c r="M3105" s="2">
        <v>1.565557729941</v>
      </c>
      <c r="N3105" s="2">
        <v>19.569471624266001</v>
      </c>
      <c r="O3105" s="2">
        <v>23.679060665362002</v>
      </c>
      <c r="P3105" s="2">
        <v>1.369863013699</v>
      </c>
      <c r="Q3105" s="2">
        <v>5.2837573385520002</v>
      </c>
      <c r="R3105" s="2">
        <v>5.6751467710370003</v>
      </c>
      <c r="S3105" s="2">
        <v>18.395303326810001</v>
      </c>
      <c r="T3105" s="2">
        <v>9.1976516634050007</v>
      </c>
      <c r="U3105" s="2">
        <v>9.9804305283760009</v>
      </c>
      <c r="V3105" s="2">
        <v>16.829745596869</v>
      </c>
      <c r="W3105" s="2">
        <v>2.7397260273969999</v>
      </c>
      <c r="X3105" s="2">
        <v>36.986301369863</v>
      </c>
      <c r="Y3105" s="2">
        <v>0.78277886497100002</v>
      </c>
      <c r="Z3105" s="16">
        <v>62.230919765166</v>
      </c>
    </row>
    <row r="3106" spans="3:26" x14ac:dyDescent="0.25">
      <c r="C3106" s="106"/>
      <c r="D3106" s="103"/>
      <c r="E3106" s="11" t="s">
        <v>42</v>
      </c>
      <c r="F3106" s="8"/>
      <c r="G3106" s="14">
        <v>36</v>
      </c>
      <c r="H3106" s="29">
        <v>2.7777777777780002</v>
      </c>
      <c r="I3106" s="6">
        <v>19.444444444443999</v>
      </c>
      <c r="J3106" s="6">
        <v>5.5555555555560003</v>
      </c>
      <c r="K3106" s="6">
        <v>2.7777777777780002</v>
      </c>
      <c r="L3106" s="12" t="s">
        <v>68</v>
      </c>
      <c r="M3106" s="12" t="s">
        <v>68</v>
      </c>
      <c r="N3106" s="6">
        <v>30.555555555556001</v>
      </c>
      <c r="O3106" s="6">
        <v>30.555555555556001</v>
      </c>
      <c r="P3106" s="12" t="s">
        <v>68</v>
      </c>
      <c r="Q3106" s="6">
        <v>5.5555555555560003</v>
      </c>
      <c r="R3106" s="12" t="s">
        <v>68</v>
      </c>
      <c r="S3106" s="6">
        <v>8.333333333333</v>
      </c>
      <c r="T3106" s="6">
        <v>13.888888888888999</v>
      </c>
      <c r="U3106" s="6">
        <v>5.5555555555560003</v>
      </c>
      <c r="V3106" s="6">
        <v>8.333333333333</v>
      </c>
      <c r="W3106" s="6">
        <v>5.5555555555560003</v>
      </c>
      <c r="X3106" s="6">
        <v>33.333333333333002</v>
      </c>
      <c r="Y3106" s="12" t="s">
        <v>68</v>
      </c>
      <c r="Z3106" s="31">
        <v>66.666666666666998</v>
      </c>
    </row>
    <row r="3107" spans="3:26" x14ac:dyDescent="0.25">
      <c r="C3107" s="106"/>
      <c r="D3107" s="103"/>
      <c r="E3107" s="11" t="s">
        <v>43</v>
      </c>
      <c r="F3107" s="8"/>
      <c r="G3107" s="7">
        <v>224</v>
      </c>
      <c r="H3107" s="17">
        <v>12.5</v>
      </c>
      <c r="I3107" s="2">
        <v>14.732142857143</v>
      </c>
      <c r="J3107" s="2">
        <v>2.2321428571430002</v>
      </c>
      <c r="K3107" s="2">
        <v>4.0178571428570002</v>
      </c>
      <c r="L3107" s="2">
        <v>2.6785714285709998</v>
      </c>
      <c r="M3107" s="2">
        <v>1.339285714286</v>
      </c>
      <c r="N3107" s="2">
        <v>16.517857142857</v>
      </c>
      <c r="O3107" s="2">
        <v>16.964285714286</v>
      </c>
      <c r="P3107" s="2">
        <v>3.125</v>
      </c>
      <c r="Q3107" s="2">
        <v>5.8035714285709998</v>
      </c>
      <c r="R3107" s="2">
        <v>6.25</v>
      </c>
      <c r="S3107" s="2">
        <v>20.535714285714</v>
      </c>
      <c r="T3107" s="2">
        <v>6.6964285714290002</v>
      </c>
      <c r="U3107" s="2">
        <v>10.267857142857</v>
      </c>
      <c r="V3107" s="2">
        <v>15.625</v>
      </c>
      <c r="W3107" s="2">
        <v>4.9107142857139996</v>
      </c>
      <c r="X3107" s="2">
        <v>38.392857142856997</v>
      </c>
      <c r="Y3107" s="2">
        <v>1.785714285714</v>
      </c>
      <c r="Z3107" s="16">
        <v>59.821428571429003</v>
      </c>
    </row>
    <row r="3108" spans="3:26" x14ac:dyDescent="0.25">
      <c r="C3108" s="106"/>
      <c r="D3108" s="103"/>
      <c r="E3108" s="11" t="s">
        <v>44</v>
      </c>
      <c r="F3108" s="8"/>
      <c r="G3108" s="14">
        <v>46</v>
      </c>
      <c r="H3108" s="29">
        <v>13.04347826087</v>
      </c>
      <c r="I3108" s="6">
        <v>19.565217391304</v>
      </c>
      <c r="J3108" s="6">
        <v>2.1739130434780001</v>
      </c>
      <c r="K3108" s="6">
        <v>2.1739130434780001</v>
      </c>
      <c r="L3108" s="6">
        <v>2.1739130434780001</v>
      </c>
      <c r="M3108" s="12" t="s">
        <v>68</v>
      </c>
      <c r="N3108" s="6">
        <v>21.739130434783</v>
      </c>
      <c r="O3108" s="6">
        <v>19.565217391304</v>
      </c>
      <c r="P3108" s="6">
        <v>4.3478260869570002</v>
      </c>
      <c r="Q3108" s="6">
        <v>4.3478260869570002</v>
      </c>
      <c r="R3108" s="6">
        <v>13.04347826087</v>
      </c>
      <c r="S3108" s="6">
        <v>28.260869565217</v>
      </c>
      <c r="T3108" s="6">
        <v>4.3478260869570002</v>
      </c>
      <c r="U3108" s="6">
        <v>10.869565217390999</v>
      </c>
      <c r="V3108" s="6">
        <v>13.04347826087</v>
      </c>
      <c r="W3108" s="6">
        <v>4.3478260869570002</v>
      </c>
      <c r="X3108" s="6">
        <v>36.956521739129997</v>
      </c>
      <c r="Y3108" s="6">
        <v>2.1739130434780001</v>
      </c>
      <c r="Z3108" s="31">
        <v>60.869565217390999</v>
      </c>
    </row>
    <row r="3109" spans="3:26" ht="25.2" x14ac:dyDescent="0.25">
      <c r="C3109" s="106"/>
      <c r="D3109" s="103"/>
      <c r="E3109" s="11" t="s">
        <v>45</v>
      </c>
      <c r="F3109" s="8"/>
      <c r="G3109" s="14">
        <v>18</v>
      </c>
      <c r="H3109" s="29">
        <v>11.111111111111001</v>
      </c>
      <c r="I3109" s="6">
        <v>11.111111111111001</v>
      </c>
      <c r="J3109" s="6">
        <v>5.5555555555560003</v>
      </c>
      <c r="K3109" s="6">
        <v>5.5555555555560003</v>
      </c>
      <c r="L3109" s="6">
        <v>5.5555555555560003</v>
      </c>
      <c r="M3109" s="12" t="s">
        <v>68</v>
      </c>
      <c r="N3109" s="6">
        <v>11.111111111111001</v>
      </c>
      <c r="O3109" s="6">
        <v>11.111111111111001</v>
      </c>
      <c r="P3109" s="12" t="s">
        <v>68</v>
      </c>
      <c r="Q3109" s="6">
        <v>11.111111111111001</v>
      </c>
      <c r="R3109" s="6">
        <v>5.5555555555560003</v>
      </c>
      <c r="S3109" s="6">
        <v>22.222222222222001</v>
      </c>
      <c r="T3109" s="12" t="s">
        <v>68</v>
      </c>
      <c r="U3109" s="6">
        <v>16.666666666666998</v>
      </c>
      <c r="V3109" s="6">
        <v>22.222222222222001</v>
      </c>
      <c r="W3109" s="6">
        <v>5.5555555555560003</v>
      </c>
      <c r="X3109" s="6">
        <v>27.777777777777999</v>
      </c>
      <c r="Y3109" s="6">
        <v>5.5555555555560003</v>
      </c>
      <c r="Z3109" s="31">
        <v>66.666666666666998</v>
      </c>
    </row>
    <row r="3110" spans="3:26" x14ac:dyDescent="0.25">
      <c r="C3110" s="106"/>
      <c r="D3110" s="103"/>
      <c r="E3110" s="11" t="s">
        <v>38</v>
      </c>
      <c r="F3110" s="8"/>
      <c r="G3110" s="7">
        <v>80</v>
      </c>
      <c r="H3110" s="17">
        <v>13.75</v>
      </c>
      <c r="I3110" s="2">
        <v>17.5</v>
      </c>
      <c r="J3110" s="2">
        <v>6.25</v>
      </c>
      <c r="K3110" s="2">
        <v>8.75</v>
      </c>
      <c r="L3110" s="2">
        <v>3.75</v>
      </c>
      <c r="M3110" s="2">
        <v>6.25</v>
      </c>
      <c r="N3110" s="2">
        <v>20</v>
      </c>
      <c r="O3110" s="2">
        <v>18.75</v>
      </c>
      <c r="P3110" s="2">
        <v>1.25</v>
      </c>
      <c r="Q3110" s="2">
        <v>7.5</v>
      </c>
      <c r="R3110" s="2">
        <v>3.75</v>
      </c>
      <c r="S3110" s="2">
        <v>20</v>
      </c>
      <c r="T3110" s="2">
        <v>11.25</v>
      </c>
      <c r="U3110" s="2">
        <v>23.75</v>
      </c>
      <c r="V3110" s="2">
        <v>37.5</v>
      </c>
      <c r="W3110" s="2">
        <v>3.75</v>
      </c>
      <c r="X3110" s="2">
        <v>31.25</v>
      </c>
      <c r="Y3110" s="2">
        <v>5</v>
      </c>
      <c r="Z3110" s="16">
        <v>63.75</v>
      </c>
    </row>
    <row r="3111" spans="3:26" ht="25.2" x14ac:dyDescent="0.25">
      <c r="C3111" s="106"/>
      <c r="D3111" s="102" t="s">
        <v>23</v>
      </c>
      <c r="E3111" s="10" t="s">
        <v>40</v>
      </c>
      <c r="F3111" s="9"/>
      <c r="G3111" s="13">
        <v>140</v>
      </c>
      <c r="H3111" s="23">
        <v>17.142857142857</v>
      </c>
      <c r="I3111" s="4">
        <v>12.857142857143</v>
      </c>
      <c r="J3111" s="4">
        <v>3.5714285714290002</v>
      </c>
      <c r="K3111" s="4">
        <v>2.1428571428569998</v>
      </c>
      <c r="L3111" s="4">
        <v>1.4285714285710001</v>
      </c>
      <c r="M3111" s="4">
        <v>2.1428571428569998</v>
      </c>
      <c r="N3111" s="4">
        <v>10</v>
      </c>
      <c r="O3111" s="4">
        <v>25</v>
      </c>
      <c r="P3111" s="4">
        <v>7.1428571428570002</v>
      </c>
      <c r="Q3111" s="4">
        <v>10</v>
      </c>
      <c r="R3111" s="4">
        <v>7.1428571428570002</v>
      </c>
      <c r="S3111" s="4">
        <v>17.857142857143</v>
      </c>
      <c r="T3111" s="4">
        <v>2.8571428571430002</v>
      </c>
      <c r="U3111" s="4">
        <v>10</v>
      </c>
      <c r="V3111" s="4">
        <v>30</v>
      </c>
      <c r="W3111" s="4">
        <v>6.4285714285709998</v>
      </c>
      <c r="X3111" s="4">
        <v>33.571428571429003</v>
      </c>
      <c r="Y3111" s="4">
        <v>3.5714285714290002</v>
      </c>
      <c r="Z3111" s="25">
        <v>62.857142857143003</v>
      </c>
    </row>
    <row r="3112" spans="3:26" ht="25.2" x14ac:dyDescent="0.25">
      <c r="C3112" s="106"/>
      <c r="D3112" s="103"/>
      <c r="E3112" s="11" t="s">
        <v>41</v>
      </c>
      <c r="F3112" s="8"/>
      <c r="G3112" s="7">
        <v>395</v>
      </c>
      <c r="H3112" s="17">
        <v>18.481012658228</v>
      </c>
      <c r="I3112" s="2">
        <v>18.481012658228</v>
      </c>
      <c r="J3112" s="2">
        <v>3.2911392405059998</v>
      </c>
      <c r="K3112" s="2">
        <v>3.0379746835439998</v>
      </c>
      <c r="L3112" s="2">
        <v>1.0126582278480001</v>
      </c>
      <c r="M3112" s="2">
        <v>2.2784810126580002</v>
      </c>
      <c r="N3112" s="2">
        <v>19.240506329114002</v>
      </c>
      <c r="O3112" s="2">
        <v>31.139240506328999</v>
      </c>
      <c r="P3112" s="2">
        <v>4.5569620253160004</v>
      </c>
      <c r="Q3112" s="2">
        <v>6.8354430379749997</v>
      </c>
      <c r="R3112" s="2">
        <v>5.0632911392409996</v>
      </c>
      <c r="S3112" s="2">
        <v>17.46835443038</v>
      </c>
      <c r="T3112" s="2">
        <v>8.1012658227850007</v>
      </c>
      <c r="U3112" s="2">
        <v>8.6075949367090008</v>
      </c>
      <c r="V3112" s="2">
        <v>24.050632911392</v>
      </c>
      <c r="W3112" s="2">
        <v>3.0379746835439998</v>
      </c>
      <c r="X3112" s="2">
        <v>27.848101265823001</v>
      </c>
      <c r="Y3112" s="2">
        <v>1.5189873417719999</v>
      </c>
      <c r="Z3112" s="16">
        <v>70.632911392405006</v>
      </c>
    </row>
    <row r="3113" spans="3:26" x14ac:dyDescent="0.25">
      <c r="C3113" s="106"/>
      <c r="D3113" s="103"/>
      <c r="E3113" s="11" t="s">
        <v>42</v>
      </c>
      <c r="F3113" s="8"/>
      <c r="G3113" s="14">
        <v>25</v>
      </c>
      <c r="H3113" s="29">
        <v>8</v>
      </c>
      <c r="I3113" s="6">
        <v>16</v>
      </c>
      <c r="J3113" s="6">
        <v>4</v>
      </c>
      <c r="K3113" s="6">
        <v>8</v>
      </c>
      <c r="L3113" s="6">
        <v>4</v>
      </c>
      <c r="M3113" s="6">
        <v>4</v>
      </c>
      <c r="N3113" s="6">
        <v>20</v>
      </c>
      <c r="O3113" s="6">
        <v>36</v>
      </c>
      <c r="P3113" s="12" t="s">
        <v>68</v>
      </c>
      <c r="Q3113" s="6">
        <v>4</v>
      </c>
      <c r="R3113" s="6">
        <v>8</v>
      </c>
      <c r="S3113" s="6">
        <v>12</v>
      </c>
      <c r="T3113" s="6">
        <v>16</v>
      </c>
      <c r="U3113" s="6">
        <v>8</v>
      </c>
      <c r="V3113" s="6">
        <v>12</v>
      </c>
      <c r="W3113" s="6">
        <v>8</v>
      </c>
      <c r="X3113" s="6">
        <v>36</v>
      </c>
      <c r="Y3113" s="12" t="s">
        <v>68</v>
      </c>
      <c r="Z3113" s="31">
        <v>64</v>
      </c>
    </row>
    <row r="3114" spans="3:26" x14ac:dyDescent="0.25">
      <c r="C3114" s="106"/>
      <c r="D3114" s="103"/>
      <c r="E3114" s="11" t="s">
        <v>43</v>
      </c>
      <c r="F3114" s="8"/>
      <c r="G3114" s="7">
        <v>226</v>
      </c>
      <c r="H3114" s="17">
        <v>19.469026548673</v>
      </c>
      <c r="I3114" s="2">
        <v>16.371681415929</v>
      </c>
      <c r="J3114" s="2">
        <v>3.0973451327429999</v>
      </c>
      <c r="K3114" s="2">
        <v>2.654867256637</v>
      </c>
      <c r="L3114" s="2">
        <v>0.88495575221199996</v>
      </c>
      <c r="M3114" s="2">
        <v>3.0973451327429999</v>
      </c>
      <c r="N3114" s="2">
        <v>18.584070796460001</v>
      </c>
      <c r="O3114" s="2">
        <v>22.123893805310001</v>
      </c>
      <c r="P3114" s="2">
        <v>4.424778761062</v>
      </c>
      <c r="Q3114" s="2">
        <v>9.2920353982300004</v>
      </c>
      <c r="R3114" s="2">
        <v>3.982300884956</v>
      </c>
      <c r="S3114" s="2">
        <v>19.911504424779</v>
      </c>
      <c r="T3114" s="2">
        <v>7.964601769912</v>
      </c>
      <c r="U3114" s="2">
        <v>8.8495575221239999</v>
      </c>
      <c r="V3114" s="2">
        <v>29.646017699114999</v>
      </c>
      <c r="W3114" s="2">
        <v>5.7522123893810004</v>
      </c>
      <c r="X3114" s="2">
        <v>28.318584070796</v>
      </c>
      <c r="Y3114" s="2">
        <v>1.327433628319</v>
      </c>
      <c r="Z3114" s="16">
        <v>70.353982300884994</v>
      </c>
    </row>
    <row r="3115" spans="3:26" x14ac:dyDescent="0.25">
      <c r="C3115" s="106"/>
      <c r="D3115" s="103"/>
      <c r="E3115" s="11" t="s">
        <v>44</v>
      </c>
      <c r="F3115" s="8"/>
      <c r="G3115" s="14">
        <v>47</v>
      </c>
      <c r="H3115" s="29">
        <v>25.531914893617</v>
      </c>
      <c r="I3115" s="6">
        <v>8.5106382978719992</v>
      </c>
      <c r="J3115" s="6">
        <v>2.1276595744679998</v>
      </c>
      <c r="K3115" s="6">
        <v>2.1276595744679998</v>
      </c>
      <c r="L3115" s="12" t="s">
        <v>68</v>
      </c>
      <c r="M3115" s="6">
        <v>4.2553191489359996</v>
      </c>
      <c r="N3115" s="6">
        <v>14.893617021277</v>
      </c>
      <c r="O3115" s="6">
        <v>14.893617021277</v>
      </c>
      <c r="P3115" s="6">
        <v>2.1276595744679998</v>
      </c>
      <c r="Q3115" s="6">
        <v>4.2553191489359996</v>
      </c>
      <c r="R3115" s="6">
        <v>4.2553191489359996</v>
      </c>
      <c r="S3115" s="6">
        <v>23.404255319149001</v>
      </c>
      <c r="T3115" s="6">
        <v>6.3829787234040003</v>
      </c>
      <c r="U3115" s="6">
        <v>4.2553191489359996</v>
      </c>
      <c r="V3115" s="6">
        <v>19.148936170212998</v>
      </c>
      <c r="W3115" s="6">
        <v>12.765957446809001</v>
      </c>
      <c r="X3115" s="6">
        <v>27.659574468085001</v>
      </c>
      <c r="Y3115" s="6">
        <v>2.1276595744679998</v>
      </c>
      <c r="Z3115" s="31">
        <v>70.212765957447004</v>
      </c>
    </row>
    <row r="3116" spans="3:26" ht="25.2" x14ac:dyDescent="0.25">
      <c r="C3116" s="106"/>
      <c r="D3116" s="103"/>
      <c r="E3116" s="11" t="s">
        <v>45</v>
      </c>
      <c r="F3116" s="8"/>
      <c r="G3116" s="14">
        <v>23</v>
      </c>
      <c r="H3116" s="29">
        <v>26.086956521739001</v>
      </c>
      <c r="I3116" s="6">
        <v>30.434782608696</v>
      </c>
      <c r="J3116" s="6">
        <v>21.739130434783</v>
      </c>
      <c r="K3116" s="6">
        <v>4.3478260869570002</v>
      </c>
      <c r="L3116" s="12" t="s">
        <v>68</v>
      </c>
      <c r="M3116" s="12" t="s">
        <v>68</v>
      </c>
      <c r="N3116" s="6">
        <v>8.6956521739130004</v>
      </c>
      <c r="O3116" s="6">
        <v>30.434782608696</v>
      </c>
      <c r="P3116" s="6">
        <v>4.3478260869570002</v>
      </c>
      <c r="Q3116" s="6">
        <v>4.3478260869570002</v>
      </c>
      <c r="R3116" s="6">
        <v>8.6956521739130004</v>
      </c>
      <c r="S3116" s="6">
        <v>21.739130434783</v>
      </c>
      <c r="T3116" s="6">
        <v>4.3478260869570002</v>
      </c>
      <c r="U3116" s="6">
        <v>4.3478260869570002</v>
      </c>
      <c r="V3116" s="6">
        <v>34.782608695652002</v>
      </c>
      <c r="W3116" s="6">
        <v>4.3478260869570002</v>
      </c>
      <c r="X3116" s="6">
        <v>30.434782608696</v>
      </c>
      <c r="Y3116" s="6">
        <v>4.3478260869570002</v>
      </c>
      <c r="Z3116" s="31">
        <v>65.217391304347998</v>
      </c>
    </row>
    <row r="3117" spans="3:26" x14ac:dyDescent="0.25">
      <c r="C3117" s="106"/>
      <c r="D3117" s="103"/>
      <c r="E3117" s="11" t="s">
        <v>38</v>
      </c>
      <c r="F3117" s="8"/>
      <c r="G3117" s="7">
        <v>61</v>
      </c>
      <c r="H3117" s="17">
        <v>18.032786885246001</v>
      </c>
      <c r="I3117" s="2">
        <v>24.590163934425998</v>
      </c>
      <c r="J3117" s="19" t="s">
        <v>68</v>
      </c>
      <c r="K3117" s="2">
        <v>3.2786885245900002</v>
      </c>
      <c r="L3117" s="19" t="s">
        <v>68</v>
      </c>
      <c r="M3117" s="2">
        <v>3.2786885245900002</v>
      </c>
      <c r="N3117" s="2">
        <v>19.672131147540998</v>
      </c>
      <c r="O3117" s="2">
        <v>26.229508196721</v>
      </c>
      <c r="P3117" s="2">
        <v>3.2786885245900002</v>
      </c>
      <c r="Q3117" s="2">
        <v>9.83606557377</v>
      </c>
      <c r="R3117" s="2">
        <v>4.918032786885</v>
      </c>
      <c r="S3117" s="2">
        <v>9.83606557377</v>
      </c>
      <c r="T3117" s="2">
        <v>3.2786885245900002</v>
      </c>
      <c r="U3117" s="2">
        <v>13.114754098361001</v>
      </c>
      <c r="V3117" s="2">
        <v>22.950819672131001</v>
      </c>
      <c r="W3117" s="2">
        <v>4.918032786885</v>
      </c>
      <c r="X3117" s="2">
        <v>21.311475409836</v>
      </c>
      <c r="Y3117" s="2">
        <v>8.1967213114750006</v>
      </c>
      <c r="Z3117" s="16">
        <v>70.491803278689005</v>
      </c>
    </row>
    <row r="3118" spans="3:26" x14ac:dyDescent="0.25">
      <c r="C3118" s="102" t="s">
        <v>46</v>
      </c>
      <c r="D3118" s="100" t="s">
        <v>21</v>
      </c>
      <c r="E3118" s="10" t="s">
        <v>47</v>
      </c>
      <c r="F3118" s="9"/>
      <c r="G3118" s="13">
        <v>1103</v>
      </c>
      <c r="H3118" s="23">
        <v>14.505893019039</v>
      </c>
      <c r="I3118" s="4">
        <v>16.409791477788001</v>
      </c>
      <c r="J3118" s="4">
        <v>3.173164097915</v>
      </c>
      <c r="K3118" s="4">
        <v>3.62647325476</v>
      </c>
      <c r="L3118" s="4">
        <v>1.5412511332729999</v>
      </c>
      <c r="M3118" s="4">
        <v>2.538531278332</v>
      </c>
      <c r="N3118" s="4">
        <v>18.94832275612</v>
      </c>
      <c r="O3118" s="4">
        <v>27.198549410698</v>
      </c>
      <c r="P3118" s="4">
        <v>2.7198549410699999</v>
      </c>
      <c r="Q3118" s="4">
        <v>6.799637352675</v>
      </c>
      <c r="R3118" s="4">
        <v>5.8023572076159997</v>
      </c>
      <c r="S3118" s="4">
        <v>19.129646418858002</v>
      </c>
      <c r="T3118" s="4">
        <v>8.6128739800539993</v>
      </c>
      <c r="U3118" s="4">
        <v>10.063463281958001</v>
      </c>
      <c r="V3118" s="4">
        <v>22.121486854034</v>
      </c>
      <c r="W3118" s="4">
        <v>3.9891205802359999</v>
      </c>
      <c r="X3118" s="4">
        <v>30.825022665458</v>
      </c>
      <c r="Y3118" s="4">
        <v>1.994560290118</v>
      </c>
      <c r="Z3118" s="25">
        <v>67.180417044424004</v>
      </c>
    </row>
    <row r="3119" spans="3:26" ht="25.2" x14ac:dyDescent="0.25">
      <c r="C3119" s="106"/>
      <c r="D3119" s="101"/>
      <c r="E3119" s="11" t="s">
        <v>48</v>
      </c>
      <c r="F3119" s="8"/>
      <c r="G3119" s="7">
        <v>173</v>
      </c>
      <c r="H3119" s="17">
        <v>15.606936416185</v>
      </c>
      <c r="I3119" s="2">
        <v>17.341040462428001</v>
      </c>
      <c r="J3119" s="2">
        <v>2.3121387283239998</v>
      </c>
      <c r="K3119" s="2">
        <v>7.514450867052</v>
      </c>
      <c r="L3119" s="2">
        <v>2.8901734104050001</v>
      </c>
      <c r="M3119" s="2">
        <v>2.3121387283239998</v>
      </c>
      <c r="N3119" s="2">
        <v>9.2485549132949991</v>
      </c>
      <c r="O3119" s="2">
        <v>15.606936416185</v>
      </c>
      <c r="P3119" s="2">
        <v>4.6242774566470004</v>
      </c>
      <c r="Q3119" s="2">
        <v>8.0924855491330003</v>
      </c>
      <c r="R3119" s="2">
        <v>3.4682080924859999</v>
      </c>
      <c r="S3119" s="2">
        <v>11.560693641618</v>
      </c>
      <c r="T3119" s="2">
        <v>8.6705202312140006</v>
      </c>
      <c r="U3119" s="2">
        <v>10.404624277457</v>
      </c>
      <c r="V3119" s="2">
        <v>20.809248554913001</v>
      </c>
      <c r="W3119" s="2">
        <v>4.0462427745660001</v>
      </c>
      <c r="X3119" s="2">
        <v>41.040462427746</v>
      </c>
      <c r="Y3119" s="2">
        <v>0.57803468208099995</v>
      </c>
      <c r="Z3119" s="16">
        <v>58.381502890173003</v>
      </c>
    </row>
    <row r="3120" spans="3:26" x14ac:dyDescent="0.25">
      <c r="C3120" s="106"/>
      <c r="D3120" s="101"/>
      <c r="E3120" s="11" t="s">
        <v>49</v>
      </c>
      <c r="F3120" s="8"/>
      <c r="G3120" s="14">
        <v>29</v>
      </c>
      <c r="H3120" s="29">
        <v>13.793103448276</v>
      </c>
      <c r="I3120" s="6">
        <v>10.344827586207</v>
      </c>
      <c r="J3120" s="12" t="s">
        <v>68</v>
      </c>
      <c r="K3120" s="6">
        <v>3.4482758620689999</v>
      </c>
      <c r="L3120" s="12" t="s">
        <v>68</v>
      </c>
      <c r="M3120" s="12" t="s">
        <v>68</v>
      </c>
      <c r="N3120" s="6">
        <v>17.241379310345</v>
      </c>
      <c r="O3120" s="6">
        <v>17.241379310345</v>
      </c>
      <c r="P3120" s="6">
        <v>3.4482758620689999</v>
      </c>
      <c r="Q3120" s="6">
        <v>6.8965517241379999</v>
      </c>
      <c r="R3120" s="6">
        <v>3.4482758620689999</v>
      </c>
      <c r="S3120" s="6">
        <v>10.344827586207</v>
      </c>
      <c r="T3120" s="6">
        <v>6.8965517241379999</v>
      </c>
      <c r="U3120" s="6">
        <v>13.793103448276</v>
      </c>
      <c r="V3120" s="6">
        <v>24.137931034483</v>
      </c>
      <c r="W3120" s="6">
        <v>3.4482758620689999</v>
      </c>
      <c r="X3120" s="6">
        <v>41.379310344827999</v>
      </c>
      <c r="Y3120" s="6">
        <v>6.8965517241379999</v>
      </c>
      <c r="Z3120" s="31">
        <v>51.724137931034001</v>
      </c>
    </row>
    <row r="3121" spans="3:26" ht="25.2" x14ac:dyDescent="0.25">
      <c r="C3121" s="106"/>
      <c r="D3121" s="101"/>
      <c r="E3121" s="11" t="s">
        <v>50</v>
      </c>
      <c r="F3121" s="8"/>
      <c r="G3121" s="7">
        <v>102</v>
      </c>
      <c r="H3121" s="17">
        <v>13.725490196078001</v>
      </c>
      <c r="I3121" s="2">
        <v>14.705882352941</v>
      </c>
      <c r="J3121" s="2">
        <v>1.9607843137250001</v>
      </c>
      <c r="K3121" s="2">
        <v>5.8823529411760003</v>
      </c>
      <c r="L3121" s="2">
        <v>3.9215686274510002</v>
      </c>
      <c r="M3121" s="2">
        <v>3.9215686274510002</v>
      </c>
      <c r="N3121" s="2">
        <v>16.666666666666998</v>
      </c>
      <c r="O3121" s="2">
        <v>15.686274509804001</v>
      </c>
      <c r="P3121" s="2">
        <v>3.9215686274510002</v>
      </c>
      <c r="Q3121" s="2">
        <v>5.8823529411760003</v>
      </c>
      <c r="R3121" s="2">
        <v>1.9607843137250001</v>
      </c>
      <c r="S3121" s="2">
        <v>13.725490196078001</v>
      </c>
      <c r="T3121" s="2">
        <v>3.9215686274510002</v>
      </c>
      <c r="U3121" s="2">
        <v>10.78431372549</v>
      </c>
      <c r="V3121" s="2">
        <v>28.431372549020001</v>
      </c>
      <c r="W3121" s="2">
        <v>3.9215686274510002</v>
      </c>
      <c r="X3121" s="2">
        <v>39.215686274509999</v>
      </c>
      <c r="Y3121" s="2">
        <v>2.9411764705880001</v>
      </c>
      <c r="Z3121" s="16">
        <v>57.843137254901997</v>
      </c>
    </row>
    <row r="3122" spans="3:26" ht="25.2" x14ac:dyDescent="0.25">
      <c r="C3122" s="106"/>
      <c r="D3122" s="101"/>
      <c r="E3122" s="11" t="s">
        <v>51</v>
      </c>
      <c r="F3122" s="8"/>
      <c r="G3122" s="14">
        <v>46</v>
      </c>
      <c r="H3122" s="29">
        <v>19.565217391304</v>
      </c>
      <c r="I3122" s="6">
        <v>15.217391304348</v>
      </c>
      <c r="J3122" s="6">
        <v>6.5217391304349999</v>
      </c>
      <c r="K3122" s="6">
        <v>2.1739130434780001</v>
      </c>
      <c r="L3122" s="12" t="s">
        <v>68</v>
      </c>
      <c r="M3122" s="12" t="s">
        <v>68</v>
      </c>
      <c r="N3122" s="6">
        <v>13.04347826087</v>
      </c>
      <c r="O3122" s="6">
        <v>30.434782608696</v>
      </c>
      <c r="P3122" s="6">
        <v>10.869565217390999</v>
      </c>
      <c r="Q3122" s="6">
        <v>8.6956521739130004</v>
      </c>
      <c r="R3122" s="6">
        <v>4.3478260869570002</v>
      </c>
      <c r="S3122" s="6">
        <v>15.217391304348</v>
      </c>
      <c r="T3122" s="6">
        <v>6.5217391304349999</v>
      </c>
      <c r="U3122" s="6">
        <v>10.869565217390999</v>
      </c>
      <c r="V3122" s="6">
        <v>23.913043478260999</v>
      </c>
      <c r="W3122" s="6">
        <v>8.6956521739130004</v>
      </c>
      <c r="X3122" s="6">
        <v>28.260869565217</v>
      </c>
      <c r="Y3122" s="6">
        <v>4.3478260869570002</v>
      </c>
      <c r="Z3122" s="31">
        <v>67.391304347825994</v>
      </c>
    </row>
    <row r="3123" spans="3:26" x14ac:dyDescent="0.25">
      <c r="C3123" s="106"/>
      <c r="D3123" s="101"/>
      <c r="E3123" s="11" t="s">
        <v>52</v>
      </c>
      <c r="F3123" s="8"/>
      <c r="G3123" s="14">
        <v>20</v>
      </c>
      <c r="H3123" s="29">
        <v>30</v>
      </c>
      <c r="I3123" s="6">
        <v>15</v>
      </c>
      <c r="J3123" s="6">
        <v>15</v>
      </c>
      <c r="K3123" s="6">
        <v>5</v>
      </c>
      <c r="L3123" s="12" t="s">
        <v>68</v>
      </c>
      <c r="M3123" s="6">
        <v>5</v>
      </c>
      <c r="N3123" s="6">
        <v>10</v>
      </c>
      <c r="O3123" s="6">
        <v>15</v>
      </c>
      <c r="P3123" s="12" t="s">
        <v>68</v>
      </c>
      <c r="Q3123" s="12" t="s">
        <v>68</v>
      </c>
      <c r="R3123" s="6">
        <v>10</v>
      </c>
      <c r="S3123" s="6">
        <v>15</v>
      </c>
      <c r="T3123" s="6">
        <v>5</v>
      </c>
      <c r="U3123" s="6">
        <v>15</v>
      </c>
      <c r="V3123" s="6">
        <v>30</v>
      </c>
      <c r="W3123" s="6">
        <v>5</v>
      </c>
      <c r="X3123" s="6">
        <v>30</v>
      </c>
      <c r="Y3123" s="12" t="s">
        <v>68</v>
      </c>
      <c r="Z3123" s="31">
        <v>70</v>
      </c>
    </row>
    <row r="3124" spans="3:26" x14ac:dyDescent="0.25">
      <c r="C3124" s="106"/>
      <c r="D3124" s="101"/>
      <c r="E3124" s="11" t="s">
        <v>53</v>
      </c>
      <c r="F3124" s="8"/>
      <c r="G3124" s="14">
        <v>19</v>
      </c>
      <c r="H3124" s="29">
        <v>15.789473684211</v>
      </c>
      <c r="I3124" s="12" t="s">
        <v>68</v>
      </c>
      <c r="J3124" s="12" t="s">
        <v>68</v>
      </c>
      <c r="K3124" s="6">
        <v>5.2631578947369997</v>
      </c>
      <c r="L3124" s="12" t="s">
        <v>68</v>
      </c>
      <c r="M3124" s="12" t="s">
        <v>68</v>
      </c>
      <c r="N3124" s="6">
        <v>5.2631578947369997</v>
      </c>
      <c r="O3124" s="6">
        <v>15.789473684211</v>
      </c>
      <c r="P3124" s="6">
        <v>5.2631578947369997</v>
      </c>
      <c r="Q3124" s="6">
        <v>15.789473684211</v>
      </c>
      <c r="R3124" s="6">
        <v>10.526315789473999</v>
      </c>
      <c r="S3124" s="6">
        <v>15.789473684211</v>
      </c>
      <c r="T3124" s="12" t="s">
        <v>68</v>
      </c>
      <c r="U3124" s="6">
        <v>10.526315789473999</v>
      </c>
      <c r="V3124" s="6">
        <v>26.315789473683999</v>
      </c>
      <c r="W3124" s="6">
        <v>15.789473684211</v>
      </c>
      <c r="X3124" s="6">
        <v>36.842105263157997</v>
      </c>
      <c r="Y3124" s="12" t="s">
        <v>68</v>
      </c>
      <c r="Z3124" s="31">
        <v>63.157894736842003</v>
      </c>
    </row>
    <row r="3125" spans="3:26" x14ac:dyDescent="0.25">
      <c r="C3125" s="106"/>
      <c r="D3125" s="101"/>
      <c r="E3125" s="11" t="s">
        <v>38</v>
      </c>
      <c r="F3125" s="8"/>
      <c r="G3125" s="14">
        <v>32</v>
      </c>
      <c r="H3125" s="29">
        <v>15.625</v>
      </c>
      <c r="I3125" s="6">
        <v>18.75</v>
      </c>
      <c r="J3125" s="6">
        <v>3.125</v>
      </c>
      <c r="K3125" s="6">
        <v>6.25</v>
      </c>
      <c r="L3125" s="6">
        <v>3.125</v>
      </c>
      <c r="M3125" s="12" t="s">
        <v>68</v>
      </c>
      <c r="N3125" s="6">
        <v>18.75</v>
      </c>
      <c r="O3125" s="6">
        <v>21.875</v>
      </c>
      <c r="P3125" s="6">
        <v>3.125</v>
      </c>
      <c r="Q3125" s="6">
        <v>9.375</v>
      </c>
      <c r="R3125" s="12" t="s">
        <v>68</v>
      </c>
      <c r="S3125" s="6">
        <v>6.25</v>
      </c>
      <c r="T3125" s="6">
        <v>3.125</v>
      </c>
      <c r="U3125" s="6">
        <v>25</v>
      </c>
      <c r="V3125" s="6">
        <v>37.5</v>
      </c>
      <c r="W3125" s="6">
        <v>3.125</v>
      </c>
      <c r="X3125" s="6">
        <v>31.25</v>
      </c>
      <c r="Y3125" s="6">
        <v>6.25</v>
      </c>
      <c r="Z3125" s="31">
        <v>62.5</v>
      </c>
    </row>
    <row r="3126" spans="3:26" x14ac:dyDescent="0.25">
      <c r="C3126" s="106"/>
      <c r="D3126" s="101"/>
      <c r="E3126" s="11" t="s">
        <v>54</v>
      </c>
      <c r="F3126" s="8"/>
      <c r="G3126" s="7">
        <v>1276</v>
      </c>
      <c r="H3126" s="17">
        <v>14.655172413793</v>
      </c>
      <c r="I3126" s="2">
        <v>16.53605015674</v>
      </c>
      <c r="J3126" s="2">
        <v>3.0564263322879999</v>
      </c>
      <c r="K3126" s="2">
        <v>4.1536050156739996</v>
      </c>
      <c r="L3126" s="2">
        <v>1.7241379310339999</v>
      </c>
      <c r="M3126" s="2">
        <v>2.5078369905960001</v>
      </c>
      <c r="N3126" s="2">
        <v>17.633228840125</v>
      </c>
      <c r="O3126" s="2">
        <v>25.626959247649001</v>
      </c>
      <c r="P3126" s="2">
        <v>2.978056426332</v>
      </c>
      <c r="Q3126" s="2">
        <v>6.9749216300940002</v>
      </c>
      <c r="R3126" s="2">
        <v>5.4858934169279996</v>
      </c>
      <c r="S3126" s="2">
        <v>18.103448275862</v>
      </c>
      <c r="T3126" s="2">
        <v>8.6206896551720007</v>
      </c>
      <c r="U3126" s="2">
        <v>10.109717868339001</v>
      </c>
      <c r="V3126" s="2">
        <v>21.943573667711998</v>
      </c>
      <c r="W3126" s="2">
        <v>3.9968652037619998</v>
      </c>
      <c r="X3126" s="2">
        <v>32.210031347962001</v>
      </c>
      <c r="Y3126" s="2">
        <v>1.8025078369909999</v>
      </c>
      <c r="Z3126" s="16">
        <v>65.987460815047001</v>
      </c>
    </row>
    <row r="3127" spans="3:26" x14ac:dyDescent="0.25">
      <c r="C3127" s="106"/>
      <c r="D3127" s="101"/>
      <c r="E3127" s="11" t="s">
        <v>55</v>
      </c>
      <c r="F3127" s="8"/>
      <c r="G3127" s="7">
        <v>177</v>
      </c>
      <c r="H3127" s="17">
        <v>15.254237288136</v>
      </c>
      <c r="I3127" s="2">
        <v>14.124293785311</v>
      </c>
      <c r="J3127" s="2">
        <v>2.8248587570620001</v>
      </c>
      <c r="K3127" s="2">
        <v>4.5197740112989999</v>
      </c>
      <c r="L3127" s="2">
        <v>2.25988700565</v>
      </c>
      <c r="M3127" s="2">
        <v>2.25988700565</v>
      </c>
      <c r="N3127" s="2">
        <v>15.819209039547999</v>
      </c>
      <c r="O3127" s="2">
        <v>19.774011299434999</v>
      </c>
      <c r="P3127" s="2">
        <v>5.6497175141240001</v>
      </c>
      <c r="Q3127" s="2">
        <v>6.7796610169490004</v>
      </c>
      <c r="R3127" s="2">
        <v>2.8248587570620001</v>
      </c>
      <c r="S3127" s="2">
        <v>13.559322033898001</v>
      </c>
      <c r="T3127" s="2">
        <v>5.0847457627120001</v>
      </c>
      <c r="U3127" s="2">
        <v>11.299435028249</v>
      </c>
      <c r="V3127" s="2">
        <v>26.553672316383999</v>
      </c>
      <c r="W3127" s="2">
        <v>5.0847457627120001</v>
      </c>
      <c r="X3127" s="2">
        <v>36.723163841808002</v>
      </c>
      <c r="Y3127" s="2">
        <v>3.9548022598869998</v>
      </c>
      <c r="Z3127" s="16">
        <v>59.322033898305001</v>
      </c>
    </row>
    <row r="3128" spans="3:26" ht="25.2" x14ac:dyDescent="0.25">
      <c r="C3128" s="102" t="s">
        <v>56</v>
      </c>
      <c r="D3128" s="100" t="s">
        <v>21</v>
      </c>
      <c r="E3128" s="10" t="s">
        <v>57</v>
      </c>
      <c r="F3128" s="9"/>
      <c r="G3128" s="13">
        <v>393</v>
      </c>
      <c r="H3128" s="23">
        <v>19.847328244275001</v>
      </c>
      <c r="I3128" s="4">
        <v>17.302798982188001</v>
      </c>
      <c r="J3128" s="4">
        <v>3.8167938931299998</v>
      </c>
      <c r="K3128" s="4">
        <v>7.8880407124680003</v>
      </c>
      <c r="L3128" s="4">
        <v>3.3078880407120002</v>
      </c>
      <c r="M3128" s="4">
        <v>3.3078880407120002</v>
      </c>
      <c r="N3128" s="4">
        <v>11.704834605598</v>
      </c>
      <c r="O3128" s="4">
        <v>13.231552162850001</v>
      </c>
      <c r="P3128" s="4">
        <v>6.8702290076340002</v>
      </c>
      <c r="Q3128" s="4">
        <v>12.213740458015</v>
      </c>
      <c r="R3128" s="4">
        <v>5.8524173027990001</v>
      </c>
      <c r="S3128" s="4">
        <v>17.302798982188001</v>
      </c>
      <c r="T3128" s="4">
        <v>10.941475826972001</v>
      </c>
      <c r="U3128" s="4">
        <v>10.432569974554999</v>
      </c>
      <c r="V3128" s="4">
        <v>28.753180661578</v>
      </c>
      <c r="W3128" s="4">
        <v>4.3256997455470003</v>
      </c>
      <c r="X3128" s="4">
        <v>33.587786259542</v>
      </c>
      <c r="Y3128" s="4">
        <v>1.2722646310429999</v>
      </c>
      <c r="Z3128" s="25">
        <v>65.139949109414999</v>
      </c>
    </row>
    <row r="3129" spans="3:26" ht="25.2" x14ac:dyDescent="0.25">
      <c r="C3129" s="106"/>
      <c r="D3129" s="101"/>
      <c r="E3129" s="11" t="s">
        <v>58</v>
      </c>
      <c r="F3129" s="8"/>
      <c r="G3129" s="7">
        <v>615</v>
      </c>
      <c r="H3129" s="17">
        <v>16.422764227641999</v>
      </c>
      <c r="I3129" s="2">
        <v>16.585365853658999</v>
      </c>
      <c r="J3129" s="2">
        <v>2.60162601626</v>
      </c>
      <c r="K3129" s="2">
        <v>3.4146341463410002</v>
      </c>
      <c r="L3129" s="2">
        <v>1.6260162601629999</v>
      </c>
      <c r="M3129" s="2">
        <v>1.951219512195</v>
      </c>
      <c r="N3129" s="2">
        <v>16.585365853658999</v>
      </c>
      <c r="O3129" s="2">
        <v>28.780487804878</v>
      </c>
      <c r="P3129" s="2">
        <v>2.7642276422759999</v>
      </c>
      <c r="Q3129" s="2">
        <v>6.3414634146340001</v>
      </c>
      <c r="R3129" s="2">
        <v>4.5528455284550002</v>
      </c>
      <c r="S3129" s="2">
        <v>17.073170731706998</v>
      </c>
      <c r="T3129" s="2">
        <v>8.6178861788619994</v>
      </c>
      <c r="U3129" s="2">
        <v>12.845528455285001</v>
      </c>
      <c r="V3129" s="2">
        <v>24.227642276423001</v>
      </c>
      <c r="W3129" s="2">
        <v>4.065040650407</v>
      </c>
      <c r="X3129" s="2">
        <v>30.081300813007999</v>
      </c>
      <c r="Y3129" s="2">
        <v>2.4390243902440001</v>
      </c>
      <c r="Z3129" s="16">
        <v>67.479674796748</v>
      </c>
    </row>
    <row r="3130" spans="3:26" ht="25.2" x14ac:dyDescent="0.25">
      <c r="C3130" s="106"/>
      <c r="D3130" s="101"/>
      <c r="E3130" s="11" t="s">
        <v>59</v>
      </c>
      <c r="F3130" s="8"/>
      <c r="G3130" s="7">
        <v>364</v>
      </c>
      <c r="H3130" s="17">
        <v>8.2417582417579993</v>
      </c>
      <c r="I3130" s="2">
        <v>12.362637362637001</v>
      </c>
      <c r="J3130" s="2">
        <v>3.0219780219780001</v>
      </c>
      <c r="K3130" s="2">
        <v>2.7472527472529999</v>
      </c>
      <c r="L3130" s="2">
        <v>1.098901098901</v>
      </c>
      <c r="M3130" s="2">
        <v>3.0219780219780001</v>
      </c>
      <c r="N3130" s="2">
        <v>20.604395604396</v>
      </c>
      <c r="O3130" s="2">
        <v>29.120879120879</v>
      </c>
      <c r="P3130" s="2">
        <v>1.098901098901</v>
      </c>
      <c r="Q3130" s="2">
        <v>3.2967032967029999</v>
      </c>
      <c r="R3130" s="2">
        <v>5.7692307692310001</v>
      </c>
      <c r="S3130" s="2">
        <v>18.131868131868</v>
      </c>
      <c r="T3130" s="2">
        <v>5.7692307692310001</v>
      </c>
      <c r="U3130" s="2">
        <v>8.5164835164839996</v>
      </c>
      <c r="V3130" s="2">
        <v>18.406593406593</v>
      </c>
      <c r="W3130" s="2">
        <v>4.1208791208789997</v>
      </c>
      <c r="X3130" s="2">
        <v>35.714285714286</v>
      </c>
      <c r="Y3130" s="2">
        <v>2.1978021978019999</v>
      </c>
      <c r="Z3130" s="16">
        <v>62.087912087912002</v>
      </c>
    </row>
    <row r="3131" spans="3:26" x14ac:dyDescent="0.25">
      <c r="C3131" s="106"/>
      <c r="D3131" s="101"/>
      <c r="E3131" s="11" t="s">
        <v>60</v>
      </c>
      <c r="F3131" s="8"/>
      <c r="G3131" s="7">
        <v>152</v>
      </c>
      <c r="H3131" s="17">
        <v>12.5</v>
      </c>
      <c r="I3131" s="2">
        <v>19.736842105263001</v>
      </c>
      <c r="J3131" s="2">
        <v>3.947368421053</v>
      </c>
      <c r="K3131" s="2">
        <v>1.973684210526</v>
      </c>
      <c r="L3131" s="19" t="s">
        <v>68</v>
      </c>
      <c r="M3131" s="2">
        <v>0.65789473684199995</v>
      </c>
      <c r="N3131" s="2">
        <v>25.657894736842</v>
      </c>
      <c r="O3131" s="2">
        <v>26.315789473683999</v>
      </c>
      <c r="P3131" s="2">
        <v>1.3157894736839999</v>
      </c>
      <c r="Q3131" s="2">
        <v>5.2631578947369997</v>
      </c>
      <c r="R3131" s="2">
        <v>4.6052631578950001</v>
      </c>
      <c r="S3131" s="2">
        <v>15.789473684211</v>
      </c>
      <c r="T3131" s="2">
        <v>2.6315789473679998</v>
      </c>
      <c r="U3131" s="2">
        <v>7.2368421052630003</v>
      </c>
      <c r="V3131" s="2">
        <v>13.815789473683999</v>
      </c>
      <c r="W3131" s="2">
        <v>5.2631578947369997</v>
      </c>
      <c r="X3131" s="2">
        <v>34.210526315788996</v>
      </c>
      <c r="Y3131" s="2">
        <v>2.6315789473679998</v>
      </c>
      <c r="Z3131" s="16">
        <v>63.157894736842003</v>
      </c>
    </row>
    <row r="3132" spans="3:26" x14ac:dyDescent="0.25">
      <c r="C3132" s="102" t="s">
        <v>61</v>
      </c>
      <c r="D3132" s="100" t="s">
        <v>21</v>
      </c>
      <c r="E3132" s="10" t="s">
        <v>62</v>
      </c>
      <c r="F3132" s="9"/>
      <c r="G3132" s="13">
        <v>197</v>
      </c>
      <c r="H3132" s="23">
        <v>13.197969543147</v>
      </c>
      <c r="I3132" s="4">
        <v>14.720812182741</v>
      </c>
      <c r="J3132" s="4">
        <v>2.5380710659900001</v>
      </c>
      <c r="K3132" s="4">
        <v>2.5380710659900001</v>
      </c>
      <c r="L3132" s="4">
        <v>1.522842639594</v>
      </c>
      <c r="M3132" s="4">
        <v>1.0152284263960001</v>
      </c>
      <c r="N3132" s="4">
        <v>15.228426395939</v>
      </c>
      <c r="O3132" s="4">
        <v>39.086294416244002</v>
      </c>
      <c r="P3132" s="4">
        <v>4.0609137055840003</v>
      </c>
      <c r="Q3132" s="4">
        <v>8.1218274111680007</v>
      </c>
      <c r="R3132" s="4">
        <v>6.0913705583760001</v>
      </c>
      <c r="S3132" s="4">
        <v>18.274111675126999</v>
      </c>
      <c r="T3132" s="4">
        <v>4.5685279187820003</v>
      </c>
      <c r="U3132" s="4">
        <v>10.659898477157</v>
      </c>
      <c r="V3132" s="4">
        <v>26.903553299492</v>
      </c>
      <c r="W3132" s="4">
        <v>5.0761421319800002</v>
      </c>
      <c r="X3132" s="4">
        <v>26.903553299492</v>
      </c>
      <c r="Y3132" s="4">
        <v>1.0152284263960001</v>
      </c>
      <c r="Z3132" s="25">
        <v>72.081218274112004</v>
      </c>
    </row>
    <row r="3133" spans="3:26" x14ac:dyDescent="0.25">
      <c r="C3133" s="103"/>
      <c r="D3133" s="101"/>
      <c r="E3133" s="11" t="s">
        <v>63</v>
      </c>
      <c r="F3133" s="8"/>
      <c r="G3133" s="7">
        <v>460</v>
      </c>
      <c r="H3133" s="17">
        <v>14.565217391304</v>
      </c>
      <c r="I3133" s="2">
        <v>17.826086956522001</v>
      </c>
      <c r="J3133" s="2">
        <v>3.2608695652169999</v>
      </c>
      <c r="K3133" s="2">
        <v>7.3913043478259999</v>
      </c>
      <c r="L3133" s="2">
        <v>2.3913043478259999</v>
      </c>
      <c r="M3133" s="2">
        <v>3.0434782608700002</v>
      </c>
      <c r="N3133" s="2">
        <v>17.608695652173999</v>
      </c>
      <c r="O3133" s="2">
        <v>18.913043478260999</v>
      </c>
      <c r="P3133" s="2">
        <v>2.6086956521740001</v>
      </c>
      <c r="Q3133" s="2">
        <v>8.0434782608699997</v>
      </c>
      <c r="R3133" s="2">
        <v>4.130434782609</v>
      </c>
      <c r="S3133" s="2">
        <v>13.913043478261001</v>
      </c>
      <c r="T3133" s="2">
        <v>9.7826086956519998</v>
      </c>
      <c r="U3133" s="2">
        <v>11.739130434783</v>
      </c>
      <c r="V3133" s="2">
        <v>23.913043478260999</v>
      </c>
      <c r="W3133" s="2">
        <v>3.2608695652169999</v>
      </c>
      <c r="X3133" s="2">
        <v>33.478260869564998</v>
      </c>
      <c r="Y3133" s="2">
        <v>2.1739130434780001</v>
      </c>
      <c r="Z3133" s="16">
        <v>64.347826086956999</v>
      </c>
    </row>
    <row r="3134" spans="3:26" ht="25.2" x14ac:dyDescent="0.25">
      <c r="C3134" s="103"/>
      <c r="D3134" s="101"/>
      <c r="E3134" s="11" t="s">
        <v>64</v>
      </c>
      <c r="F3134" s="8"/>
      <c r="G3134" s="7">
        <v>286</v>
      </c>
      <c r="H3134" s="17">
        <v>11.188811188811</v>
      </c>
      <c r="I3134" s="2">
        <v>17.832167832168</v>
      </c>
      <c r="J3134" s="2">
        <v>4.8951048951049998</v>
      </c>
      <c r="K3134" s="2">
        <v>1.7482517482519999</v>
      </c>
      <c r="L3134" s="2">
        <v>1.0489510489510001</v>
      </c>
      <c r="M3134" s="2">
        <v>3.8461538461539999</v>
      </c>
      <c r="N3134" s="2">
        <v>19.930069930070001</v>
      </c>
      <c r="O3134" s="2">
        <v>31.118881118880999</v>
      </c>
      <c r="P3134" s="2">
        <v>2.4475524475519999</v>
      </c>
      <c r="Q3134" s="2">
        <v>6.9930069930069996</v>
      </c>
      <c r="R3134" s="2">
        <v>4.8951048951049998</v>
      </c>
      <c r="S3134" s="2">
        <v>22.377622377622</v>
      </c>
      <c r="T3134" s="2">
        <v>8.7412587412589993</v>
      </c>
      <c r="U3134" s="2">
        <v>8.3916083916080009</v>
      </c>
      <c r="V3134" s="2">
        <v>20.629370629371</v>
      </c>
      <c r="W3134" s="2">
        <v>3.8461538461539999</v>
      </c>
      <c r="X3134" s="2">
        <v>29.720279720280001</v>
      </c>
      <c r="Y3134" s="2">
        <v>1.398601398601</v>
      </c>
      <c r="Z3134" s="16">
        <v>68.881118881118994</v>
      </c>
    </row>
    <row r="3135" spans="3:26" x14ac:dyDescent="0.25">
      <c r="C3135" s="103"/>
      <c r="D3135" s="101"/>
      <c r="E3135" s="11" t="s">
        <v>65</v>
      </c>
      <c r="F3135" s="8"/>
      <c r="G3135" s="7">
        <v>249</v>
      </c>
      <c r="H3135" s="17">
        <v>21.285140562249001</v>
      </c>
      <c r="I3135" s="2">
        <v>16.867469879518001</v>
      </c>
      <c r="J3135" s="2">
        <v>3.2128514056220001</v>
      </c>
      <c r="K3135" s="2">
        <v>6.8273092369480004</v>
      </c>
      <c r="L3135" s="2">
        <v>2.8112449799200001</v>
      </c>
      <c r="M3135" s="2">
        <v>2.409638554217</v>
      </c>
      <c r="N3135" s="2">
        <v>10.441767068273</v>
      </c>
      <c r="O3135" s="2">
        <v>19.277108433734998</v>
      </c>
      <c r="P3135" s="2">
        <v>3.6144578313250002</v>
      </c>
      <c r="Q3135" s="2">
        <v>8.8353413654619999</v>
      </c>
      <c r="R3135" s="2">
        <v>5.2208835341370001</v>
      </c>
      <c r="S3135" s="2">
        <v>16.064257028111999</v>
      </c>
      <c r="T3135" s="2">
        <v>8.8353413654619999</v>
      </c>
      <c r="U3135" s="2">
        <v>10.040160642569999</v>
      </c>
      <c r="V3135" s="2">
        <v>23.694779116466002</v>
      </c>
      <c r="W3135" s="2">
        <v>3.6144578313250002</v>
      </c>
      <c r="X3135" s="2">
        <v>35.742971887549999</v>
      </c>
      <c r="Y3135" s="2">
        <v>2.409638554217</v>
      </c>
      <c r="Z3135" s="16">
        <v>61.847389558232997</v>
      </c>
    </row>
    <row r="3136" spans="3:26" x14ac:dyDescent="0.25">
      <c r="C3136" s="103"/>
      <c r="D3136" s="101"/>
      <c r="E3136" s="11" t="s">
        <v>66</v>
      </c>
      <c r="F3136" s="8"/>
      <c r="G3136" s="7">
        <v>145</v>
      </c>
      <c r="H3136" s="17">
        <v>14.482758620689999</v>
      </c>
      <c r="I3136" s="2">
        <v>8.9655172413790005</v>
      </c>
      <c r="J3136" s="2">
        <v>2.0689655172410002</v>
      </c>
      <c r="K3136" s="2">
        <v>1.379310344828</v>
      </c>
      <c r="L3136" s="2">
        <v>0.68965517241399998</v>
      </c>
      <c r="M3136" s="2">
        <v>1.379310344828</v>
      </c>
      <c r="N3136" s="2">
        <v>22.758620689655</v>
      </c>
      <c r="O3136" s="2">
        <v>24.137931034483</v>
      </c>
      <c r="P3136" s="2">
        <v>3.4482758620689999</v>
      </c>
      <c r="Q3136" s="2">
        <v>5.5172413793099997</v>
      </c>
      <c r="R3136" s="2">
        <v>7.5862068965520004</v>
      </c>
      <c r="S3136" s="2">
        <v>20.689655172414</v>
      </c>
      <c r="T3136" s="2">
        <v>8.2758620689659992</v>
      </c>
      <c r="U3136" s="2">
        <v>14.482758620689999</v>
      </c>
      <c r="V3136" s="2">
        <v>23.448275862069</v>
      </c>
      <c r="W3136" s="2">
        <v>6.2068965517240002</v>
      </c>
      <c r="X3136" s="2">
        <v>33.793103448276</v>
      </c>
      <c r="Y3136" s="2">
        <v>3.4482758620689999</v>
      </c>
      <c r="Z3136" s="16">
        <v>62.758620689654997</v>
      </c>
    </row>
    <row r="3137" spans="2:26" x14ac:dyDescent="0.25">
      <c r="C3137" s="107"/>
      <c r="D3137" s="104"/>
      <c r="E3137" s="44" t="s">
        <v>67</v>
      </c>
      <c r="F3137" s="45"/>
      <c r="G3137" s="56">
        <v>187</v>
      </c>
      <c r="H3137" s="66">
        <v>15.508021390373999</v>
      </c>
      <c r="I3137" s="35">
        <v>14.973262032086</v>
      </c>
      <c r="J3137" s="35">
        <v>1.6042780748659999</v>
      </c>
      <c r="K3137" s="35">
        <v>1.069518716578</v>
      </c>
      <c r="L3137" s="35">
        <v>1.069518716578</v>
      </c>
      <c r="M3137" s="35">
        <v>1.069518716578</v>
      </c>
      <c r="N3137" s="35">
        <v>18.716577540107</v>
      </c>
      <c r="O3137" s="35">
        <v>20.855614973262</v>
      </c>
      <c r="P3137" s="35">
        <v>4.8128342245990003</v>
      </c>
      <c r="Q3137" s="35">
        <v>2.1390374331549999</v>
      </c>
      <c r="R3137" s="35">
        <v>5.3475935828879999</v>
      </c>
      <c r="S3137" s="35">
        <v>15.508021390373999</v>
      </c>
      <c r="T3137" s="35">
        <v>4.2780748663099999</v>
      </c>
      <c r="U3137" s="35">
        <v>9.0909090909089993</v>
      </c>
      <c r="V3137" s="35">
        <v>18.716577540107</v>
      </c>
      <c r="W3137" s="35">
        <v>5.8823529411760003</v>
      </c>
      <c r="X3137" s="35">
        <v>36.898395721924999</v>
      </c>
      <c r="Y3137" s="35">
        <v>2.673796791444</v>
      </c>
      <c r="Z3137" s="67">
        <v>60.427807486631004</v>
      </c>
    </row>
    <row r="3139" spans="2:26" x14ac:dyDescent="0.25">
      <c r="B3139" s="42" t="str">
        <f xml:space="preserve"> HYPERLINK("#'目次'!B43", "[37]")</f>
        <v>[37]</v>
      </c>
      <c r="C3139" s="37" t="s">
        <v>473</v>
      </c>
    </row>
    <row r="3142" spans="2:26" x14ac:dyDescent="0.25">
      <c r="C3142" s="37" t="s">
        <v>14</v>
      </c>
    </row>
    <row r="3143" spans="2:26" ht="25.2" x14ac:dyDescent="0.25">
      <c r="C3143" s="96"/>
      <c r="D3143" s="97"/>
      <c r="E3143" s="97"/>
      <c r="F3143" s="97"/>
      <c r="G3143" s="52" t="s">
        <v>15</v>
      </c>
      <c r="H3143" s="48" t="s">
        <v>179</v>
      </c>
      <c r="I3143" s="20" t="s">
        <v>474</v>
      </c>
      <c r="J3143" s="20" t="s">
        <v>475</v>
      </c>
      <c r="K3143" s="20" t="s">
        <v>476</v>
      </c>
      <c r="L3143" s="20" t="s">
        <v>183</v>
      </c>
      <c r="M3143" s="51" t="s">
        <v>38</v>
      </c>
    </row>
    <row r="3144" spans="2:26" x14ac:dyDescent="0.25">
      <c r="C3144" s="98"/>
      <c r="D3144" s="99"/>
      <c r="E3144" s="99"/>
      <c r="F3144" s="99"/>
      <c r="G3144" s="47"/>
      <c r="H3144" s="55"/>
      <c r="I3144" s="21"/>
      <c r="J3144" s="21"/>
      <c r="K3144" s="21"/>
      <c r="L3144" s="21"/>
      <c r="M3144" s="54"/>
    </row>
    <row r="3145" spans="2:26" x14ac:dyDescent="0.25">
      <c r="C3145" s="43"/>
      <c r="D3145" s="49"/>
      <c r="E3145" s="53" t="s">
        <v>15</v>
      </c>
      <c r="F3145" s="46"/>
      <c r="G3145" s="50">
        <v>1524</v>
      </c>
      <c r="H3145" s="32">
        <v>72.112860892387999</v>
      </c>
      <c r="I3145" s="32">
        <v>6.299212598425</v>
      </c>
      <c r="J3145" s="32">
        <v>6.6929133858269996</v>
      </c>
      <c r="K3145" s="32">
        <v>5.5118110236220001</v>
      </c>
      <c r="L3145" s="32">
        <v>8.0708661417319991</v>
      </c>
      <c r="M3145" s="65">
        <v>1.312335958005</v>
      </c>
    </row>
    <row r="3146" spans="2:26" x14ac:dyDescent="0.25">
      <c r="C3146" s="105" t="s">
        <v>20</v>
      </c>
      <c r="D3146" s="100" t="s">
        <v>21</v>
      </c>
      <c r="E3146" s="10" t="s">
        <v>22</v>
      </c>
      <c r="F3146" s="9"/>
      <c r="G3146" s="13">
        <v>780</v>
      </c>
      <c r="H3146" s="23">
        <v>71.153846153846004</v>
      </c>
      <c r="I3146" s="4">
        <v>5.3846153846150004</v>
      </c>
      <c r="J3146" s="4">
        <v>5.5128205128210004</v>
      </c>
      <c r="K3146" s="4">
        <v>5.1282051282049999</v>
      </c>
      <c r="L3146" s="4">
        <v>11.666666666667</v>
      </c>
      <c r="M3146" s="25">
        <v>1.1538461538460001</v>
      </c>
    </row>
    <row r="3147" spans="2:26" x14ac:dyDescent="0.25">
      <c r="C3147" s="106"/>
      <c r="D3147" s="101"/>
      <c r="E3147" s="11" t="s">
        <v>23</v>
      </c>
      <c r="F3147" s="8"/>
      <c r="G3147" s="7">
        <v>744</v>
      </c>
      <c r="H3147" s="17">
        <v>73.118279569891996</v>
      </c>
      <c r="I3147" s="2">
        <v>7.2580645161290001</v>
      </c>
      <c r="J3147" s="2">
        <v>7.9301075268819998</v>
      </c>
      <c r="K3147" s="2">
        <v>5.9139784946239997</v>
      </c>
      <c r="L3147" s="2">
        <v>4.3010752688169998</v>
      </c>
      <c r="M3147" s="16">
        <v>1.4784946236559999</v>
      </c>
    </row>
    <row r="3148" spans="2:26" x14ac:dyDescent="0.25">
      <c r="C3148" s="102" t="s">
        <v>24</v>
      </c>
      <c r="D3148" s="102" t="s">
        <v>25</v>
      </c>
      <c r="E3148" s="10" t="s">
        <v>26</v>
      </c>
      <c r="F3148" s="9"/>
      <c r="G3148" s="13">
        <v>257</v>
      </c>
      <c r="H3148" s="23">
        <v>80.155642023346005</v>
      </c>
      <c r="I3148" s="4">
        <v>5.0583657587550004</v>
      </c>
      <c r="J3148" s="4">
        <v>3.5019455252920002</v>
      </c>
      <c r="K3148" s="4">
        <v>3.5019455252920002</v>
      </c>
      <c r="L3148" s="4">
        <v>7.0038910505840004</v>
      </c>
      <c r="M3148" s="25">
        <v>0.77821011673200002</v>
      </c>
    </row>
    <row r="3149" spans="2:26" x14ac:dyDescent="0.25">
      <c r="C3149" s="106"/>
      <c r="D3149" s="103"/>
      <c r="E3149" s="11" t="s">
        <v>27</v>
      </c>
      <c r="F3149" s="8"/>
      <c r="G3149" s="7">
        <v>297</v>
      </c>
      <c r="H3149" s="17">
        <v>78.787878787878995</v>
      </c>
      <c r="I3149" s="2">
        <v>5.0505050505050004</v>
      </c>
      <c r="J3149" s="2">
        <v>3.367003367003</v>
      </c>
      <c r="K3149" s="2">
        <v>4.7138047138049997</v>
      </c>
      <c r="L3149" s="2">
        <v>7.4074074074069998</v>
      </c>
      <c r="M3149" s="16">
        <v>0.67340067340099996</v>
      </c>
    </row>
    <row r="3150" spans="2:26" x14ac:dyDescent="0.25">
      <c r="C3150" s="106"/>
      <c r="D3150" s="103"/>
      <c r="E3150" s="11" t="s">
        <v>28</v>
      </c>
      <c r="F3150" s="8"/>
      <c r="G3150" s="7">
        <v>316</v>
      </c>
      <c r="H3150" s="17">
        <v>69.936708860758998</v>
      </c>
      <c r="I3150" s="2">
        <v>6.3291139240509997</v>
      </c>
      <c r="J3150" s="2">
        <v>10.443037974684</v>
      </c>
      <c r="K3150" s="2">
        <v>3.7974683544299999</v>
      </c>
      <c r="L3150" s="2">
        <v>8.2278481012659999</v>
      </c>
      <c r="M3150" s="16">
        <v>1.2658227848100001</v>
      </c>
    </row>
    <row r="3151" spans="2:26" x14ac:dyDescent="0.25">
      <c r="C3151" s="106"/>
      <c r="D3151" s="103"/>
      <c r="E3151" s="11" t="s">
        <v>29</v>
      </c>
      <c r="F3151" s="8"/>
      <c r="G3151" s="7">
        <v>335</v>
      </c>
      <c r="H3151" s="17">
        <v>74.626865671641994</v>
      </c>
      <c r="I3151" s="2">
        <v>5.6716417910450003</v>
      </c>
      <c r="J3151" s="2">
        <v>5.3731343283579998</v>
      </c>
      <c r="K3151" s="2">
        <v>5.9701492537309999</v>
      </c>
      <c r="L3151" s="2">
        <v>7.1641791044780003</v>
      </c>
      <c r="M3151" s="16">
        <v>1.1940298507460001</v>
      </c>
    </row>
    <row r="3152" spans="2:26" x14ac:dyDescent="0.25">
      <c r="C3152" s="106"/>
      <c r="D3152" s="103"/>
      <c r="E3152" s="11" t="s">
        <v>30</v>
      </c>
      <c r="F3152" s="8"/>
      <c r="G3152" s="7">
        <v>319</v>
      </c>
      <c r="H3152" s="17">
        <v>58.934169278996997</v>
      </c>
      <c r="I3152" s="2">
        <v>9.0909090909089993</v>
      </c>
      <c r="J3152" s="2">
        <v>10.031347962382</v>
      </c>
      <c r="K3152" s="2">
        <v>9.0909090909089993</v>
      </c>
      <c r="L3152" s="2">
        <v>10.344827586207</v>
      </c>
      <c r="M3152" s="16">
        <v>2.5078369905960001</v>
      </c>
    </row>
    <row r="3153" spans="3:13" x14ac:dyDescent="0.25">
      <c r="C3153" s="106"/>
      <c r="D3153" s="103"/>
      <c r="E3153" s="11" t="s">
        <v>31</v>
      </c>
      <c r="F3153" s="8"/>
      <c r="G3153" s="7">
        <v>1267</v>
      </c>
      <c r="H3153" s="17">
        <v>70.481452249407994</v>
      </c>
      <c r="I3153" s="2">
        <v>6.5509076558799997</v>
      </c>
      <c r="J3153" s="2">
        <v>7.3401736385160001</v>
      </c>
      <c r="K3153" s="2">
        <v>5.9194948697710004</v>
      </c>
      <c r="L3153" s="2">
        <v>8.2872928176799991</v>
      </c>
      <c r="M3153" s="16">
        <v>1.420678768745</v>
      </c>
    </row>
    <row r="3154" spans="3:13" x14ac:dyDescent="0.25">
      <c r="C3154" s="106"/>
      <c r="D3154" s="103"/>
      <c r="E3154" s="11" t="s">
        <v>32</v>
      </c>
      <c r="F3154" s="8"/>
      <c r="G3154" s="7">
        <v>654</v>
      </c>
      <c r="H3154" s="17">
        <v>66.972477064220001</v>
      </c>
      <c r="I3154" s="2">
        <v>7.339449541284</v>
      </c>
      <c r="J3154" s="2">
        <v>7.6452599388379996</v>
      </c>
      <c r="K3154" s="2">
        <v>7.4923547400609998</v>
      </c>
      <c r="L3154" s="2">
        <v>8.7155963302749999</v>
      </c>
      <c r="M3154" s="16">
        <v>1.834862385321</v>
      </c>
    </row>
    <row r="3155" spans="3:13" x14ac:dyDescent="0.25">
      <c r="C3155" s="106"/>
      <c r="D3155" s="102" t="s">
        <v>22</v>
      </c>
      <c r="E3155" s="10" t="s">
        <v>26</v>
      </c>
      <c r="F3155" s="9"/>
      <c r="G3155" s="13">
        <v>137</v>
      </c>
      <c r="H3155" s="23">
        <v>77.372262773722994</v>
      </c>
      <c r="I3155" s="4">
        <v>5.8394160583939998</v>
      </c>
      <c r="J3155" s="4">
        <v>2.9197080291969999</v>
      </c>
      <c r="K3155" s="4">
        <v>3.649635036496</v>
      </c>
      <c r="L3155" s="4">
        <v>10.21897810219</v>
      </c>
      <c r="M3155" s="59" t="s">
        <v>68</v>
      </c>
    </row>
    <row r="3156" spans="3:13" x14ac:dyDescent="0.25">
      <c r="C3156" s="106"/>
      <c r="D3156" s="103"/>
      <c r="E3156" s="11" t="s">
        <v>27</v>
      </c>
      <c r="F3156" s="8"/>
      <c r="G3156" s="7">
        <v>157</v>
      </c>
      <c r="H3156" s="17">
        <v>74.522292993630998</v>
      </c>
      <c r="I3156" s="2">
        <v>5.7324840764329998</v>
      </c>
      <c r="J3156" s="2">
        <v>1.9108280254779999</v>
      </c>
      <c r="K3156" s="2">
        <v>5.7324840764329998</v>
      </c>
      <c r="L3156" s="2">
        <v>10.828025477707</v>
      </c>
      <c r="M3156" s="16">
        <v>1.2738853503180001</v>
      </c>
    </row>
    <row r="3157" spans="3:13" x14ac:dyDescent="0.25">
      <c r="C3157" s="106"/>
      <c r="D3157" s="103"/>
      <c r="E3157" s="11" t="s">
        <v>28</v>
      </c>
      <c r="F3157" s="8"/>
      <c r="G3157" s="7">
        <v>162</v>
      </c>
      <c r="H3157" s="17">
        <v>65.432098765432002</v>
      </c>
      <c r="I3157" s="2">
        <v>4.3209876543209997</v>
      </c>
      <c r="J3157" s="2">
        <v>12.962962962962999</v>
      </c>
      <c r="K3157" s="2">
        <v>3.7037037037039999</v>
      </c>
      <c r="L3157" s="2">
        <v>12.345679012346</v>
      </c>
      <c r="M3157" s="16">
        <v>1.2345679012349999</v>
      </c>
    </row>
    <row r="3158" spans="3:13" x14ac:dyDescent="0.25">
      <c r="C3158" s="106"/>
      <c r="D3158" s="103"/>
      <c r="E3158" s="11" t="s">
        <v>29</v>
      </c>
      <c r="F3158" s="8"/>
      <c r="G3158" s="7">
        <v>175</v>
      </c>
      <c r="H3158" s="17">
        <v>75.428571428571004</v>
      </c>
      <c r="I3158" s="2">
        <v>4.5714285714290002</v>
      </c>
      <c r="J3158" s="2">
        <v>2.8571428571430002</v>
      </c>
      <c r="K3158" s="2">
        <v>5.7142857142860004</v>
      </c>
      <c r="L3158" s="2">
        <v>10.285714285714</v>
      </c>
      <c r="M3158" s="16">
        <v>1.142857142857</v>
      </c>
    </row>
    <row r="3159" spans="3:13" x14ac:dyDescent="0.25">
      <c r="C3159" s="106"/>
      <c r="D3159" s="103"/>
      <c r="E3159" s="11" t="s">
        <v>30</v>
      </c>
      <c r="F3159" s="8"/>
      <c r="G3159" s="7">
        <v>149</v>
      </c>
      <c r="H3159" s="17">
        <v>63.087248322148</v>
      </c>
      <c r="I3159" s="2">
        <v>6.7114093959729999</v>
      </c>
      <c r="J3159" s="2">
        <v>6.7114093959729999</v>
      </c>
      <c r="K3159" s="2">
        <v>6.7114093959729999</v>
      </c>
      <c r="L3159" s="2">
        <v>14.765100671141001</v>
      </c>
      <c r="M3159" s="16">
        <v>2.0134228187919998</v>
      </c>
    </row>
    <row r="3160" spans="3:13" x14ac:dyDescent="0.25">
      <c r="C3160" s="106"/>
      <c r="D3160" s="103"/>
      <c r="E3160" s="11" t="s">
        <v>31</v>
      </c>
      <c r="F3160" s="8"/>
      <c r="G3160" s="7">
        <v>643</v>
      </c>
      <c r="H3160" s="17">
        <v>69.828926905131993</v>
      </c>
      <c r="I3160" s="2">
        <v>5.2877138413690004</v>
      </c>
      <c r="J3160" s="2">
        <v>6.0653188180399997</v>
      </c>
      <c r="K3160" s="2">
        <v>5.4432348367029997</v>
      </c>
      <c r="L3160" s="2">
        <v>11.975116640747</v>
      </c>
      <c r="M3160" s="16">
        <v>1.399688958009</v>
      </c>
    </row>
    <row r="3161" spans="3:13" x14ac:dyDescent="0.25">
      <c r="C3161" s="106"/>
      <c r="D3161" s="103"/>
      <c r="E3161" s="11" t="s">
        <v>32</v>
      </c>
      <c r="F3161" s="8"/>
      <c r="G3161" s="7">
        <v>324</v>
      </c>
      <c r="H3161" s="17">
        <v>69.753086419753004</v>
      </c>
      <c r="I3161" s="2">
        <v>5.5555555555560003</v>
      </c>
      <c r="J3161" s="2">
        <v>4.6296296296300001</v>
      </c>
      <c r="K3161" s="2">
        <v>6.1728395061730001</v>
      </c>
      <c r="L3161" s="2">
        <v>12.345679012346</v>
      </c>
      <c r="M3161" s="16">
        <v>1.543209876543</v>
      </c>
    </row>
    <row r="3162" spans="3:13" x14ac:dyDescent="0.25">
      <c r="C3162" s="106"/>
      <c r="D3162" s="102" t="s">
        <v>23</v>
      </c>
      <c r="E3162" s="10" t="s">
        <v>26</v>
      </c>
      <c r="F3162" s="9"/>
      <c r="G3162" s="13">
        <v>120</v>
      </c>
      <c r="H3162" s="23">
        <v>83.333333333333002</v>
      </c>
      <c r="I3162" s="4">
        <v>4.166666666667</v>
      </c>
      <c r="J3162" s="4">
        <v>4.166666666667</v>
      </c>
      <c r="K3162" s="4">
        <v>3.333333333333</v>
      </c>
      <c r="L3162" s="4">
        <v>3.333333333333</v>
      </c>
      <c r="M3162" s="25">
        <v>1.666666666667</v>
      </c>
    </row>
    <row r="3163" spans="3:13" x14ac:dyDescent="0.25">
      <c r="C3163" s="106"/>
      <c r="D3163" s="103"/>
      <c r="E3163" s="11" t="s">
        <v>27</v>
      </c>
      <c r="F3163" s="8"/>
      <c r="G3163" s="7">
        <v>140</v>
      </c>
      <c r="H3163" s="17">
        <v>83.571428571428996</v>
      </c>
      <c r="I3163" s="2">
        <v>4.2857142857139996</v>
      </c>
      <c r="J3163" s="2">
        <v>5</v>
      </c>
      <c r="K3163" s="2">
        <v>3.5714285714290002</v>
      </c>
      <c r="L3163" s="2">
        <v>3.5714285714290002</v>
      </c>
      <c r="M3163" s="40" t="s">
        <v>68</v>
      </c>
    </row>
    <row r="3164" spans="3:13" x14ac:dyDescent="0.25">
      <c r="C3164" s="106"/>
      <c r="D3164" s="103"/>
      <c r="E3164" s="11" t="s">
        <v>28</v>
      </c>
      <c r="F3164" s="8"/>
      <c r="G3164" s="7">
        <v>154</v>
      </c>
      <c r="H3164" s="17">
        <v>74.675324675325001</v>
      </c>
      <c r="I3164" s="2">
        <v>8.4415584415579996</v>
      </c>
      <c r="J3164" s="2">
        <v>7.792207792208</v>
      </c>
      <c r="K3164" s="2">
        <v>3.896103896104</v>
      </c>
      <c r="L3164" s="2">
        <v>3.896103896104</v>
      </c>
      <c r="M3164" s="16">
        <v>1.298701298701</v>
      </c>
    </row>
    <row r="3165" spans="3:13" x14ac:dyDescent="0.25">
      <c r="C3165" s="106"/>
      <c r="D3165" s="103"/>
      <c r="E3165" s="11" t="s">
        <v>29</v>
      </c>
      <c r="F3165" s="8"/>
      <c r="G3165" s="7">
        <v>160</v>
      </c>
      <c r="H3165" s="17">
        <v>73.75</v>
      </c>
      <c r="I3165" s="2">
        <v>6.875</v>
      </c>
      <c r="J3165" s="2">
        <v>8.125</v>
      </c>
      <c r="K3165" s="2">
        <v>6.25</v>
      </c>
      <c r="L3165" s="2">
        <v>3.75</v>
      </c>
      <c r="M3165" s="16">
        <v>1.25</v>
      </c>
    </row>
    <row r="3166" spans="3:13" x14ac:dyDescent="0.25">
      <c r="C3166" s="106"/>
      <c r="D3166" s="103"/>
      <c r="E3166" s="11" t="s">
        <v>30</v>
      </c>
      <c r="F3166" s="8"/>
      <c r="G3166" s="7">
        <v>170</v>
      </c>
      <c r="H3166" s="17">
        <v>55.294117647058997</v>
      </c>
      <c r="I3166" s="2">
        <v>11.176470588235</v>
      </c>
      <c r="J3166" s="2">
        <v>12.941176470587999</v>
      </c>
      <c r="K3166" s="2">
        <v>11.176470588235</v>
      </c>
      <c r="L3166" s="2">
        <v>6.4705882352939996</v>
      </c>
      <c r="M3166" s="16">
        <v>2.9411764705880001</v>
      </c>
    </row>
    <row r="3167" spans="3:13" x14ac:dyDescent="0.25">
      <c r="C3167" s="106"/>
      <c r="D3167" s="103"/>
      <c r="E3167" s="11" t="s">
        <v>31</v>
      </c>
      <c r="F3167" s="8"/>
      <c r="G3167" s="7">
        <v>624</v>
      </c>
      <c r="H3167" s="17">
        <v>71.153846153846004</v>
      </c>
      <c r="I3167" s="2">
        <v>7.8525641025640001</v>
      </c>
      <c r="J3167" s="2">
        <v>8.6538461538460005</v>
      </c>
      <c r="K3167" s="2">
        <v>6.4102564102560002</v>
      </c>
      <c r="L3167" s="2">
        <v>4.4871794871789996</v>
      </c>
      <c r="M3167" s="16">
        <v>1.442307692308</v>
      </c>
    </row>
    <row r="3168" spans="3:13" x14ac:dyDescent="0.25">
      <c r="C3168" s="106"/>
      <c r="D3168" s="103"/>
      <c r="E3168" s="11" t="s">
        <v>32</v>
      </c>
      <c r="F3168" s="8"/>
      <c r="G3168" s="7">
        <v>330</v>
      </c>
      <c r="H3168" s="17">
        <v>64.242424242423994</v>
      </c>
      <c r="I3168" s="2">
        <v>9.0909090909089993</v>
      </c>
      <c r="J3168" s="2">
        <v>10.606060606061</v>
      </c>
      <c r="K3168" s="2">
        <v>8.7878787878790003</v>
      </c>
      <c r="L3168" s="2">
        <v>5.1515151515150004</v>
      </c>
      <c r="M3168" s="16">
        <v>2.1212121212119999</v>
      </c>
    </row>
    <row r="3169" spans="3:13" ht="25.2" x14ac:dyDescent="0.25">
      <c r="C3169" s="102" t="s">
        <v>33</v>
      </c>
      <c r="D3169" s="102" t="s">
        <v>25</v>
      </c>
      <c r="E3169" s="10" t="s">
        <v>34</v>
      </c>
      <c r="F3169" s="9"/>
      <c r="G3169" s="13">
        <v>75</v>
      </c>
      <c r="H3169" s="23">
        <v>40</v>
      </c>
      <c r="I3169" s="4">
        <v>8</v>
      </c>
      <c r="J3169" s="4">
        <v>13.333333333333</v>
      </c>
      <c r="K3169" s="4">
        <v>10.666666666667</v>
      </c>
      <c r="L3169" s="4">
        <v>24</v>
      </c>
      <c r="M3169" s="25">
        <v>4</v>
      </c>
    </row>
    <row r="3170" spans="3:13" ht="25.2" x14ac:dyDescent="0.25">
      <c r="C3170" s="106"/>
      <c r="D3170" s="103"/>
      <c r="E3170" s="11" t="s">
        <v>35</v>
      </c>
      <c r="F3170" s="8"/>
      <c r="G3170" s="7">
        <v>1042</v>
      </c>
      <c r="H3170" s="17">
        <v>82.437619961612</v>
      </c>
      <c r="I3170" s="2">
        <v>4.7984644913630001</v>
      </c>
      <c r="J3170" s="2">
        <v>3.7428023032629998</v>
      </c>
      <c r="K3170" s="2">
        <v>2.6871401151629999</v>
      </c>
      <c r="L3170" s="2">
        <v>5.6621880998079996</v>
      </c>
      <c r="M3170" s="16">
        <v>0.67178502879099999</v>
      </c>
    </row>
    <row r="3171" spans="3:13" ht="25.2" x14ac:dyDescent="0.25">
      <c r="C3171" s="106"/>
      <c r="D3171" s="103"/>
      <c r="E3171" s="11" t="s">
        <v>36</v>
      </c>
      <c r="F3171" s="8"/>
      <c r="G3171" s="7">
        <v>122</v>
      </c>
      <c r="H3171" s="17">
        <v>45.901639344262001</v>
      </c>
      <c r="I3171" s="2">
        <v>11.475409836066</v>
      </c>
      <c r="J3171" s="2">
        <v>18.032786885246001</v>
      </c>
      <c r="K3171" s="2">
        <v>11.475409836066</v>
      </c>
      <c r="L3171" s="2">
        <v>10.655737704918</v>
      </c>
      <c r="M3171" s="16">
        <v>2.459016393443</v>
      </c>
    </row>
    <row r="3172" spans="3:13" ht="25.2" x14ac:dyDescent="0.25">
      <c r="C3172" s="106"/>
      <c r="D3172" s="103"/>
      <c r="E3172" s="11" t="s">
        <v>37</v>
      </c>
      <c r="F3172" s="8"/>
      <c r="G3172" s="7">
        <v>251</v>
      </c>
      <c r="H3172" s="17">
        <v>53.386454183266999</v>
      </c>
      <c r="I3172" s="2">
        <v>8.7649402390439999</v>
      </c>
      <c r="J3172" s="2">
        <v>11.155378486056</v>
      </c>
      <c r="K3172" s="2">
        <v>12.350597609562</v>
      </c>
      <c r="L3172" s="2">
        <v>12.350597609562</v>
      </c>
      <c r="M3172" s="16">
        <v>1.9920318725099999</v>
      </c>
    </row>
    <row r="3173" spans="3:13" x14ac:dyDescent="0.25">
      <c r="C3173" s="106"/>
      <c r="D3173" s="103"/>
      <c r="E3173" s="11" t="s">
        <v>38</v>
      </c>
      <c r="F3173" s="8"/>
      <c r="G3173" s="14">
        <v>34</v>
      </c>
      <c r="H3173" s="29">
        <v>58.823529411765001</v>
      </c>
      <c r="I3173" s="6">
        <v>11.764705882353001</v>
      </c>
      <c r="J3173" s="6">
        <v>8.8235294117649996</v>
      </c>
      <c r="K3173" s="6">
        <v>8.8235294117649996</v>
      </c>
      <c r="L3173" s="6">
        <v>5.8823529411760003</v>
      </c>
      <c r="M3173" s="31">
        <v>5.8823529411760003</v>
      </c>
    </row>
    <row r="3174" spans="3:13" ht="25.2" x14ac:dyDescent="0.25">
      <c r="C3174" s="106"/>
      <c r="D3174" s="102" t="s">
        <v>22</v>
      </c>
      <c r="E3174" s="10" t="s">
        <v>34</v>
      </c>
      <c r="F3174" s="9"/>
      <c r="G3174" s="13">
        <v>53</v>
      </c>
      <c r="H3174" s="23">
        <v>30.188679245283002</v>
      </c>
      <c r="I3174" s="4">
        <v>9.4339622641510008</v>
      </c>
      <c r="J3174" s="4">
        <v>15.094339622642</v>
      </c>
      <c r="K3174" s="4">
        <v>7.547169811321</v>
      </c>
      <c r="L3174" s="4">
        <v>33.962264150943</v>
      </c>
      <c r="M3174" s="25">
        <v>3.7735849056599999</v>
      </c>
    </row>
    <row r="3175" spans="3:13" ht="25.2" x14ac:dyDescent="0.25">
      <c r="C3175" s="106"/>
      <c r="D3175" s="103"/>
      <c r="E3175" s="11" t="s">
        <v>35</v>
      </c>
      <c r="F3175" s="8"/>
      <c r="G3175" s="7">
        <v>595</v>
      </c>
      <c r="H3175" s="17">
        <v>80.504201680671997</v>
      </c>
      <c r="I3175" s="2">
        <v>4.5378151260499999</v>
      </c>
      <c r="J3175" s="2">
        <v>3.6974789915969999</v>
      </c>
      <c r="K3175" s="2">
        <v>2.8571428571430002</v>
      </c>
      <c r="L3175" s="2">
        <v>7.5630252100839996</v>
      </c>
      <c r="M3175" s="16">
        <v>0.84033613445400002</v>
      </c>
    </row>
    <row r="3176" spans="3:13" ht="25.2" x14ac:dyDescent="0.25">
      <c r="C3176" s="106"/>
      <c r="D3176" s="103"/>
      <c r="E3176" s="11" t="s">
        <v>36</v>
      </c>
      <c r="F3176" s="8"/>
      <c r="G3176" s="7">
        <v>56</v>
      </c>
      <c r="H3176" s="17">
        <v>39.285714285714</v>
      </c>
      <c r="I3176" s="2">
        <v>8.9285714285710007</v>
      </c>
      <c r="J3176" s="2">
        <v>14.285714285714</v>
      </c>
      <c r="K3176" s="2">
        <v>16.071428571428999</v>
      </c>
      <c r="L3176" s="2">
        <v>21.428571428571001</v>
      </c>
      <c r="M3176" s="40" t="s">
        <v>68</v>
      </c>
    </row>
    <row r="3177" spans="3:13" ht="25.2" x14ac:dyDescent="0.25">
      <c r="C3177" s="106"/>
      <c r="D3177" s="103"/>
      <c r="E3177" s="11" t="s">
        <v>37</v>
      </c>
      <c r="F3177" s="8"/>
      <c r="G3177" s="7">
        <v>54</v>
      </c>
      <c r="H3177" s="17">
        <v>50</v>
      </c>
      <c r="I3177" s="2">
        <v>3.7037037037039999</v>
      </c>
      <c r="J3177" s="2">
        <v>3.7037037037039999</v>
      </c>
      <c r="K3177" s="2">
        <v>16.666666666666998</v>
      </c>
      <c r="L3177" s="2">
        <v>25.925925925925998</v>
      </c>
      <c r="M3177" s="40" t="s">
        <v>68</v>
      </c>
    </row>
    <row r="3178" spans="3:13" x14ac:dyDescent="0.25">
      <c r="C3178" s="106"/>
      <c r="D3178" s="103"/>
      <c r="E3178" s="11" t="s">
        <v>38</v>
      </c>
      <c r="F3178" s="8"/>
      <c r="G3178" s="14">
        <v>22</v>
      </c>
      <c r="H3178" s="29">
        <v>50</v>
      </c>
      <c r="I3178" s="6">
        <v>13.636363636364001</v>
      </c>
      <c r="J3178" s="6">
        <v>13.636363636364001</v>
      </c>
      <c r="K3178" s="6">
        <v>4.5454545454549997</v>
      </c>
      <c r="L3178" s="6">
        <v>9.0909090909089993</v>
      </c>
      <c r="M3178" s="31">
        <v>9.0909090909089993</v>
      </c>
    </row>
    <row r="3179" spans="3:13" ht="25.2" x14ac:dyDescent="0.25">
      <c r="C3179" s="106"/>
      <c r="D3179" s="102" t="s">
        <v>23</v>
      </c>
      <c r="E3179" s="10" t="s">
        <v>34</v>
      </c>
      <c r="F3179" s="9"/>
      <c r="G3179" s="41">
        <v>22</v>
      </c>
      <c r="H3179" s="61">
        <v>63.636363636364003</v>
      </c>
      <c r="I3179" s="33">
        <v>4.5454545454549997</v>
      </c>
      <c r="J3179" s="33">
        <v>9.0909090909089993</v>
      </c>
      <c r="K3179" s="33">
        <v>18.181818181817999</v>
      </c>
      <c r="L3179" s="39" t="s">
        <v>68</v>
      </c>
      <c r="M3179" s="63">
        <v>4.5454545454549997</v>
      </c>
    </row>
    <row r="3180" spans="3:13" ht="25.2" x14ac:dyDescent="0.25">
      <c r="C3180" s="106"/>
      <c r="D3180" s="103"/>
      <c r="E3180" s="11" t="s">
        <v>35</v>
      </c>
      <c r="F3180" s="8"/>
      <c r="G3180" s="7">
        <v>447</v>
      </c>
      <c r="H3180" s="17">
        <v>85.011185682326996</v>
      </c>
      <c r="I3180" s="2">
        <v>5.1454138702460002</v>
      </c>
      <c r="J3180" s="2">
        <v>3.803131991051</v>
      </c>
      <c r="K3180" s="2">
        <v>2.4608501118569999</v>
      </c>
      <c r="L3180" s="2">
        <v>3.1319910514539999</v>
      </c>
      <c r="M3180" s="16">
        <v>0.44742729306500001</v>
      </c>
    </row>
    <row r="3181" spans="3:13" ht="25.2" x14ac:dyDescent="0.25">
      <c r="C3181" s="106"/>
      <c r="D3181" s="103"/>
      <c r="E3181" s="11" t="s">
        <v>36</v>
      </c>
      <c r="F3181" s="8"/>
      <c r="G3181" s="7">
        <v>66</v>
      </c>
      <c r="H3181" s="17">
        <v>51.515151515151999</v>
      </c>
      <c r="I3181" s="2">
        <v>13.636363636364001</v>
      </c>
      <c r="J3181" s="2">
        <v>21.212121212121001</v>
      </c>
      <c r="K3181" s="2">
        <v>7.5757575757579998</v>
      </c>
      <c r="L3181" s="2">
        <v>1.5151515151520001</v>
      </c>
      <c r="M3181" s="16">
        <v>4.5454545454549997</v>
      </c>
    </row>
    <row r="3182" spans="3:13" ht="25.2" x14ac:dyDescent="0.25">
      <c r="C3182" s="106"/>
      <c r="D3182" s="103"/>
      <c r="E3182" s="11" t="s">
        <v>37</v>
      </c>
      <c r="F3182" s="8"/>
      <c r="G3182" s="7">
        <v>197</v>
      </c>
      <c r="H3182" s="17">
        <v>54.314720812182998</v>
      </c>
      <c r="I3182" s="2">
        <v>10.152284263959</v>
      </c>
      <c r="J3182" s="2">
        <v>13.197969543147</v>
      </c>
      <c r="K3182" s="2">
        <v>11.167512690355</v>
      </c>
      <c r="L3182" s="2">
        <v>8.6294416243650005</v>
      </c>
      <c r="M3182" s="16">
        <v>2.5380710659900001</v>
      </c>
    </row>
    <row r="3183" spans="3:13" x14ac:dyDescent="0.25">
      <c r="C3183" s="106"/>
      <c r="D3183" s="103"/>
      <c r="E3183" s="11" t="s">
        <v>38</v>
      </c>
      <c r="F3183" s="8"/>
      <c r="G3183" s="14">
        <v>12</v>
      </c>
      <c r="H3183" s="29">
        <v>75</v>
      </c>
      <c r="I3183" s="6">
        <v>8.333333333333</v>
      </c>
      <c r="J3183" s="12" t="s">
        <v>68</v>
      </c>
      <c r="K3183" s="6">
        <v>16.666666666666998</v>
      </c>
      <c r="L3183" s="12" t="s">
        <v>68</v>
      </c>
      <c r="M3183" s="38" t="s">
        <v>68</v>
      </c>
    </row>
    <row r="3184" spans="3:13" ht="25.2" x14ac:dyDescent="0.25">
      <c r="C3184" s="102" t="s">
        <v>39</v>
      </c>
      <c r="D3184" s="102" t="s">
        <v>25</v>
      </c>
      <c r="E3184" s="10" t="s">
        <v>40</v>
      </c>
      <c r="F3184" s="9"/>
      <c r="G3184" s="13">
        <v>263</v>
      </c>
      <c r="H3184" s="23">
        <v>29.657794676805999</v>
      </c>
      <c r="I3184" s="4">
        <v>14.828897338402999</v>
      </c>
      <c r="J3184" s="4">
        <v>19.011406844105998</v>
      </c>
      <c r="K3184" s="4">
        <v>17.110266159696</v>
      </c>
      <c r="L3184" s="4">
        <v>16.730038022814</v>
      </c>
      <c r="M3184" s="25">
        <v>2.6615969581750001</v>
      </c>
    </row>
    <row r="3185" spans="3:13" ht="25.2" x14ac:dyDescent="0.25">
      <c r="C3185" s="106"/>
      <c r="D3185" s="103"/>
      <c r="E3185" s="11" t="s">
        <v>41</v>
      </c>
      <c r="F3185" s="8"/>
      <c r="G3185" s="7">
        <v>906</v>
      </c>
      <c r="H3185" s="17">
        <v>83.774834437086</v>
      </c>
      <c r="I3185" s="2">
        <v>4.7461368653419997</v>
      </c>
      <c r="J3185" s="2">
        <v>3.4216335540839999</v>
      </c>
      <c r="K3185" s="2">
        <v>2.4282560706399998</v>
      </c>
      <c r="L3185" s="2">
        <v>5.0772626931570004</v>
      </c>
      <c r="M3185" s="16">
        <v>0.55187637969100001</v>
      </c>
    </row>
    <row r="3186" spans="3:13" x14ac:dyDescent="0.25">
      <c r="C3186" s="106"/>
      <c r="D3186" s="103"/>
      <c r="E3186" s="11" t="s">
        <v>42</v>
      </c>
      <c r="F3186" s="8"/>
      <c r="G3186" s="7">
        <v>61</v>
      </c>
      <c r="H3186" s="17">
        <v>80.327868852459005</v>
      </c>
      <c r="I3186" s="2">
        <v>1.6393442622950001</v>
      </c>
      <c r="J3186" s="2">
        <v>6.5573770491800003</v>
      </c>
      <c r="K3186" s="2">
        <v>3.2786885245900002</v>
      </c>
      <c r="L3186" s="2">
        <v>8.1967213114750006</v>
      </c>
      <c r="M3186" s="40" t="s">
        <v>68</v>
      </c>
    </row>
    <row r="3187" spans="3:13" x14ac:dyDescent="0.25">
      <c r="C3187" s="106"/>
      <c r="D3187" s="103"/>
      <c r="E3187" s="11" t="s">
        <v>43</v>
      </c>
      <c r="F3187" s="8"/>
      <c r="G3187" s="7">
        <v>450</v>
      </c>
      <c r="H3187" s="17">
        <v>85.555555555555998</v>
      </c>
      <c r="I3187" s="2">
        <v>3.333333333333</v>
      </c>
      <c r="J3187" s="2">
        <v>1.7777777777779999</v>
      </c>
      <c r="K3187" s="2">
        <v>1.5555555555559999</v>
      </c>
      <c r="L3187" s="2">
        <v>6.8888888888890003</v>
      </c>
      <c r="M3187" s="16">
        <v>0.88888888888899997</v>
      </c>
    </row>
    <row r="3188" spans="3:13" x14ac:dyDescent="0.25">
      <c r="C3188" s="106"/>
      <c r="D3188" s="103"/>
      <c r="E3188" s="11" t="s">
        <v>44</v>
      </c>
      <c r="F3188" s="8"/>
      <c r="G3188" s="7">
        <v>93</v>
      </c>
      <c r="H3188" s="17">
        <v>84.946236559140004</v>
      </c>
      <c r="I3188" s="2">
        <v>3.2258064516129998</v>
      </c>
      <c r="J3188" s="2">
        <v>3.2258064516129998</v>
      </c>
      <c r="K3188" s="2">
        <v>2.1505376344089999</v>
      </c>
      <c r="L3188" s="2">
        <v>6.4516129032259997</v>
      </c>
      <c r="M3188" s="40" t="s">
        <v>68</v>
      </c>
    </row>
    <row r="3189" spans="3:13" ht="25.2" x14ac:dyDescent="0.25">
      <c r="C3189" s="106"/>
      <c r="D3189" s="103"/>
      <c r="E3189" s="11" t="s">
        <v>45</v>
      </c>
      <c r="F3189" s="8"/>
      <c r="G3189" s="14">
        <v>41</v>
      </c>
      <c r="H3189" s="29">
        <v>73.170731707317003</v>
      </c>
      <c r="I3189" s="12" t="s">
        <v>68</v>
      </c>
      <c r="J3189" s="6">
        <v>7.3170731707319998</v>
      </c>
      <c r="K3189" s="6">
        <v>12.195121951220001</v>
      </c>
      <c r="L3189" s="6">
        <v>7.3170731707319998</v>
      </c>
      <c r="M3189" s="38" t="s">
        <v>68</v>
      </c>
    </row>
    <row r="3190" spans="3:13" x14ac:dyDescent="0.25">
      <c r="C3190" s="106"/>
      <c r="D3190" s="103"/>
      <c r="E3190" s="11" t="s">
        <v>38</v>
      </c>
      <c r="F3190" s="8"/>
      <c r="G3190" s="7">
        <v>141</v>
      </c>
      <c r="H3190" s="17">
        <v>68.794326241134996</v>
      </c>
      <c r="I3190" s="2">
        <v>4.2553191489359996</v>
      </c>
      <c r="J3190" s="2">
        <v>7.0921985815599999</v>
      </c>
      <c r="K3190" s="2">
        <v>5.6737588652479998</v>
      </c>
      <c r="L3190" s="2">
        <v>9.9290780141840003</v>
      </c>
      <c r="M3190" s="16">
        <v>4.2553191489359996</v>
      </c>
    </row>
    <row r="3191" spans="3:13" ht="25.2" x14ac:dyDescent="0.25">
      <c r="C3191" s="106"/>
      <c r="D3191" s="102" t="s">
        <v>22</v>
      </c>
      <c r="E3191" s="10" t="s">
        <v>40</v>
      </c>
      <c r="F3191" s="9"/>
      <c r="G3191" s="13">
        <v>123</v>
      </c>
      <c r="H3191" s="23">
        <v>35.772357723577002</v>
      </c>
      <c r="I3191" s="4">
        <v>9.7560975609760003</v>
      </c>
      <c r="J3191" s="4">
        <v>12.195121951220001</v>
      </c>
      <c r="K3191" s="4">
        <v>12.195121951220001</v>
      </c>
      <c r="L3191" s="4">
        <v>28.455284552845999</v>
      </c>
      <c r="M3191" s="25">
        <v>1.6260162601629999</v>
      </c>
    </row>
    <row r="3192" spans="3:13" ht="25.2" x14ac:dyDescent="0.25">
      <c r="C3192" s="106"/>
      <c r="D3192" s="103"/>
      <c r="E3192" s="11" t="s">
        <v>41</v>
      </c>
      <c r="F3192" s="8"/>
      <c r="G3192" s="7">
        <v>511</v>
      </c>
      <c r="H3192" s="17">
        <v>81.604696673190006</v>
      </c>
      <c r="I3192" s="2">
        <v>4.6966731898239997</v>
      </c>
      <c r="J3192" s="2">
        <v>3.522504892368</v>
      </c>
      <c r="K3192" s="2">
        <v>2.3483365949119999</v>
      </c>
      <c r="L3192" s="2">
        <v>7.045009784736</v>
      </c>
      <c r="M3192" s="16">
        <v>0.78277886497100002</v>
      </c>
    </row>
    <row r="3193" spans="3:13" x14ac:dyDescent="0.25">
      <c r="C3193" s="106"/>
      <c r="D3193" s="103"/>
      <c r="E3193" s="11" t="s">
        <v>42</v>
      </c>
      <c r="F3193" s="8"/>
      <c r="G3193" s="14">
        <v>36</v>
      </c>
      <c r="H3193" s="29">
        <v>72.222222222222001</v>
      </c>
      <c r="I3193" s="6">
        <v>2.7777777777780002</v>
      </c>
      <c r="J3193" s="6">
        <v>5.5555555555560003</v>
      </c>
      <c r="K3193" s="6">
        <v>5.5555555555560003</v>
      </c>
      <c r="L3193" s="6">
        <v>13.888888888888999</v>
      </c>
      <c r="M3193" s="38" t="s">
        <v>68</v>
      </c>
    </row>
    <row r="3194" spans="3:13" x14ac:dyDescent="0.25">
      <c r="C3194" s="106"/>
      <c r="D3194" s="103"/>
      <c r="E3194" s="11" t="s">
        <v>43</v>
      </c>
      <c r="F3194" s="8"/>
      <c r="G3194" s="7">
        <v>224</v>
      </c>
      <c r="H3194" s="17">
        <v>83.035714285713993</v>
      </c>
      <c r="I3194" s="2">
        <v>4.4642857142860004</v>
      </c>
      <c r="J3194" s="2">
        <v>0.446428571429</v>
      </c>
      <c r="K3194" s="2">
        <v>2.2321428571430002</v>
      </c>
      <c r="L3194" s="2">
        <v>9.375</v>
      </c>
      <c r="M3194" s="16">
        <v>0.446428571429</v>
      </c>
    </row>
    <row r="3195" spans="3:13" x14ac:dyDescent="0.25">
      <c r="C3195" s="106"/>
      <c r="D3195" s="103"/>
      <c r="E3195" s="11" t="s">
        <v>44</v>
      </c>
      <c r="F3195" s="8"/>
      <c r="G3195" s="14">
        <v>46</v>
      </c>
      <c r="H3195" s="29">
        <v>80.434782608695997</v>
      </c>
      <c r="I3195" s="6">
        <v>4.3478260869570002</v>
      </c>
      <c r="J3195" s="6">
        <v>4.3478260869570002</v>
      </c>
      <c r="K3195" s="6">
        <v>2.1739130434780001</v>
      </c>
      <c r="L3195" s="6">
        <v>8.6956521739130004</v>
      </c>
      <c r="M3195" s="38" t="s">
        <v>68</v>
      </c>
    </row>
    <row r="3196" spans="3:13" ht="25.2" x14ac:dyDescent="0.25">
      <c r="C3196" s="106"/>
      <c r="D3196" s="103"/>
      <c r="E3196" s="11" t="s">
        <v>45</v>
      </c>
      <c r="F3196" s="8"/>
      <c r="G3196" s="14">
        <v>18</v>
      </c>
      <c r="H3196" s="29">
        <v>50</v>
      </c>
      <c r="I3196" s="12" t="s">
        <v>68</v>
      </c>
      <c r="J3196" s="6">
        <v>16.666666666666998</v>
      </c>
      <c r="K3196" s="6">
        <v>22.222222222222001</v>
      </c>
      <c r="L3196" s="6">
        <v>11.111111111111001</v>
      </c>
      <c r="M3196" s="38" t="s">
        <v>68</v>
      </c>
    </row>
    <row r="3197" spans="3:13" x14ac:dyDescent="0.25">
      <c r="C3197" s="106"/>
      <c r="D3197" s="103"/>
      <c r="E3197" s="11" t="s">
        <v>38</v>
      </c>
      <c r="F3197" s="8"/>
      <c r="G3197" s="7">
        <v>80</v>
      </c>
      <c r="H3197" s="17">
        <v>66.25</v>
      </c>
      <c r="I3197" s="2">
        <v>3.75</v>
      </c>
      <c r="J3197" s="2">
        <v>7.5</v>
      </c>
      <c r="K3197" s="2">
        <v>6.25</v>
      </c>
      <c r="L3197" s="2">
        <v>12.5</v>
      </c>
      <c r="M3197" s="16">
        <v>3.75</v>
      </c>
    </row>
    <row r="3198" spans="3:13" ht="25.2" x14ac:dyDescent="0.25">
      <c r="C3198" s="106"/>
      <c r="D3198" s="102" t="s">
        <v>23</v>
      </c>
      <c r="E3198" s="10" t="s">
        <v>40</v>
      </c>
      <c r="F3198" s="9"/>
      <c r="G3198" s="13">
        <v>140</v>
      </c>
      <c r="H3198" s="23">
        <v>24.285714285714</v>
      </c>
      <c r="I3198" s="4">
        <v>19.285714285714</v>
      </c>
      <c r="J3198" s="4">
        <v>25</v>
      </c>
      <c r="K3198" s="4">
        <v>21.428571428571001</v>
      </c>
      <c r="L3198" s="4">
        <v>6.4285714285709998</v>
      </c>
      <c r="M3198" s="25">
        <v>3.5714285714290002</v>
      </c>
    </row>
    <row r="3199" spans="3:13" ht="25.2" x14ac:dyDescent="0.25">
      <c r="C3199" s="106"/>
      <c r="D3199" s="103"/>
      <c r="E3199" s="11" t="s">
        <v>41</v>
      </c>
      <c r="F3199" s="8"/>
      <c r="G3199" s="7">
        <v>395</v>
      </c>
      <c r="H3199" s="17">
        <v>86.582278481013006</v>
      </c>
      <c r="I3199" s="2">
        <v>4.8101265822780004</v>
      </c>
      <c r="J3199" s="2">
        <v>3.2911392405059998</v>
      </c>
      <c r="K3199" s="2">
        <v>2.5316455696200002</v>
      </c>
      <c r="L3199" s="2">
        <v>2.5316455696200002</v>
      </c>
      <c r="M3199" s="16">
        <v>0.25316455696200002</v>
      </c>
    </row>
    <row r="3200" spans="3:13" x14ac:dyDescent="0.25">
      <c r="C3200" s="106"/>
      <c r="D3200" s="103"/>
      <c r="E3200" s="11" t="s">
        <v>42</v>
      </c>
      <c r="F3200" s="8"/>
      <c r="G3200" s="14">
        <v>25</v>
      </c>
      <c r="H3200" s="29">
        <v>92</v>
      </c>
      <c r="I3200" s="12" t="s">
        <v>68</v>
      </c>
      <c r="J3200" s="6">
        <v>8</v>
      </c>
      <c r="K3200" s="12" t="s">
        <v>68</v>
      </c>
      <c r="L3200" s="12" t="s">
        <v>68</v>
      </c>
      <c r="M3200" s="38" t="s">
        <v>68</v>
      </c>
    </row>
    <row r="3201" spans="3:13" x14ac:dyDescent="0.25">
      <c r="C3201" s="106"/>
      <c r="D3201" s="103"/>
      <c r="E3201" s="11" t="s">
        <v>43</v>
      </c>
      <c r="F3201" s="8"/>
      <c r="G3201" s="7">
        <v>226</v>
      </c>
      <c r="H3201" s="17">
        <v>88.053097345132997</v>
      </c>
      <c r="I3201" s="2">
        <v>2.212389380531</v>
      </c>
      <c r="J3201" s="2">
        <v>3.0973451327429999</v>
      </c>
      <c r="K3201" s="2">
        <v>0.88495575221199996</v>
      </c>
      <c r="L3201" s="2">
        <v>4.424778761062</v>
      </c>
      <c r="M3201" s="16">
        <v>1.327433628319</v>
      </c>
    </row>
    <row r="3202" spans="3:13" x14ac:dyDescent="0.25">
      <c r="C3202" s="106"/>
      <c r="D3202" s="103"/>
      <c r="E3202" s="11" t="s">
        <v>44</v>
      </c>
      <c r="F3202" s="8"/>
      <c r="G3202" s="14">
        <v>47</v>
      </c>
      <c r="H3202" s="29">
        <v>89.361702127659996</v>
      </c>
      <c r="I3202" s="6">
        <v>2.1276595744679998</v>
      </c>
      <c r="J3202" s="6">
        <v>2.1276595744679998</v>
      </c>
      <c r="K3202" s="6">
        <v>2.1276595744679998</v>
      </c>
      <c r="L3202" s="6">
        <v>4.2553191489359996</v>
      </c>
      <c r="M3202" s="38" t="s">
        <v>68</v>
      </c>
    </row>
    <row r="3203" spans="3:13" ht="25.2" x14ac:dyDescent="0.25">
      <c r="C3203" s="106"/>
      <c r="D3203" s="103"/>
      <c r="E3203" s="11" t="s">
        <v>45</v>
      </c>
      <c r="F3203" s="8"/>
      <c r="G3203" s="14">
        <v>23</v>
      </c>
      <c r="H3203" s="29">
        <v>91.304347826086996</v>
      </c>
      <c r="I3203" s="12" t="s">
        <v>68</v>
      </c>
      <c r="J3203" s="12" t="s">
        <v>68</v>
      </c>
      <c r="K3203" s="6">
        <v>4.3478260869570002</v>
      </c>
      <c r="L3203" s="6">
        <v>4.3478260869570002</v>
      </c>
      <c r="M3203" s="38" t="s">
        <v>68</v>
      </c>
    </row>
    <row r="3204" spans="3:13" x14ac:dyDescent="0.25">
      <c r="C3204" s="106"/>
      <c r="D3204" s="103"/>
      <c r="E3204" s="11" t="s">
        <v>38</v>
      </c>
      <c r="F3204" s="8"/>
      <c r="G3204" s="7">
        <v>61</v>
      </c>
      <c r="H3204" s="17">
        <v>72.131147540984003</v>
      </c>
      <c r="I3204" s="2">
        <v>4.918032786885</v>
      </c>
      <c r="J3204" s="2">
        <v>6.5573770491800003</v>
      </c>
      <c r="K3204" s="2">
        <v>4.918032786885</v>
      </c>
      <c r="L3204" s="2">
        <v>6.5573770491800003</v>
      </c>
      <c r="M3204" s="16">
        <v>4.918032786885</v>
      </c>
    </row>
    <row r="3205" spans="3:13" x14ac:dyDescent="0.25">
      <c r="C3205" s="102" t="s">
        <v>46</v>
      </c>
      <c r="D3205" s="100" t="s">
        <v>21</v>
      </c>
      <c r="E3205" s="10" t="s">
        <v>47</v>
      </c>
      <c r="F3205" s="9"/>
      <c r="G3205" s="13">
        <v>1103</v>
      </c>
      <c r="H3205" s="23">
        <v>74.977334542158005</v>
      </c>
      <c r="I3205" s="4">
        <v>5.8930190389849999</v>
      </c>
      <c r="J3205" s="4">
        <v>6.2556663644609998</v>
      </c>
      <c r="K3205" s="4">
        <v>4.6237533998189999</v>
      </c>
      <c r="L3205" s="4">
        <v>7.0716228467819997</v>
      </c>
      <c r="M3205" s="25">
        <v>1.178603807797</v>
      </c>
    </row>
    <row r="3206" spans="3:13" ht="25.2" x14ac:dyDescent="0.25">
      <c r="C3206" s="106"/>
      <c r="D3206" s="101"/>
      <c r="E3206" s="11" t="s">
        <v>48</v>
      </c>
      <c r="F3206" s="8"/>
      <c r="G3206" s="7">
        <v>173</v>
      </c>
      <c r="H3206" s="17">
        <v>69.942196531792007</v>
      </c>
      <c r="I3206" s="2">
        <v>4.6242774566470004</v>
      </c>
      <c r="J3206" s="2">
        <v>6.3583815028900004</v>
      </c>
      <c r="K3206" s="2">
        <v>6.3583815028900004</v>
      </c>
      <c r="L3206" s="2">
        <v>11.560693641618</v>
      </c>
      <c r="M3206" s="16">
        <v>1.1560693641619999</v>
      </c>
    </row>
    <row r="3207" spans="3:13" x14ac:dyDescent="0.25">
      <c r="C3207" s="106"/>
      <c r="D3207" s="101"/>
      <c r="E3207" s="11" t="s">
        <v>49</v>
      </c>
      <c r="F3207" s="8"/>
      <c r="G3207" s="14">
        <v>29</v>
      </c>
      <c r="H3207" s="29">
        <v>65.517241379309993</v>
      </c>
      <c r="I3207" s="6">
        <v>6.8965517241379999</v>
      </c>
      <c r="J3207" s="6">
        <v>10.344827586207</v>
      </c>
      <c r="K3207" s="6">
        <v>6.8965517241379999</v>
      </c>
      <c r="L3207" s="6">
        <v>6.8965517241379999</v>
      </c>
      <c r="M3207" s="31">
        <v>3.4482758620689999</v>
      </c>
    </row>
    <row r="3208" spans="3:13" ht="25.2" x14ac:dyDescent="0.25">
      <c r="C3208" s="106"/>
      <c r="D3208" s="101"/>
      <c r="E3208" s="11" t="s">
        <v>50</v>
      </c>
      <c r="F3208" s="8"/>
      <c r="G3208" s="7">
        <v>102</v>
      </c>
      <c r="H3208" s="17">
        <v>52.941176470587997</v>
      </c>
      <c r="I3208" s="2">
        <v>12.745098039216</v>
      </c>
      <c r="J3208" s="2">
        <v>9.8039215686270005</v>
      </c>
      <c r="K3208" s="2">
        <v>9.8039215686270005</v>
      </c>
      <c r="L3208" s="2">
        <v>13.725490196078001</v>
      </c>
      <c r="M3208" s="16">
        <v>0.98039215686299996</v>
      </c>
    </row>
    <row r="3209" spans="3:13" ht="25.2" x14ac:dyDescent="0.25">
      <c r="C3209" s="106"/>
      <c r="D3209" s="101"/>
      <c r="E3209" s="11" t="s">
        <v>51</v>
      </c>
      <c r="F3209" s="8"/>
      <c r="G3209" s="14">
        <v>46</v>
      </c>
      <c r="H3209" s="29">
        <v>58.695652173912997</v>
      </c>
      <c r="I3209" s="6">
        <v>10.869565217390999</v>
      </c>
      <c r="J3209" s="6">
        <v>2.1739130434780001</v>
      </c>
      <c r="K3209" s="6">
        <v>13.04347826087</v>
      </c>
      <c r="L3209" s="6">
        <v>13.04347826087</v>
      </c>
      <c r="M3209" s="31">
        <v>2.1739130434780001</v>
      </c>
    </row>
    <row r="3210" spans="3:13" x14ac:dyDescent="0.25">
      <c r="C3210" s="106"/>
      <c r="D3210" s="101"/>
      <c r="E3210" s="11" t="s">
        <v>52</v>
      </c>
      <c r="F3210" s="8"/>
      <c r="G3210" s="14">
        <v>20</v>
      </c>
      <c r="H3210" s="29">
        <v>80</v>
      </c>
      <c r="I3210" s="12" t="s">
        <v>68</v>
      </c>
      <c r="J3210" s="6">
        <v>10</v>
      </c>
      <c r="K3210" s="6">
        <v>10</v>
      </c>
      <c r="L3210" s="12" t="s">
        <v>68</v>
      </c>
      <c r="M3210" s="38" t="s">
        <v>68</v>
      </c>
    </row>
    <row r="3211" spans="3:13" x14ac:dyDescent="0.25">
      <c r="C3211" s="106"/>
      <c r="D3211" s="101"/>
      <c r="E3211" s="11" t="s">
        <v>53</v>
      </c>
      <c r="F3211" s="8"/>
      <c r="G3211" s="14">
        <v>19</v>
      </c>
      <c r="H3211" s="29">
        <v>73.684210526315994</v>
      </c>
      <c r="I3211" s="6">
        <v>5.2631578947369997</v>
      </c>
      <c r="J3211" s="6">
        <v>10.526315789473999</v>
      </c>
      <c r="K3211" s="6">
        <v>5.2631578947369997</v>
      </c>
      <c r="L3211" s="6">
        <v>5.2631578947369997</v>
      </c>
      <c r="M3211" s="38" t="s">
        <v>68</v>
      </c>
    </row>
    <row r="3212" spans="3:13" x14ac:dyDescent="0.25">
      <c r="C3212" s="106"/>
      <c r="D3212" s="101"/>
      <c r="E3212" s="11" t="s">
        <v>38</v>
      </c>
      <c r="F3212" s="8"/>
      <c r="G3212" s="14">
        <v>32</v>
      </c>
      <c r="H3212" s="29">
        <v>65.625</v>
      </c>
      <c r="I3212" s="6">
        <v>6.25</v>
      </c>
      <c r="J3212" s="6">
        <v>12.5</v>
      </c>
      <c r="K3212" s="6">
        <v>3.125</v>
      </c>
      <c r="L3212" s="6">
        <v>6.25</v>
      </c>
      <c r="M3212" s="31">
        <v>6.25</v>
      </c>
    </row>
    <row r="3213" spans="3:13" x14ac:dyDescent="0.25">
      <c r="C3213" s="106"/>
      <c r="D3213" s="101"/>
      <c r="E3213" s="11" t="s">
        <v>54</v>
      </c>
      <c r="F3213" s="8"/>
      <c r="G3213" s="7">
        <v>1276</v>
      </c>
      <c r="H3213" s="17">
        <v>74.294670846394993</v>
      </c>
      <c r="I3213" s="2">
        <v>5.7210031347959998</v>
      </c>
      <c r="J3213" s="2">
        <v>6.2695924764889996</v>
      </c>
      <c r="K3213" s="2">
        <v>4.8589341692790002</v>
      </c>
      <c r="L3213" s="2">
        <v>7.6802507836989999</v>
      </c>
      <c r="M3213" s="16">
        <v>1.1755485893419999</v>
      </c>
    </row>
    <row r="3214" spans="3:13" x14ac:dyDescent="0.25">
      <c r="C3214" s="106"/>
      <c r="D3214" s="101"/>
      <c r="E3214" s="11" t="s">
        <v>55</v>
      </c>
      <c r="F3214" s="8"/>
      <c r="G3214" s="7">
        <v>177</v>
      </c>
      <c r="H3214" s="17">
        <v>56.497175141242998</v>
      </c>
      <c r="I3214" s="2">
        <v>11.299435028249</v>
      </c>
      <c r="J3214" s="2">
        <v>7.9096045197739997</v>
      </c>
      <c r="K3214" s="2">
        <v>10.169491525424</v>
      </c>
      <c r="L3214" s="2">
        <v>12.429378531073001</v>
      </c>
      <c r="M3214" s="16">
        <v>1.6949152542370001</v>
      </c>
    </row>
    <row r="3215" spans="3:13" ht="25.2" x14ac:dyDescent="0.25">
      <c r="C3215" s="102" t="s">
        <v>56</v>
      </c>
      <c r="D3215" s="100" t="s">
        <v>21</v>
      </c>
      <c r="E3215" s="10" t="s">
        <v>57</v>
      </c>
      <c r="F3215" s="9"/>
      <c r="G3215" s="13">
        <v>393</v>
      </c>
      <c r="H3215" s="23">
        <v>70.737913486004999</v>
      </c>
      <c r="I3215" s="4">
        <v>6.3613231552159997</v>
      </c>
      <c r="J3215" s="4">
        <v>8.1424936386769993</v>
      </c>
      <c r="K3215" s="4">
        <v>6.8702290076340002</v>
      </c>
      <c r="L3215" s="4">
        <v>6.8702290076340002</v>
      </c>
      <c r="M3215" s="25">
        <v>1.0178117048349999</v>
      </c>
    </row>
    <row r="3216" spans="3:13" ht="25.2" x14ac:dyDescent="0.25">
      <c r="C3216" s="106"/>
      <c r="D3216" s="101"/>
      <c r="E3216" s="11" t="s">
        <v>58</v>
      </c>
      <c r="F3216" s="8"/>
      <c r="G3216" s="7">
        <v>615</v>
      </c>
      <c r="H3216" s="17">
        <v>70.406504065041005</v>
      </c>
      <c r="I3216" s="2">
        <v>6.5040650406499996</v>
      </c>
      <c r="J3216" s="2">
        <v>7.1544715447150002</v>
      </c>
      <c r="K3216" s="2">
        <v>5.0406504065039996</v>
      </c>
      <c r="L3216" s="2">
        <v>9.1056910569110006</v>
      </c>
      <c r="M3216" s="16">
        <v>1.7886178861790001</v>
      </c>
    </row>
    <row r="3217" spans="2:16" ht="25.2" x14ac:dyDescent="0.25">
      <c r="C3217" s="106"/>
      <c r="D3217" s="101"/>
      <c r="E3217" s="11" t="s">
        <v>59</v>
      </c>
      <c r="F3217" s="8"/>
      <c r="G3217" s="7">
        <v>364</v>
      </c>
      <c r="H3217" s="17">
        <v>76.923076923077005</v>
      </c>
      <c r="I3217" s="2">
        <v>6.0439560439560003</v>
      </c>
      <c r="J3217" s="2">
        <v>5.2197802197799996</v>
      </c>
      <c r="K3217" s="2">
        <v>5.2197802197799996</v>
      </c>
      <c r="L3217" s="2">
        <v>5.7692307692310001</v>
      </c>
      <c r="M3217" s="16">
        <v>0.82417582417599999</v>
      </c>
    </row>
    <row r="3218" spans="2:16" x14ac:dyDescent="0.25">
      <c r="C3218" s="106"/>
      <c r="D3218" s="101"/>
      <c r="E3218" s="11" t="s">
        <v>60</v>
      </c>
      <c r="F3218" s="8"/>
      <c r="G3218" s="7">
        <v>152</v>
      </c>
      <c r="H3218" s="17">
        <v>71.052631578947</v>
      </c>
      <c r="I3218" s="2">
        <v>5.9210526315790002</v>
      </c>
      <c r="J3218" s="2">
        <v>4.6052631578950001</v>
      </c>
      <c r="K3218" s="2">
        <v>4.6052631578950001</v>
      </c>
      <c r="L3218" s="2">
        <v>12.5</v>
      </c>
      <c r="M3218" s="16">
        <v>1.3157894736839999</v>
      </c>
    </row>
    <row r="3219" spans="2:16" x14ac:dyDescent="0.25">
      <c r="C3219" s="102" t="s">
        <v>61</v>
      </c>
      <c r="D3219" s="100" t="s">
        <v>21</v>
      </c>
      <c r="E3219" s="10" t="s">
        <v>62</v>
      </c>
      <c r="F3219" s="9"/>
      <c r="G3219" s="13">
        <v>197</v>
      </c>
      <c r="H3219" s="23">
        <v>72.081218274112004</v>
      </c>
      <c r="I3219" s="4">
        <v>6.0913705583760001</v>
      </c>
      <c r="J3219" s="4">
        <v>6.0913705583760001</v>
      </c>
      <c r="K3219" s="4">
        <v>6.598984771574</v>
      </c>
      <c r="L3219" s="4">
        <v>7.6142131979699998</v>
      </c>
      <c r="M3219" s="25">
        <v>1.522842639594</v>
      </c>
    </row>
    <row r="3220" spans="2:16" x14ac:dyDescent="0.25">
      <c r="C3220" s="103"/>
      <c r="D3220" s="101"/>
      <c r="E3220" s="11" t="s">
        <v>63</v>
      </c>
      <c r="F3220" s="8"/>
      <c r="G3220" s="7">
        <v>460</v>
      </c>
      <c r="H3220" s="17">
        <v>73.478260869565005</v>
      </c>
      <c r="I3220" s="2">
        <v>6.5217391304349999</v>
      </c>
      <c r="J3220" s="2">
        <v>5.6521739130429998</v>
      </c>
      <c r="K3220" s="2">
        <v>4.7826086956519998</v>
      </c>
      <c r="L3220" s="2">
        <v>8.6956521739130004</v>
      </c>
      <c r="M3220" s="16">
        <v>0.86956521739100001</v>
      </c>
    </row>
    <row r="3221" spans="2:16" ht="25.2" x14ac:dyDescent="0.25">
      <c r="C3221" s="103"/>
      <c r="D3221" s="101"/>
      <c r="E3221" s="11" t="s">
        <v>64</v>
      </c>
      <c r="F3221" s="8"/>
      <c r="G3221" s="7">
        <v>286</v>
      </c>
      <c r="H3221" s="17">
        <v>70.629370629370996</v>
      </c>
      <c r="I3221" s="2">
        <v>6.6433566433570004</v>
      </c>
      <c r="J3221" s="2">
        <v>8.0419580419580008</v>
      </c>
      <c r="K3221" s="2">
        <v>5.594405594406</v>
      </c>
      <c r="L3221" s="2">
        <v>7.6923076923079998</v>
      </c>
      <c r="M3221" s="16">
        <v>1.398601398601</v>
      </c>
    </row>
    <row r="3222" spans="2:16" x14ac:dyDescent="0.25">
      <c r="C3222" s="103"/>
      <c r="D3222" s="101"/>
      <c r="E3222" s="11" t="s">
        <v>65</v>
      </c>
      <c r="F3222" s="8"/>
      <c r="G3222" s="7">
        <v>249</v>
      </c>
      <c r="H3222" s="17">
        <v>71.485943775099997</v>
      </c>
      <c r="I3222" s="2">
        <v>4.4176706827309999</v>
      </c>
      <c r="J3222" s="2">
        <v>8.4337349397590007</v>
      </c>
      <c r="K3222" s="2">
        <v>6.4257028112450003</v>
      </c>
      <c r="L3222" s="2">
        <v>8.0321285140559997</v>
      </c>
      <c r="M3222" s="16">
        <v>1.204819277108</v>
      </c>
    </row>
    <row r="3223" spans="2:16" x14ac:dyDescent="0.25">
      <c r="C3223" s="103"/>
      <c r="D3223" s="101"/>
      <c r="E3223" s="11" t="s">
        <v>66</v>
      </c>
      <c r="F3223" s="8"/>
      <c r="G3223" s="7">
        <v>145</v>
      </c>
      <c r="H3223" s="17">
        <v>77.241379310344996</v>
      </c>
      <c r="I3223" s="2">
        <v>6.8965517241379999</v>
      </c>
      <c r="J3223" s="2">
        <v>2.7586206896549998</v>
      </c>
      <c r="K3223" s="2">
        <v>4.1379310344829996</v>
      </c>
      <c r="L3223" s="2">
        <v>7.5862068965520004</v>
      </c>
      <c r="M3223" s="16">
        <v>1.379310344828</v>
      </c>
    </row>
    <row r="3224" spans="2:16" x14ac:dyDescent="0.25">
      <c r="C3224" s="107"/>
      <c r="D3224" s="104"/>
      <c r="E3224" s="44" t="s">
        <v>67</v>
      </c>
      <c r="F3224" s="45"/>
      <c r="G3224" s="56">
        <v>187</v>
      </c>
      <c r="H3224" s="66">
        <v>67.914438502674003</v>
      </c>
      <c r="I3224" s="35">
        <v>7.4866310160429999</v>
      </c>
      <c r="J3224" s="35">
        <v>8.5561497326199998</v>
      </c>
      <c r="K3224" s="35">
        <v>5.8823529411760003</v>
      </c>
      <c r="L3224" s="35">
        <v>8.0213903743320003</v>
      </c>
      <c r="M3224" s="67">
        <v>2.1390374331549999</v>
      </c>
    </row>
    <row r="3226" spans="2:16" x14ac:dyDescent="0.25">
      <c r="B3226" s="42" t="str">
        <f xml:space="preserve"> HYPERLINK("#'目次'!B44", "[38]")</f>
        <v>[38]</v>
      </c>
      <c r="C3226" s="37" t="s">
        <v>479</v>
      </c>
    </row>
    <row r="3229" spans="2:16" x14ac:dyDescent="0.25">
      <c r="C3229" s="37" t="s">
        <v>14</v>
      </c>
    </row>
    <row r="3230" spans="2:16" ht="37.799999999999997" x14ac:dyDescent="0.25">
      <c r="C3230" s="96"/>
      <c r="D3230" s="97"/>
      <c r="E3230" s="97"/>
      <c r="F3230" s="97"/>
      <c r="G3230" s="52" t="s">
        <v>15</v>
      </c>
      <c r="H3230" s="48" t="s">
        <v>480</v>
      </c>
      <c r="I3230" s="20" t="s">
        <v>481</v>
      </c>
      <c r="J3230" s="20" t="s">
        <v>482</v>
      </c>
      <c r="K3230" s="20" t="s">
        <v>483</v>
      </c>
      <c r="L3230" s="20" t="s">
        <v>484</v>
      </c>
      <c r="M3230" s="20" t="s">
        <v>53</v>
      </c>
      <c r="N3230" s="20" t="s">
        <v>485</v>
      </c>
      <c r="O3230" s="20" t="s">
        <v>38</v>
      </c>
      <c r="P3230" s="51" t="s">
        <v>486</v>
      </c>
    </row>
    <row r="3231" spans="2:16" x14ac:dyDescent="0.25">
      <c r="C3231" s="98"/>
      <c r="D3231" s="99"/>
      <c r="E3231" s="99"/>
      <c r="F3231" s="99"/>
      <c r="G3231" s="47"/>
      <c r="H3231" s="55"/>
      <c r="I3231" s="21"/>
      <c r="J3231" s="21"/>
      <c r="K3231" s="21"/>
      <c r="L3231" s="21"/>
      <c r="M3231" s="21"/>
      <c r="N3231" s="21"/>
      <c r="O3231" s="21"/>
      <c r="P3231" s="54"/>
    </row>
    <row r="3232" spans="2:16" x14ac:dyDescent="0.25">
      <c r="C3232" s="43"/>
      <c r="D3232" s="49"/>
      <c r="E3232" s="53" t="s">
        <v>15</v>
      </c>
      <c r="F3232" s="46"/>
      <c r="G3232" s="50">
        <v>1524</v>
      </c>
      <c r="H3232" s="32">
        <v>61.154855643045003</v>
      </c>
      <c r="I3232" s="32">
        <v>14.304461942256999</v>
      </c>
      <c r="J3232" s="32">
        <v>12.139107611549001</v>
      </c>
      <c r="K3232" s="32">
        <v>3.8057742782149999</v>
      </c>
      <c r="L3232" s="32">
        <v>13.517060367454</v>
      </c>
      <c r="M3232" s="32">
        <v>4.9868766404200002</v>
      </c>
      <c r="N3232" s="32">
        <v>16.535433070865999</v>
      </c>
      <c r="O3232" s="32">
        <v>2.4278215223099999</v>
      </c>
      <c r="P3232" s="65">
        <v>81.036745406823997</v>
      </c>
    </row>
    <row r="3233" spans="3:16" x14ac:dyDescent="0.25">
      <c r="C3233" s="105" t="s">
        <v>20</v>
      </c>
      <c r="D3233" s="100" t="s">
        <v>21</v>
      </c>
      <c r="E3233" s="10" t="s">
        <v>22</v>
      </c>
      <c r="F3233" s="9"/>
      <c r="G3233" s="13">
        <v>780</v>
      </c>
      <c r="H3233" s="23">
        <v>57.179487179486998</v>
      </c>
      <c r="I3233" s="4">
        <v>13.076923076923</v>
      </c>
      <c r="J3233" s="4">
        <v>10.897435897436001</v>
      </c>
      <c r="K3233" s="4">
        <v>3.4615384615379998</v>
      </c>
      <c r="L3233" s="4">
        <v>12.179487179486999</v>
      </c>
      <c r="M3233" s="4">
        <v>5.3846153846150004</v>
      </c>
      <c r="N3233" s="4">
        <v>21.410256410256</v>
      </c>
      <c r="O3233" s="4">
        <v>2.051282051282</v>
      </c>
      <c r="P3233" s="25">
        <v>76.538461538462002</v>
      </c>
    </row>
    <row r="3234" spans="3:16" x14ac:dyDescent="0.25">
      <c r="C3234" s="106"/>
      <c r="D3234" s="101"/>
      <c r="E3234" s="11" t="s">
        <v>23</v>
      </c>
      <c r="F3234" s="8"/>
      <c r="G3234" s="7">
        <v>744</v>
      </c>
      <c r="H3234" s="17">
        <v>65.322580645160997</v>
      </c>
      <c r="I3234" s="2">
        <v>15.591397849462</v>
      </c>
      <c r="J3234" s="2">
        <v>13.440860215054</v>
      </c>
      <c r="K3234" s="2">
        <v>4.166666666667</v>
      </c>
      <c r="L3234" s="2">
        <v>14.919354838709999</v>
      </c>
      <c r="M3234" s="2">
        <v>4.5698924731180002</v>
      </c>
      <c r="N3234" s="2">
        <v>11.424731182796</v>
      </c>
      <c r="O3234" s="2">
        <v>2.822580645161</v>
      </c>
      <c r="P3234" s="16">
        <v>85.752688172042994</v>
      </c>
    </row>
    <row r="3235" spans="3:16" x14ac:dyDescent="0.25">
      <c r="C3235" s="102" t="s">
        <v>24</v>
      </c>
      <c r="D3235" s="102" t="s">
        <v>25</v>
      </c>
      <c r="E3235" s="10" t="s">
        <v>26</v>
      </c>
      <c r="F3235" s="9"/>
      <c r="G3235" s="13">
        <v>257</v>
      </c>
      <c r="H3235" s="23">
        <v>56.420233463034997</v>
      </c>
      <c r="I3235" s="4">
        <v>17.120622568093001</v>
      </c>
      <c r="J3235" s="4">
        <v>8.1712062256810007</v>
      </c>
      <c r="K3235" s="4">
        <v>3.1128404669259999</v>
      </c>
      <c r="L3235" s="4">
        <v>10.505836575875</v>
      </c>
      <c r="M3235" s="4">
        <v>5.0583657587550004</v>
      </c>
      <c r="N3235" s="4">
        <v>22.568093385213999</v>
      </c>
      <c r="O3235" s="4">
        <v>1.556420233463</v>
      </c>
      <c r="P3235" s="25">
        <v>75.875486381323</v>
      </c>
    </row>
    <row r="3236" spans="3:16" x14ac:dyDescent="0.25">
      <c r="C3236" s="106"/>
      <c r="D3236" s="103"/>
      <c r="E3236" s="11" t="s">
        <v>27</v>
      </c>
      <c r="F3236" s="8"/>
      <c r="G3236" s="7">
        <v>297</v>
      </c>
      <c r="H3236" s="17">
        <v>60.606060606061</v>
      </c>
      <c r="I3236" s="2">
        <v>14.141414141414</v>
      </c>
      <c r="J3236" s="2">
        <v>7.4074074074069998</v>
      </c>
      <c r="K3236" s="2">
        <v>2.6936026936030002</v>
      </c>
      <c r="L3236" s="2">
        <v>15.151515151515</v>
      </c>
      <c r="M3236" s="2">
        <v>4.0404040404039998</v>
      </c>
      <c r="N3236" s="2">
        <v>19.191919191918998</v>
      </c>
      <c r="O3236" s="2">
        <v>1.010101010101</v>
      </c>
      <c r="P3236" s="16">
        <v>79.797979797980005</v>
      </c>
    </row>
    <row r="3237" spans="3:16" x14ac:dyDescent="0.25">
      <c r="C3237" s="106"/>
      <c r="D3237" s="103"/>
      <c r="E3237" s="11" t="s">
        <v>28</v>
      </c>
      <c r="F3237" s="8"/>
      <c r="G3237" s="7">
        <v>316</v>
      </c>
      <c r="H3237" s="17">
        <v>63.607594936708999</v>
      </c>
      <c r="I3237" s="2">
        <v>13.607594936709001</v>
      </c>
      <c r="J3237" s="2">
        <v>12.658227848100999</v>
      </c>
      <c r="K3237" s="2">
        <v>5.0632911392409996</v>
      </c>
      <c r="L3237" s="2">
        <v>14.873417721519001</v>
      </c>
      <c r="M3237" s="2">
        <v>3.4810126582279999</v>
      </c>
      <c r="N3237" s="2">
        <v>15.822784810127001</v>
      </c>
      <c r="O3237" s="2">
        <v>1.2658227848100001</v>
      </c>
      <c r="P3237" s="16">
        <v>82.911392405062998</v>
      </c>
    </row>
    <row r="3238" spans="3:16" x14ac:dyDescent="0.25">
      <c r="C3238" s="106"/>
      <c r="D3238" s="103"/>
      <c r="E3238" s="11" t="s">
        <v>29</v>
      </c>
      <c r="F3238" s="8"/>
      <c r="G3238" s="7">
        <v>335</v>
      </c>
      <c r="H3238" s="17">
        <v>62.388059701492999</v>
      </c>
      <c r="I3238" s="2">
        <v>15.223880597015</v>
      </c>
      <c r="J3238" s="2">
        <v>16.119402985074998</v>
      </c>
      <c r="K3238" s="2">
        <v>3.5820895522390002</v>
      </c>
      <c r="L3238" s="2">
        <v>14.328358208955001</v>
      </c>
      <c r="M3238" s="2">
        <v>5.3731343283579998</v>
      </c>
      <c r="N3238" s="2">
        <v>14.328358208955001</v>
      </c>
      <c r="O3238" s="2">
        <v>3.283582089552</v>
      </c>
      <c r="P3238" s="16">
        <v>82.388059701493006</v>
      </c>
    </row>
    <row r="3239" spans="3:16" x14ac:dyDescent="0.25">
      <c r="C3239" s="106"/>
      <c r="D3239" s="103"/>
      <c r="E3239" s="11" t="s">
        <v>30</v>
      </c>
      <c r="F3239" s="8"/>
      <c r="G3239" s="7">
        <v>319</v>
      </c>
      <c r="H3239" s="17">
        <v>61.755485893417003</v>
      </c>
      <c r="I3239" s="2">
        <v>11.912225705329</v>
      </c>
      <c r="J3239" s="2">
        <v>15.047021943574</v>
      </c>
      <c r="K3239" s="2">
        <v>4.3887147335419998</v>
      </c>
      <c r="L3239" s="2">
        <v>12.225705329154</v>
      </c>
      <c r="M3239" s="2">
        <v>6.8965517241379999</v>
      </c>
      <c r="N3239" s="2">
        <v>12.225705329154</v>
      </c>
      <c r="O3239" s="2">
        <v>4.7021943573670004</v>
      </c>
      <c r="P3239" s="16">
        <v>83.072100313479993</v>
      </c>
    </row>
    <row r="3240" spans="3:16" x14ac:dyDescent="0.25">
      <c r="C3240" s="106"/>
      <c r="D3240" s="103"/>
      <c r="E3240" s="11" t="s">
        <v>31</v>
      </c>
      <c r="F3240" s="8"/>
      <c r="G3240" s="7">
        <v>1267</v>
      </c>
      <c r="H3240" s="17">
        <v>62.115232833465001</v>
      </c>
      <c r="I3240" s="2">
        <v>13.733228097869</v>
      </c>
      <c r="J3240" s="2">
        <v>12.943962115233001</v>
      </c>
      <c r="K3240" s="2">
        <v>3.9463299131810001</v>
      </c>
      <c r="L3240" s="2">
        <v>14.127861089187</v>
      </c>
      <c r="M3240" s="2">
        <v>4.9723756906079997</v>
      </c>
      <c r="N3240" s="2">
        <v>15.311760063141</v>
      </c>
      <c r="O3240" s="2">
        <v>2.604577742699</v>
      </c>
      <c r="P3240" s="16">
        <v>82.083662194159004</v>
      </c>
    </row>
    <row r="3241" spans="3:16" x14ac:dyDescent="0.25">
      <c r="C3241" s="106"/>
      <c r="D3241" s="103"/>
      <c r="E3241" s="11" t="s">
        <v>32</v>
      </c>
      <c r="F3241" s="8"/>
      <c r="G3241" s="7">
        <v>654</v>
      </c>
      <c r="H3241" s="17">
        <v>62.079510703364001</v>
      </c>
      <c r="I3241" s="2">
        <v>13.608562691131</v>
      </c>
      <c r="J3241" s="2">
        <v>15.596330275229001</v>
      </c>
      <c r="K3241" s="2">
        <v>3.9755351681960001</v>
      </c>
      <c r="L3241" s="2">
        <v>13.302752293577999</v>
      </c>
      <c r="M3241" s="2">
        <v>6.1162079510699998</v>
      </c>
      <c r="N3241" s="2">
        <v>13.302752293577999</v>
      </c>
      <c r="O3241" s="2">
        <v>3.9755351681960001</v>
      </c>
      <c r="P3241" s="16">
        <v>82.721712538226001</v>
      </c>
    </row>
    <row r="3242" spans="3:16" x14ac:dyDescent="0.25">
      <c r="C3242" s="106"/>
      <c r="D3242" s="102" t="s">
        <v>22</v>
      </c>
      <c r="E3242" s="10" t="s">
        <v>26</v>
      </c>
      <c r="F3242" s="9"/>
      <c r="G3242" s="13">
        <v>137</v>
      </c>
      <c r="H3242" s="23">
        <v>53.284671532847</v>
      </c>
      <c r="I3242" s="4">
        <v>12.408759124088</v>
      </c>
      <c r="J3242" s="4">
        <v>8.0291970802920005</v>
      </c>
      <c r="K3242" s="4">
        <v>2.1897810218979998</v>
      </c>
      <c r="L3242" s="4">
        <v>8.0291970802920005</v>
      </c>
      <c r="M3242" s="4">
        <v>5.1094890510950002</v>
      </c>
      <c r="N3242" s="4">
        <v>27.007299270072998</v>
      </c>
      <c r="O3242" s="4">
        <v>0.72992700729899995</v>
      </c>
      <c r="P3242" s="25">
        <v>72.262773722627998</v>
      </c>
    </row>
    <row r="3243" spans="3:16" x14ac:dyDescent="0.25">
      <c r="C3243" s="106"/>
      <c r="D3243" s="103"/>
      <c r="E3243" s="11" t="s">
        <v>27</v>
      </c>
      <c r="F3243" s="8"/>
      <c r="G3243" s="7">
        <v>157</v>
      </c>
      <c r="H3243" s="17">
        <v>52.866242038217003</v>
      </c>
      <c r="I3243" s="2">
        <v>13.375796178344</v>
      </c>
      <c r="J3243" s="2">
        <v>8.9171974522290007</v>
      </c>
      <c r="K3243" s="2">
        <v>2.5477707006369998</v>
      </c>
      <c r="L3243" s="2">
        <v>9.5541401273889992</v>
      </c>
      <c r="M3243" s="2">
        <v>5.7324840764329998</v>
      </c>
      <c r="N3243" s="2">
        <v>26.751592356688001</v>
      </c>
      <c r="O3243" s="2">
        <v>1.2738853503180001</v>
      </c>
      <c r="P3243" s="16">
        <v>71.974522292993996</v>
      </c>
    </row>
    <row r="3244" spans="3:16" x14ac:dyDescent="0.25">
      <c r="C3244" s="106"/>
      <c r="D3244" s="103"/>
      <c r="E3244" s="11" t="s">
        <v>28</v>
      </c>
      <c r="F3244" s="8"/>
      <c r="G3244" s="7">
        <v>162</v>
      </c>
      <c r="H3244" s="17">
        <v>57.407407407407</v>
      </c>
      <c r="I3244" s="2">
        <v>12.962962962962999</v>
      </c>
      <c r="J3244" s="2">
        <v>9.2592592592590002</v>
      </c>
      <c r="K3244" s="2">
        <v>4.3209876543209997</v>
      </c>
      <c r="L3244" s="2">
        <v>16.666666666666998</v>
      </c>
      <c r="M3244" s="2">
        <v>3.7037037037039999</v>
      </c>
      <c r="N3244" s="2">
        <v>20.370370370370001</v>
      </c>
      <c r="O3244" s="2">
        <v>1.2345679012349999</v>
      </c>
      <c r="P3244" s="16">
        <v>78.395061728395007</v>
      </c>
    </row>
    <row r="3245" spans="3:16" x14ac:dyDescent="0.25">
      <c r="C3245" s="106"/>
      <c r="D3245" s="103"/>
      <c r="E3245" s="11" t="s">
        <v>29</v>
      </c>
      <c r="F3245" s="8"/>
      <c r="G3245" s="7">
        <v>175</v>
      </c>
      <c r="H3245" s="17">
        <v>58.857142857143003</v>
      </c>
      <c r="I3245" s="2">
        <v>14.857142857143</v>
      </c>
      <c r="J3245" s="2">
        <v>13.714285714286</v>
      </c>
      <c r="K3245" s="2">
        <v>3.4285714285709998</v>
      </c>
      <c r="L3245" s="2">
        <v>16</v>
      </c>
      <c r="M3245" s="2">
        <v>7.4285714285709998</v>
      </c>
      <c r="N3245" s="2">
        <v>17.142857142857</v>
      </c>
      <c r="O3245" s="2">
        <v>2.8571428571430002</v>
      </c>
      <c r="P3245" s="16">
        <v>80</v>
      </c>
    </row>
    <row r="3246" spans="3:16" x14ac:dyDescent="0.25">
      <c r="C3246" s="106"/>
      <c r="D3246" s="103"/>
      <c r="E3246" s="11" t="s">
        <v>30</v>
      </c>
      <c r="F3246" s="8"/>
      <c r="G3246" s="7">
        <v>149</v>
      </c>
      <c r="H3246" s="17">
        <v>63.087248322148</v>
      </c>
      <c r="I3246" s="2">
        <v>11.409395973154</v>
      </c>
      <c r="J3246" s="2">
        <v>14.093959731544</v>
      </c>
      <c r="K3246" s="2">
        <v>4.6979865771810001</v>
      </c>
      <c r="L3246" s="2">
        <v>9.3959731543620002</v>
      </c>
      <c r="M3246" s="2">
        <v>4.6979865771810001</v>
      </c>
      <c r="N3246" s="2">
        <v>16.778523489933001</v>
      </c>
      <c r="O3246" s="2">
        <v>4.0268456375839996</v>
      </c>
      <c r="P3246" s="16">
        <v>79.194630872483003</v>
      </c>
    </row>
    <row r="3247" spans="3:16" x14ac:dyDescent="0.25">
      <c r="C3247" s="106"/>
      <c r="D3247" s="103"/>
      <c r="E3247" s="11" t="s">
        <v>31</v>
      </c>
      <c r="F3247" s="8"/>
      <c r="G3247" s="7">
        <v>643</v>
      </c>
      <c r="H3247" s="17">
        <v>58.00933125972</v>
      </c>
      <c r="I3247" s="2">
        <v>13.219284603421</v>
      </c>
      <c r="J3247" s="2">
        <v>11.508553654743</v>
      </c>
      <c r="K3247" s="2">
        <v>3.7325038880250001</v>
      </c>
      <c r="L3247" s="2">
        <v>13.063763608086999</v>
      </c>
      <c r="M3247" s="2">
        <v>5.4432348367029997</v>
      </c>
      <c r="N3247" s="2">
        <v>20.217729393468002</v>
      </c>
      <c r="O3247" s="2">
        <v>2.3328149300160002</v>
      </c>
      <c r="P3247" s="16">
        <v>77.449455676515996</v>
      </c>
    </row>
    <row r="3248" spans="3:16" x14ac:dyDescent="0.25">
      <c r="C3248" s="106"/>
      <c r="D3248" s="103"/>
      <c r="E3248" s="11" t="s">
        <v>32</v>
      </c>
      <c r="F3248" s="8"/>
      <c r="G3248" s="7">
        <v>324</v>
      </c>
      <c r="H3248" s="17">
        <v>60.802469135801999</v>
      </c>
      <c r="I3248" s="2">
        <v>13.271604938272</v>
      </c>
      <c r="J3248" s="2">
        <v>13.888888888888999</v>
      </c>
      <c r="K3248" s="2">
        <v>4.0123456790120002</v>
      </c>
      <c r="L3248" s="2">
        <v>12.962962962962999</v>
      </c>
      <c r="M3248" s="2">
        <v>6.1728395061730001</v>
      </c>
      <c r="N3248" s="2">
        <v>16.975308641975001</v>
      </c>
      <c r="O3248" s="2">
        <v>3.395061728395</v>
      </c>
      <c r="P3248" s="16">
        <v>79.629629629630003</v>
      </c>
    </row>
    <row r="3249" spans="3:16" x14ac:dyDescent="0.25">
      <c r="C3249" s="106"/>
      <c r="D3249" s="102" t="s">
        <v>23</v>
      </c>
      <c r="E3249" s="10" t="s">
        <v>26</v>
      </c>
      <c r="F3249" s="9"/>
      <c r="G3249" s="13">
        <v>120</v>
      </c>
      <c r="H3249" s="23">
        <v>60</v>
      </c>
      <c r="I3249" s="4">
        <v>22.5</v>
      </c>
      <c r="J3249" s="4">
        <v>8.333333333333</v>
      </c>
      <c r="K3249" s="4">
        <v>4.166666666667</v>
      </c>
      <c r="L3249" s="4">
        <v>13.333333333333</v>
      </c>
      <c r="M3249" s="4">
        <v>5</v>
      </c>
      <c r="N3249" s="4">
        <v>17.5</v>
      </c>
      <c r="O3249" s="4">
        <v>2.5</v>
      </c>
      <c r="P3249" s="25">
        <v>80</v>
      </c>
    </row>
    <row r="3250" spans="3:16" x14ac:dyDescent="0.25">
      <c r="C3250" s="106"/>
      <c r="D3250" s="103"/>
      <c r="E3250" s="11" t="s">
        <v>27</v>
      </c>
      <c r="F3250" s="8"/>
      <c r="G3250" s="7">
        <v>140</v>
      </c>
      <c r="H3250" s="17">
        <v>69.285714285713993</v>
      </c>
      <c r="I3250" s="2">
        <v>15</v>
      </c>
      <c r="J3250" s="2">
        <v>5.7142857142860004</v>
      </c>
      <c r="K3250" s="2">
        <v>2.8571428571430002</v>
      </c>
      <c r="L3250" s="2">
        <v>21.428571428571001</v>
      </c>
      <c r="M3250" s="2">
        <v>2.1428571428569998</v>
      </c>
      <c r="N3250" s="2">
        <v>10.714285714286</v>
      </c>
      <c r="O3250" s="2">
        <v>0.71428571428599996</v>
      </c>
      <c r="P3250" s="16">
        <v>88.571428571428996</v>
      </c>
    </row>
    <row r="3251" spans="3:16" x14ac:dyDescent="0.25">
      <c r="C3251" s="106"/>
      <c r="D3251" s="103"/>
      <c r="E3251" s="11" t="s">
        <v>28</v>
      </c>
      <c r="F3251" s="8"/>
      <c r="G3251" s="7">
        <v>154</v>
      </c>
      <c r="H3251" s="17">
        <v>70.12987012987</v>
      </c>
      <c r="I3251" s="2">
        <v>14.285714285714</v>
      </c>
      <c r="J3251" s="2">
        <v>16.233766233766001</v>
      </c>
      <c r="K3251" s="2">
        <v>5.844155844156</v>
      </c>
      <c r="L3251" s="2">
        <v>12.987012987012999</v>
      </c>
      <c r="M3251" s="2">
        <v>3.2467532467529998</v>
      </c>
      <c r="N3251" s="2">
        <v>11.038961038961</v>
      </c>
      <c r="O3251" s="2">
        <v>1.298701298701</v>
      </c>
      <c r="P3251" s="16">
        <v>87.662337662338004</v>
      </c>
    </row>
    <row r="3252" spans="3:16" x14ac:dyDescent="0.25">
      <c r="C3252" s="106"/>
      <c r="D3252" s="103"/>
      <c r="E3252" s="11" t="s">
        <v>29</v>
      </c>
      <c r="F3252" s="8"/>
      <c r="G3252" s="7">
        <v>160</v>
      </c>
      <c r="H3252" s="17">
        <v>66.25</v>
      </c>
      <c r="I3252" s="2">
        <v>15.625</v>
      </c>
      <c r="J3252" s="2">
        <v>18.75</v>
      </c>
      <c r="K3252" s="2">
        <v>3.75</v>
      </c>
      <c r="L3252" s="2">
        <v>12.5</v>
      </c>
      <c r="M3252" s="2">
        <v>3.125</v>
      </c>
      <c r="N3252" s="2">
        <v>11.25</v>
      </c>
      <c r="O3252" s="2">
        <v>3.75</v>
      </c>
      <c r="P3252" s="16">
        <v>85</v>
      </c>
    </row>
    <row r="3253" spans="3:16" x14ac:dyDescent="0.25">
      <c r="C3253" s="106"/>
      <c r="D3253" s="103"/>
      <c r="E3253" s="11" t="s">
        <v>30</v>
      </c>
      <c r="F3253" s="8"/>
      <c r="G3253" s="7">
        <v>170</v>
      </c>
      <c r="H3253" s="17">
        <v>60.588235294118</v>
      </c>
      <c r="I3253" s="2">
        <v>12.352941176471001</v>
      </c>
      <c r="J3253" s="2">
        <v>15.882352941176</v>
      </c>
      <c r="K3253" s="2">
        <v>4.1176470588239997</v>
      </c>
      <c r="L3253" s="2">
        <v>14.705882352941</v>
      </c>
      <c r="M3253" s="2">
        <v>8.8235294117649996</v>
      </c>
      <c r="N3253" s="2">
        <v>8.2352941176469994</v>
      </c>
      <c r="O3253" s="2">
        <v>5.2941176470590001</v>
      </c>
      <c r="P3253" s="16">
        <v>86.470588235294002</v>
      </c>
    </row>
    <row r="3254" spans="3:16" x14ac:dyDescent="0.25">
      <c r="C3254" s="106"/>
      <c r="D3254" s="103"/>
      <c r="E3254" s="11" t="s">
        <v>31</v>
      </c>
      <c r="F3254" s="8"/>
      <c r="G3254" s="7">
        <v>624</v>
      </c>
      <c r="H3254" s="17">
        <v>66.346153846153996</v>
      </c>
      <c r="I3254" s="2">
        <v>14.262820512820999</v>
      </c>
      <c r="J3254" s="2">
        <v>14.423076923077</v>
      </c>
      <c r="K3254" s="2">
        <v>4.166666666667</v>
      </c>
      <c r="L3254" s="2">
        <v>15.224358974358999</v>
      </c>
      <c r="M3254" s="2">
        <v>4.4871794871789996</v>
      </c>
      <c r="N3254" s="2">
        <v>10.25641025641</v>
      </c>
      <c r="O3254" s="2">
        <v>2.884615384615</v>
      </c>
      <c r="P3254" s="16">
        <v>86.858974358973995</v>
      </c>
    </row>
    <row r="3255" spans="3:16" x14ac:dyDescent="0.25">
      <c r="C3255" s="106"/>
      <c r="D3255" s="103"/>
      <c r="E3255" s="11" t="s">
        <v>32</v>
      </c>
      <c r="F3255" s="8"/>
      <c r="G3255" s="7">
        <v>330</v>
      </c>
      <c r="H3255" s="17">
        <v>63.333333333333002</v>
      </c>
      <c r="I3255" s="2">
        <v>13.939393939394</v>
      </c>
      <c r="J3255" s="2">
        <v>17.272727272727</v>
      </c>
      <c r="K3255" s="2">
        <v>3.9393939393939998</v>
      </c>
      <c r="L3255" s="2">
        <v>13.636363636364001</v>
      </c>
      <c r="M3255" s="2">
        <v>6.0606060606060002</v>
      </c>
      <c r="N3255" s="2">
        <v>9.6969696969699992</v>
      </c>
      <c r="O3255" s="2">
        <v>4.5454545454549997</v>
      </c>
      <c r="P3255" s="16">
        <v>85.757575757576006</v>
      </c>
    </row>
    <row r="3256" spans="3:16" ht="25.2" x14ac:dyDescent="0.25">
      <c r="C3256" s="102" t="s">
        <v>33</v>
      </c>
      <c r="D3256" s="102" t="s">
        <v>25</v>
      </c>
      <c r="E3256" s="10" t="s">
        <v>34</v>
      </c>
      <c r="F3256" s="9"/>
      <c r="G3256" s="13">
        <v>75</v>
      </c>
      <c r="H3256" s="23">
        <v>26.666666666666998</v>
      </c>
      <c r="I3256" s="4">
        <v>18.666666666666998</v>
      </c>
      <c r="J3256" s="4">
        <v>13.333333333333</v>
      </c>
      <c r="K3256" s="4">
        <v>2.666666666667</v>
      </c>
      <c r="L3256" s="4">
        <v>13.333333333333</v>
      </c>
      <c r="M3256" s="4">
        <v>5.333333333333</v>
      </c>
      <c r="N3256" s="4">
        <v>37.333333333333002</v>
      </c>
      <c r="O3256" s="4">
        <v>4</v>
      </c>
      <c r="P3256" s="25">
        <v>58.666666666666998</v>
      </c>
    </row>
    <row r="3257" spans="3:16" ht="25.2" x14ac:dyDescent="0.25">
      <c r="C3257" s="106"/>
      <c r="D3257" s="103"/>
      <c r="E3257" s="11" t="s">
        <v>35</v>
      </c>
      <c r="F3257" s="8"/>
      <c r="G3257" s="7">
        <v>1042</v>
      </c>
      <c r="H3257" s="17">
        <v>64.875239923224996</v>
      </c>
      <c r="I3257" s="2">
        <v>12.188099808061001</v>
      </c>
      <c r="J3257" s="2">
        <v>10.556621880998</v>
      </c>
      <c r="K3257" s="2">
        <v>3.9347408829170001</v>
      </c>
      <c r="L3257" s="2">
        <v>13.723608445298</v>
      </c>
      <c r="M3257" s="2">
        <v>4.6065259117080002</v>
      </c>
      <c r="N3257" s="2">
        <v>16.410748560460998</v>
      </c>
      <c r="O3257" s="2">
        <v>1.247600767754</v>
      </c>
      <c r="P3257" s="16">
        <v>82.341650671785004</v>
      </c>
    </row>
    <row r="3258" spans="3:16" ht="25.2" x14ac:dyDescent="0.25">
      <c r="C3258" s="106"/>
      <c r="D3258" s="103"/>
      <c r="E3258" s="11" t="s">
        <v>36</v>
      </c>
      <c r="F3258" s="8"/>
      <c r="G3258" s="7">
        <v>122</v>
      </c>
      <c r="H3258" s="17">
        <v>46.721311475409998</v>
      </c>
      <c r="I3258" s="2">
        <v>23.770491803279</v>
      </c>
      <c r="J3258" s="2">
        <v>12.295081967212999</v>
      </c>
      <c r="K3258" s="2">
        <v>5.7377049180329998</v>
      </c>
      <c r="L3258" s="2">
        <v>17.213114754098001</v>
      </c>
      <c r="M3258" s="2">
        <v>6.5573770491800003</v>
      </c>
      <c r="N3258" s="2">
        <v>19.672131147540998</v>
      </c>
      <c r="O3258" s="2">
        <v>3.2786885245900002</v>
      </c>
      <c r="P3258" s="16">
        <v>77.049180327868996</v>
      </c>
    </row>
    <row r="3259" spans="3:16" ht="25.2" x14ac:dyDescent="0.25">
      <c r="C3259" s="106"/>
      <c r="D3259" s="103"/>
      <c r="E3259" s="11" t="s">
        <v>37</v>
      </c>
      <c r="F3259" s="8"/>
      <c r="G3259" s="7">
        <v>251</v>
      </c>
      <c r="H3259" s="17">
        <v>62.151394422311</v>
      </c>
      <c r="I3259" s="2">
        <v>15.936254980079999</v>
      </c>
      <c r="J3259" s="2">
        <v>16.733067729083999</v>
      </c>
      <c r="K3259" s="2">
        <v>2.3904382470119998</v>
      </c>
      <c r="L3259" s="2">
        <v>11.952191235060001</v>
      </c>
      <c r="M3259" s="2">
        <v>5.9760956175300004</v>
      </c>
      <c r="N3259" s="2">
        <v>10.358565737052</v>
      </c>
      <c r="O3259" s="2">
        <v>5.5776892430279998</v>
      </c>
      <c r="P3259" s="16">
        <v>84.063745019920006</v>
      </c>
    </row>
    <row r="3260" spans="3:16" x14ac:dyDescent="0.25">
      <c r="C3260" s="106"/>
      <c r="D3260" s="103"/>
      <c r="E3260" s="11" t="s">
        <v>38</v>
      </c>
      <c r="F3260" s="8"/>
      <c r="G3260" s="14">
        <v>34</v>
      </c>
      <c r="H3260" s="29">
        <v>67.647058823528994</v>
      </c>
      <c r="I3260" s="6">
        <v>23.529411764706001</v>
      </c>
      <c r="J3260" s="6">
        <v>23.529411764706001</v>
      </c>
      <c r="K3260" s="6">
        <v>5.8823529411760003</v>
      </c>
      <c r="L3260" s="6">
        <v>5.8823529411760003</v>
      </c>
      <c r="M3260" s="6">
        <v>2.9411764705880001</v>
      </c>
      <c r="N3260" s="6">
        <v>8.8235294117649996</v>
      </c>
      <c r="O3260" s="6">
        <v>8.8235294117649996</v>
      </c>
      <c r="P3260" s="31">
        <v>82.352941176471006</v>
      </c>
    </row>
    <row r="3261" spans="3:16" ht="25.2" x14ac:dyDescent="0.25">
      <c r="C3261" s="106"/>
      <c r="D3261" s="102" t="s">
        <v>22</v>
      </c>
      <c r="E3261" s="10" t="s">
        <v>34</v>
      </c>
      <c r="F3261" s="9"/>
      <c r="G3261" s="13">
        <v>53</v>
      </c>
      <c r="H3261" s="23">
        <v>16.981132075472001</v>
      </c>
      <c r="I3261" s="4">
        <v>9.4339622641510008</v>
      </c>
      <c r="J3261" s="4">
        <v>11.320754716981</v>
      </c>
      <c r="K3261" s="4">
        <v>1.88679245283</v>
      </c>
      <c r="L3261" s="4">
        <v>9.4339622641510008</v>
      </c>
      <c r="M3261" s="4">
        <v>7.547169811321</v>
      </c>
      <c r="N3261" s="4">
        <v>50.943396226414997</v>
      </c>
      <c r="O3261" s="4">
        <v>5.660377358491</v>
      </c>
      <c r="P3261" s="25">
        <v>43.396226415093999</v>
      </c>
    </row>
    <row r="3262" spans="3:16" ht="25.2" x14ac:dyDescent="0.25">
      <c r="C3262" s="106"/>
      <c r="D3262" s="103"/>
      <c r="E3262" s="11" t="s">
        <v>35</v>
      </c>
      <c r="F3262" s="8"/>
      <c r="G3262" s="7">
        <v>595</v>
      </c>
      <c r="H3262" s="17">
        <v>62.521008403361002</v>
      </c>
      <c r="I3262" s="2">
        <v>12.100840336134</v>
      </c>
      <c r="J3262" s="2">
        <v>10.420168067226999</v>
      </c>
      <c r="K3262" s="2">
        <v>3.5294117647059999</v>
      </c>
      <c r="L3262" s="2">
        <v>12.773109243697</v>
      </c>
      <c r="M3262" s="2">
        <v>5.5462184873949996</v>
      </c>
      <c r="N3262" s="2">
        <v>18.487394957983</v>
      </c>
      <c r="O3262" s="2">
        <v>1.3445378151259999</v>
      </c>
      <c r="P3262" s="16">
        <v>80.168067226890997</v>
      </c>
    </row>
    <row r="3263" spans="3:16" ht="25.2" x14ac:dyDescent="0.25">
      <c r="C3263" s="106"/>
      <c r="D3263" s="103"/>
      <c r="E3263" s="11" t="s">
        <v>36</v>
      </c>
      <c r="F3263" s="8"/>
      <c r="G3263" s="7">
        <v>56</v>
      </c>
      <c r="H3263" s="17">
        <v>35.714285714286</v>
      </c>
      <c r="I3263" s="2">
        <v>21.428571428571001</v>
      </c>
      <c r="J3263" s="2">
        <v>14.285714285714</v>
      </c>
      <c r="K3263" s="2">
        <v>5.3571428571429998</v>
      </c>
      <c r="L3263" s="2">
        <v>12.5</v>
      </c>
      <c r="M3263" s="2">
        <v>1.785714285714</v>
      </c>
      <c r="N3263" s="2">
        <v>32.142857142856997</v>
      </c>
      <c r="O3263" s="2">
        <v>1.785714285714</v>
      </c>
      <c r="P3263" s="16">
        <v>66.071428571428996</v>
      </c>
    </row>
    <row r="3264" spans="3:16" ht="25.2" x14ac:dyDescent="0.25">
      <c r="C3264" s="106"/>
      <c r="D3264" s="103"/>
      <c r="E3264" s="11" t="s">
        <v>37</v>
      </c>
      <c r="F3264" s="8"/>
      <c r="G3264" s="7">
        <v>54</v>
      </c>
      <c r="H3264" s="17">
        <v>61.111111111111001</v>
      </c>
      <c r="I3264" s="2">
        <v>16.666666666666998</v>
      </c>
      <c r="J3264" s="2">
        <v>7.4074074074069998</v>
      </c>
      <c r="K3264" s="2">
        <v>1.851851851852</v>
      </c>
      <c r="L3264" s="2">
        <v>9.2592592592590002</v>
      </c>
      <c r="M3264" s="2">
        <v>5.5555555555560003</v>
      </c>
      <c r="N3264" s="2">
        <v>16.666666666666998</v>
      </c>
      <c r="O3264" s="2">
        <v>1.851851851852</v>
      </c>
      <c r="P3264" s="16">
        <v>81.481481481480998</v>
      </c>
    </row>
    <row r="3265" spans="3:16" x14ac:dyDescent="0.25">
      <c r="C3265" s="106"/>
      <c r="D3265" s="103"/>
      <c r="E3265" s="11" t="s">
        <v>38</v>
      </c>
      <c r="F3265" s="8"/>
      <c r="G3265" s="14">
        <v>22</v>
      </c>
      <c r="H3265" s="29">
        <v>54.545454545455001</v>
      </c>
      <c r="I3265" s="6">
        <v>18.181818181817999</v>
      </c>
      <c r="J3265" s="6">
        <v>22.727272727273</v>
      </c>
      <c r="K3265" s="6">
        <v>4.5454545454549997</v>
      </c>
      <c r="L3265" s="6">
        <v>9.0909090909089993</v>
      </c>
      <c r="M3265" s="6">
        <v>4.5454545454549997</v>
      </c>
      <c r="N3265" s="6">
        <v>13.636363636364001</v>
      </c>
      <c r="O3265" s="6">
        <v>13.636363636364001</v>
      </c>
      <c r="P3265" s="31">
        <v>72.727272727273004</v>
      </c>
    </row>
    <row r="3266" spans="3:16" ht="25.2" x14ac:dyDescent="0.25">
      <c r="C3266" s="106"/>
      <c r="D3266" s="102" t="s">
        <v>23</v>
      </c>
      <c r="E3266" s="10" t="s">
        <v>34</v>
      </c>
      <c r="F3266" s="9"/>
      <c r="G3266" s="41">
        <v>22</v>
      </c>
      <c r="H3266" s="61">
        <v>50</v>
      </c>
      <c r="I3266" s="33">
        <v>40.909090909090999</v>
      </c>
      <c r="J3266" s="33">
        <v>18.181818181817999</v>
      </c>
      <c r="K3266" s="33">
        <v>4.5454545454549997</v>
      </c>
      <c r="L3266" s="33">
        <v>22.727272727273</v>
      </c>
      <c r="M3266" s="39" t="s">
        <v>68</v>
      </c>
      <c r="N3266" s="33">
        <v>4.5454545454549997</v>
      </c>
      <c r="O3266" s="39" t="s">
        <v>68</v>
      </c>
      <c r="P3266" s="63">
        <v>95.454545454544999</v>
      </c>
    </row>
    <row r="3267" spans="3:16" ht="25.2" x14ac:dyDescent="0.25">
      <c r="C3267" s="106"/>
      <c r="D3267" s="103"/>
      <c r="E3267" s="11" t="s">
        <v>35</v>
      </c>
      <c r="F3267" s="8"/>
      <c r="G3267" s="7">
        <v>447</v>
      </c>
      <c r="H3267" s="17">
        <v>68.008948545861003</v>
      </c>
      <c r="I3267" s="2">
        <v>12.304250559284</v>
      </c>
      <c r="J3267" s="2">
        <v>10.738255033557</v>
      </c>
      <c r="K3267" s="2">
        <v>4.4742729306489997</v>
      </c>
      <c r="L3267" s="2">
        <v>14.988814317673</v>
      </c>
      <c r="M3267" s="2">
        <v>3.355704697987</v>
      </c>
      <c r="N3267" s="2">
        <v>13.646532438478999</v>
      </c>
      <c r="O3267" s="2">
        <v>1.1185682326619999</v>
      </c>
      <c r="P3267" s="16">
        <v>85.234899328859001</v>
      </c>
    </row>
    <row r="3268" spans="3:16" ht="25.2" x14ac:dyDescent="0.25">
      <c r="C3268" s="106"/>
      <c r="D3268" s="103"/>
      <c r="E3268" s="11" t="s">
        <v>36</v>
      </c>
      <c r="F3268" s="8"/>
      <c r="G3268" s="7">
        <v>66</v>
      </c>
      <c r="H3268" s="17">
        <v>56.060606060605998</v>
      </c>
      <c r="I3268" s="2">
        <v>25.757575757575999</v>
      </c>
      <c r="J3268" s="2">
        <v>10.606060606061</v>
      </c>
      <c r="K3268" s="2">
        <v>6.0606060606060002</v>
      </c>
      <c r="L3268" s="2">
        <v>21.212121212121001</v>
      </c>
      <c r="M3268" s="2">
        <v>10.606060606061</v>
      </c>
      <c r="N3268" s="2">
        <v>9.0909090909089993</v>
      </c>
      <c r="O3268" s="2">
        <v>4.5454545454549997</v>
      </c>
      <c r="P3268" s="16">
        <v>86.363636363636004</v>
      </c>
    </row>
    <row r="3269" spans="3:16" ht="25.2" x14ac:dyDescent="0.25">
      <c r="C3269" s="106"/>
      <c r="D3269" s="103"/>
      <c r="E3269" s="11" t="s">
        <v>37</v>
      </c>
      <c r="F3269" s="8"/>
      <c r="G3269" s="7">
        <v>197</v>
      </c>
      <c r="H3269" s="17">
        <v>62.436548223350002</v>
      </c>
      <c r="I3269" s="2">
        <v>15.736040609137</v>
      </c>
      <c r="J3269" s="2">
        <v>19.289340101522999</v>
      </c>
      <c r="K3269" s="2">
        <v>2.5380710659900001</v>
      </c>
      <c r="L3269" s="2">
        <v>12.690355329949</v>
      </c>
      <c r="M3269" s="2">
        <v>6.0913705583760001</v>
      </c>
      <c r="N3269" s="2">
        <v>8.6294416243650005</v>
      </c>
      <c r="O3269" s="2">
        <v>6.598984771574</v>
      </c>
      <c r="P3269" s="16">
        <v>84.771573604061004</v>
      </c>
    </row>
    <row r="3270" spans="3:16" x14ac:dyDescent="0.25">
      <c r="C3270" s="106"/>
      <c r="D3270" s="103"/>
      <c r="E3270" s="11" t="s">
        <v>38</v>
      </c>
      <c r="F3270" s="8"/>
      <c r="G3270" s="14">
        <v>12</v>
      </c>
      <c r="H3270" s="29">
        <v>91.666666666666998</v>
      </c>
      <c r="I3270" s="6">
        <v>33.333333333333002</v>
      </c>
      <c r="J3270" s="6">
        <v>25</v>
      </c>
      <c r="K3270" s="6">
        <v>8.333333333333</v>
      </c>
      <c r="L3270" s="12" t="s">
        <v>68</v>
      </c>
      <c r="M3270" s="12" t="s">
        <v>68</v>
      </c>
      <c r="N3270" s="12" t="s">
        <v>68</v>
      </c>
      <c r="O3270" s="12" t="s">
        <v>68</v>
      </c>
      <c r="P3270" s="31">
        <v>100</v>
      </c>
    </row>
    <row r="3271" spans="3:16" ht="25.2" x14ac:dyDescent="0.25">
      <c r="C3271" s="102" t="s">
        <v>39</v>
      </c>
      <c r="D3271" s="102" t="s">
        <v>25</v>
      </c>
      <c r="E3271" s="10" t="s">
        <v>40</v>
      </c>
      <c r="F3271" s="9"/>
      <c r="G3271" s="13">
        <v>263</v>
      </c>
      <c r="H3271" s="23">
        <v>53.612167300380001</v>
      </c>
      <c r="I3271" s="4">
        <v>17.870722433459999</v>
      </c>
      <c r="J3271" s="4">
        <v>15.209125475284999</v>
      </c>
      <c r="K3271" s="4">
        <v>3.422053231939</v>
      </c>
      <c r="L3271" s="4">
        <v>15.589353612167001</v>
      </c>
      <c r="M3271" s="4">
        <v>5.7034220532319999</v>
      </c>
      <c r="N3271" s="4">
        <v>19.391634980989</v>
      </c>
      <c r="O3271" s="4">
        <v>2.6615969581750001</v>
      </c>
      <c r="P3271" s="25">
        <v>77.946768060837002</v>
      </c>
    </row>
    <row r="3272" spans="3:16" ht="25.2" x14ac:dyDescent="0.25">
      <c r="C3272" s="106"/>
      <c r="D3272" s="103"/>
      <c r="E3272" s="11" t="s">
        <v>41</v>
      </c>
      <c r="F3272" s="8"/>
      <c r="G3272" s="7">
        <v>906</v>
      </c>
      <c r="H3272" s="17">
        <v>66.666666666666998</v>
      </c>
      <c r="I3272" s="2">
        <v>12.472406181015</v>
      </c>
      <c r="J3272" s="2">
        <v>10.485651214128</v>
      </c>
      <c r="K3272" s="2">
        <v>4.0838852097130003</v>
      </c>
      <c r="L3272" s="2">
        <v>14.01766004415</v>
      </c>
      <c r="M3272" s="2">
        <v>3.6423841059600002</v>
      </c>
      <c r="N3272" s="2">
        <v>15.783664459161001</v>
      </c>
      <c r="O3272" s="2">
        <v>0.99337748344400001</v>
      </c>
      <c r="P3272" s="16">
        <v>83.222958057395005</v>
      </c>
    </row>
    <row r="3273" spans="3:16" x14ac:dyDescent="0.25">
      <c r="C3273" s="106"/>
      <c r="D3273" s="103"/>
      <c r="E3273" s="11" t="s">
        <v>42</v>
      </c>
      <c r="F3273" s="8"/>
      <c r="G3273" s="7">
        <v>61</v>
      </c>
      <c r="H3273" s="17">
        <v>60.655737704918003</v>
      </c>
      <c r="I3273" s="2">
        <v>16.393442622951</v>
      </c>
      <c r="J3273" s="2">
        <v>6.5573770491800003</v>
      </c>
      <c r="K3273" s="2">
        <v>3.2786885245900002</v>
      </c>
      <c r="L3273" s="2">
        <v>11.475409836066</v>
      </c>
      <c r="M3273" s="2">
        <v>4.918032786885</v>
      </c>
      <c r="N3273" s="2">
        <v>19.672131147540998</v>
      </c>
      <c r="O3273" s="19" t="s">
        <v>68</v>
      </c>
      <c r="P3273" s="16">
        <v>80.327868852459005</v>
      </c>
    </row>
    <row r="3274" spans="3:16" x14ac:dyDescent="0.25">
      <c r="C3274" s="106"/>
      <c r="D3274" s="103"/>
      <c r="E3274" s="11" t="s">
        <v>43</v>
      </c>
      <c r="F3274" s="8"/>
      <c r="G3274" s="7">
        <v>450</v>
      </c>
      <c r="H3274" s="17">
        <v>56.666666666666998</v>
      </c>
      <c r="I3274" s="2">
        <v>14</v>
      </c>
      <c r="J3274" s="2">
        <v>12</v>
      </c>
      <c r="K3274" s="2">
        <v>3.5555555555559999</v>
      </c>
      <c r="L3274" s="2">
        <v>10.444444444444001</v>
      </c>
      <c r="M3274" s="2">
        <v>6.2222222222220003</v>
      </c>
      <c r="N3274" s="2">
        <v>18</v>
      </c>
      <c r="O3274" s="2">
        <v>4</v>
      </c>
      <c r="P3274" s="16">
        <v>78</v>
      </c>
    </row>
    <row r="3275" spans="3:16" x14ac:dyDescent="0.25">
      <c r="C3275" s="106"/>
      <c r="D3275" s="103"/>
      <c r="E3275" s="11" t="s">
        <v>44</v>
      </c>
      <c r="F3275" s="8"/>
      <c r="G3275" s="7">
        <v>93</v>
      </c>
      <c r="H3275" s="17">
        <v>61.290322580644997</v>
      </c>
      <c r="I3275" s="2">
        <v>13.978494623655999</v>
      </c>
      <c r="J3275" s="2">
        <v>19.354838709677001</v>
      </c>
      <c r="K3275" s="2">
        <v>1.0752688172039999</v>
      </c>
      <c r="L3275" s="2">
        <v>10.752688172042999</v>
      </c>
      <c r="M3275" s="2">
        <v>6.4516129032259997</v>
      </c>
      <c r="N3275" s="2">
        <v>10.752688172042999</v>
      </c>
      <c r="O3275" s="2">
        <v>6.4516129032259997</v>
      </c>
      <c r="P3275" s="16">
        <v>82.795698924730999</v>
      </c>
    </row>
    <row r="3276" spans="3:16" ht="25.2" x14ac:dyDescent="0.25">
      <c r="C3276" s="106"/>
      <c r="D3276" s="103"/>
      <c r="E3276" s="11" t="s">
        <v>45</v>
      </c>
      <c r="F3276" s="8"/>
      <c r="G3276" s="14">
        <v>41</v>
      </c>
      <c r="H3276" s="29">
        <v>43.902439024389999</v>
      </c>
      <c r="I3276" s="6">
        <v>24.390243902439</v>
      </c>
      <c r="J3276" s="6">
        <v>14.634146341463</v>
      </c>
      <c r="K3276" s="6">
        <v>2.4390243902440001</v>
      </c>
      <c r="L3276" s="6">
        <v>29.268292682927001</v>
      </c>
      <c r="M3276" s="6">
        <v>4.8780487804880002</v>
      </c>
      <c r="N3276" s="6">
        <v>9.7560975609760003</v>
      </c>
      <c r="O3276" s="6">
        <v>4.8780487804880002</v>
      </c>
      <c r="P3276" s="31">
        <v>85.365853658537006</v>
      </c>
    </row>
    <row r="3277" spans="3:16" x14ac:dyDescent="0.25">
      <c r="C3277" s="106"/>
      <c r="D3277" s="103"/>
      <c r="E3277" s="11" t="s">
        <v>38</v>
      </c>
      <c r="F3277" s="8"/>
      <c r="G3277" s="7">
        <v>141</v>
      </c>
      <c r="H3277" s="17">
        <v>52.482269503546</v>
      </c>
      <c r="I3277" s="2">
        <v>13.475177304964999</v>
      </c>
      <c r="J3277" s="2">
        <v>14.893617021277</v>
      </c>
      <c r="K3277" s="2">
        <v>2.8368794326239999</v>
      </c>
      <c r="L3277" s="2">
        <v>9.9290780141840003</v>
      </c>
      <c r="M3277" s="2">
        <v>9.2198581560279997</v>
      </c>
      <c r="N3277" s="2">
        <v>20.567375886524999</v>
      </c>
      <c r="O3277" s="2">
        <v>4.9645390070920001</v>
      </c>
      <c r="P3277" s="16">
        <v>74.468085106383</v>
      </c>
    </row>
    <row r="3278" spans="3:16" ht="25.2" x14ac:dyDescent="0.25">
      <c r="C3278" s="106"/>
      <c r="D3278" s="102" t="s">
        <v>22</v>
      </c>
      <c r="E3278" s="10" t="s">
        <v>40</v>
      </c>
      <c r="F3278" s="9"/>
      <c r="G3278" s="13">
        <v>123</v>
      </c>
      <c r="H3278" s="23">
        <v>43.089430894308997</v>
      </c>
      <c r="I3278" s="4">
        <v>14.634146341463</v>
      </c>
      <c r="J3278" s="4">
        <v>11.382113821138001</v>
      </c>
      <c r="K3278" s="4">
        <v>3.2520325203249998</v>
      </c>
      <c r="L3278" s="4">
        <v>11.382113821138001</v>
      </c>
      <c r="M3278" s="4">
        <v>4.065040650407</v>
      </c>
      <c r="N3278" s="4">
        <v>32.520325203252</v>
      </c>
      <c r="O3278" s="4">
        <v>2.4390243902440001</v>
      </c>
      <c r="P3278" s="25">
        <v>65.040650406504</v>
      </c>
    </row>
    <row r="3279" spans="3:16" ht="25.2" x14ac:dyDescent="0.25">
      <c r="C3279" s="106"/>
      <c r="D3279" s="103"/>
      <c r="E3279" s="11" t="s">
        <v>41</v>
      </c>
      <c r="F3279" s="8"/>
      <c r="G3279" s="7">
        <v>511</v>
      </c>
      <c r="H3279" s="17">
        <v>63.992172211350002</v>
      </c>
      <c r="I3279" s="2">
        <v>12.720156555773</v>
      </c>
      <c r="J3279" s="2">
        <v>10.176125244617999</v>
      </c>
      <c r="K3279" s="2">
        <v>3.7181996086110001</v>
      </c>
      <c r="L3279" s="2">
        <v>12.915851272016001</v>
      </c>
      <c r="M3279" s="2">
        <v>4.5009784735810001</v>
      </c>
      <c r="N3279" s="2">
        <v>17.808219178081998</v>
      </c>
      <c r="O3279" s="2">
        <v>0.97847358121299999</v>
      </c>
      <c r="P3279" s="16">
        <v>81.213307240705007</v>
      </c>
    </row>
    <row r="3280" spans="3:16" x14ac:dyDescent="0.25">
      <c r="C3280" s="106"/>
      <c r="D3280" s="103"/>
      <c r="E3280" s="11" t="s">
        <v>42</v>
      </c>
      <c r="F3280" s="8"/>
      <c r="G3280" s="14">
        <v>36</v>
      </c>
      <c r="H3280" s="29">
        <v>52.777777777777999</v>
      </c>
      <c r="I3280" s="6">
        <v>16.666666666666998</v>
      </c>
      <c r="J3280" s="6">
        <v>11.111111111111001</v>
      </c>
      <c r="K3280" s="12" t="s">
        <v>68</v>
      </c>
      <c r="L3280" s="6">
        <v>8.333333333333</v>
      </c>
      <c r="M3280" s="6">
        <v>5.5555555555560003</v>
      </c>
      <c r="N3280" s="6">
        <v>30.555555555556001</v>
      </c>
      <c r="O3280" s="12" t="s">
        <v>68</v>
      </c>
      <c r="P3280" s="31">
        <v>69.444444444444002</v>
      </c>
    </row>
    <row r="3281" spans="3:16" x14ac:dyDescent="0.25">
      <c r="C3281" s="106"/>
      <c r="D3281" s="103"/>
      <c r="E3281" s="11" t="s">
        <v>43</v>
      </c>
      <c r="F3281" s="8"/>
      <c r="G3281" s="7">
        <v>224</v>
      </c>
      <c r="H3281" s="17">
        <v>54.017857142856997</v>
      </c>
      <c r="I3281" s="2">
        <v>13.392857142857</v>
      </c>
      <c r="J3281" s="2">
        <v>8.9285714285710007</v>
      </c>
      <c r="K3281" s="2">
        <v>4.0178571428570002</v>
      </c>
      <c r="L3281" s="2">
        <v>9.375</v>
      </c>
      <c r="M3281" s="2">
        <v>6.6964285714290002</v>
      </c>
      <c r="N3281" s="2">
        <v>20.535714285714</v>
      </c>
      <c r="O3281" s="2">
        <v>2.2321428571430002</v>
      </c>
      <c r="P3281" s="16">
        <v>77.232142857143003</v>
      </c>
    </row>
    <row r="3282" spans="3:16" x14ac:dyDescent="0.25">
      <c r="C3282" s="106"/>
      <c r="D3282" s="103"/>
      <c r="E3282" s="11" t="s">
        <v>44</v>
      </c>
      <c r="F3282" s="8"/>
      <c r="G3282" s="14">
        <v>46</v>
      </c>
      <c r="H3282" s="29">
        <v>60.869565217390999</v>
      </c>
      <c r="I3282" s="6">
        <v>15.217391304348</v>
      </c>
      <c r="J3282" s="6">
        <v>17.391304347826001</v>
      </c>
      <c r="K3282" s="12" t="s">
        <v>68</v>
      </c>
      <c r="L3282" s="6">
        <v>13.04347826087</v>
      </c>
      <c r="M3282" s="6">
        <v>8.6956521739130004</v>
      </c>
      <c r="N3282" s="6">
        <v>10.869565217390999</v>
      </c>
      <c r="O3282" s="6">
        <v>2.1739130434780001</v>
      </c>
      <c r="P3282" s="31">
        <v>86.956521739129997</v>
      </c>
    </row>
    <row r="3283" spans="3:16" ht="25.2" x14ac:dyDescent="0.25">
      <c r="C3283" s="106"/>
      <c r="D3283" s="103"/>
      <c r="E3283" s="11" t="s">
        <v>45</v>
      </c>
      <c r="F3283" s="8"/>
      <c r="G3283" s="14">
        <v>18</v>
      </c>
      <c r="H3283" s="29">
        <v>33.333333333333002</v>
      </c>
      <c r="I3283" s="6">
        <v>22.222222222222001</v>
      </c>
      <c r="J3283" s="6">
        <v>16.666666666666998</v>
      </c>
      <c r="K3283" s="6">
        <v>5.5555555555560003</v>
      </c>
      <c r="L3283" s="6">
        <v>22.222222222222001</v>
      </c>
      <c r="M3283" s="6">
        <v>5.5555555555560003</v>
      </c>
      <c r="N3283" s="6">
        <v>16.666666666666998</v>
      </c>
      <c r="O3283" s="6">
        <v>11.111111111111001</v>
      </c>
      <c r="P3283" s="31">
        <v>72.222222222222001</v>
      </c>
    </row>
    <row r="3284" spans="3:16" x14ac:dyDescent="0.25">
      <c r="C3284" s="106"/>
      <c r="D3284" s="103"/>
      <c r="E3284" s="11" t="s">
        <v>38</v>
      </c>
      <c r="F3284" s="8"/>
      <c r="G3284" s="7">
        <v>80</v>
      </c>
      <c r="H3284" s="17">
        <v>45</v>
      </c>
      <c r="I3284" s="2">
        <v>12.5</v>
      </c>
      <c r="J3284" s="2">
        <v>15</v>
      </c>
      <c r="K3284" s="2">
        <v>2.5</v>
      </c>
      <c r="L3284" s="2">
        <v>13.75</v>
      </c>
      <c r="M3284" s="2">
        <v>11.25</v>
      </c>
      <c r="N3284" s="2">
        <v>26.25</v>
      </c>
      <c r="O3284" s="2">
        <v>6.25</v>
      </c>
      <c r="P3284" s="16">
        <v>67.5</v>
      </c>
    </row>
    <row r="3285" spans="3:16" ht="25.2" x14ac:dyDescent="0.25">
      <c r="C3285" s="106"/>
      <c r="D3285" s="102" t="s">
        <v>23</v>
      </c>
      <c r="E3285" s="10" t="s">
        <v>40</v>
      </c>
      <c r="F3285" s="9"/>
      <c r="G3285" s="13">
        <v>140</v>
      </c>
      <c r="H3285" s="23">
        <v>62.857142857143003</v>
      </c>
      <c r="I3285" s="4">
        <v>20.714285714286</v>
      </c>
      <c r="J3285" s="4">
        <v>18.571428571428999</v>
      </c>
      <c r="K3285" s="4">
        <v>3.5714285714290002</v>
      </c>
      <c r="L3285" s="4">
        <v>19.285714285714</v>
      </c>
      <c r="M3285" s="4">
        <v>7.1428571428570002</v>
      </c>
      <c r="N3285" s="4">
        <v>7.8571428571429998</v>
      </c>
      <c r="O3285" s="4">
        <v>2.8571428571430002</v>
      </c>
      <c r="P3285" s="25">
        <v>89.285714285713993</v>
      </c>
    </row>
    <row r="3286" spans="3:16" ht="25.2" x14ac:dyDescent="0.25">
      <c r="C3286" s="106"/>
      <c r="D3286" s="103"/>
      <c r="E3286" s="11" t="s">
        <v>41</v>
      </c>
      <c r="F3286" s="8"/>
      <c r="G3286" s="7">
        <v>395</v>
      </c>
      <c r="H3286" s="17">
        <v>70.126582278480996</v>
      </c>
      <c r="I3286" s="2">
        <v>12.151898734176999</v>
      </c>
      <c r="J3286" s="2">
        <v>10.886075949366999</v>
      </c>
      <c r="K3286" s="2">
        <v>4.5569620253160004</v>
      </c>
      <c r="L3286" s="2">
        <v>15.443037974684</v>
      </c>
      <c r="M3286" s="2">
        <v>2.5316455696200002</v>
      </c>
      <c r="N3286" s="2">
        <v>13.164556962024999</v>
      </c>
      <c r="O3286" s="2">
        <v>1.0126582278480001</v>
      </c>
      <c r="P3286" s="16">
        <v>85.822784810127004</v>
      </c>
    </row>
    <row r="3287" spans="3:16" x14ac:dyDescent="0.25">
      <c r="C3287" s="106"/>
      <c r="D3287" s="103"/>
      <c r="E3287" s="11" t="s">
        <v>42</v>
      </c>
      <c r="F3287" s="8"/>
      <c r="G3287" s="14">
        <v>25</v>
      </c>
      <c r="H3287" s="29">
        <v>72</v>
      </c>
      <c r="I3287" s="6">
        <v>16</v>
      </c>
      <c r="J3287" s="12" t="s">
        <v>68</v>
      </c>
      <c r="K3287" s="6">
        <v>8</v>
      </c>
      <c r="L3287" s="6">
        <v>16</v>
      </c>
      <c r="M3287" s="6">
        <v>4</v>
      </c>
      <c r="N3287" s="6">
        <v>4</v>
      </c>
      <c r="O3287" s="12" t="s">
        <v>68</v>
      </c>
      <c r="P3287" s="31">
        <v>96</v>
      </c>
    </row>
    <row r="3288" spans="3:16" x14ac:dyDescent="0.25">
      <c r="C3288" s="106"/>
      <c r="D3288" s="103"/>
      <c r="E3288" s="11" t="s">
        <v>43</v>
      </c>
      <c r="F3288" s="8"/>
      <c r="G3288" s="7">
        <v>226</v>
      </c>
      <c r="H3288" s="17">
        <v>59.292035398229999</v>
      </c>
      <c r="I3288" s="2">
        <v>14.601769911504</v>
      </c>
      <c r="J3288" s="2">
        <v>15.044247787611001</v>
      </c>
      <c r="K3288" s="2">
        <v>3.0973451327429999</v>
      </c>
      <c r="L3288" s="2">
        <v>11.504424778761001</v>
      </c>
      <c r="M3288" s="2">
        <v>5.7522123893810004</v>
      </c>
      <c r="N3288" s="2">
        <v>15.486725663716999</v>
      </c>
      <c r="O3288" s="2">
        <v>5.7522123893810004</v>
      </c>
      <c r="P3288" s="16">
        <v>78.761061946902998</v>
      </c>
    </row>
    <row r="3289" spans="3:16" x14ac:dyDescent="0.25">
      <c r="C3289" s="106"/>
      <c r="D3289" s="103"/>
      <c r="E3289" s="11" t="s">
        <v>44</v>
      </c>
      <c r="F3289" s="8"/>
      <c r="G3289" s="14">
        <v>47</v>
      </c>
      <c r="H3289" s="29">
        <v>61.702127659574003</v>
      </c>
      <c r="I3289" s="6">
        <v>12.765957446809001</v>
      </c>
      <c r="J3289" s="6">
        <v>21.276595744681</v>
      </c>
      <c r="K3289" s="6">
        <v>2.1276595744679998</v>
      </c>
      <c r="L3289" s="6">
        <v>8.5106382978719992</v>
      </c>
      <c r="M3289" s="6">
        <v>4.2553191489359996</v>
      </c>
      <c r="N3289" s="6">
        <v>10.638297872340001</v>
      </c>
      <c r="O3289" s="6">
        <v>10.638297872340001</v>
      </c>
      <c r="P3289" s="31">
        <v>78.723404255318997</v>
      </c>
    </row>
    <row r="3290" spans="3:16" ht="25.2" x14ac:dyDescent="0.25">
      <c r="C3290" s="106"/>
      <c r="D3290" s="103"/>
      <c r="E3290" s="11" t="s">
        <v>45</v>
      </c>
      <c r="F3290" s="8"/>
      <c r="G3290" s="14">
        <v>23</v>
      </c>
      <c r="H3290" s="29">
        <v>52.173913043478002</v>
      </c>
      <c r="I3290" s="6">
        <v>26.086956521739001</v>
      </c>
      <c r="J3290" s="6">
        <v>13.04347826087</v>
      </c>
      <c r="K3290" s="12" t="s">
        <v>68</v>
      </c>
      <c r="L3290" s="6">
        <v>34.782608695652002</v>
      </c>
      <c r="M3290" s="6">
        <v>4.3478260869570002</v>
      </c>
      <c r="N3290" s="6">
        <v>4.3478260869570002</v>
      </c>
      <c r="O3290" s="12" t="s">
        <v>68</v>
      </c>
      <c r="P3290" s="31">
        <v>95.652173913043001</v>
      </c>
    </row>
    <row r="3291" spans="3:16" x14ac:dyDescent="0.25">
      <c r="C3291" s="106"/>
      <c r="D3291" s="103"/>
      <c r="E3291" s="11" t="s">
        <v>38</v>
      </c>
      <c r="F3291" s="8"/>
      <c r="G3291" s="7">
        <v>61</v>
      </c>
      <c r="H3291" s="17">
        <v>62.295081967213001</v>
      </c>
      <c r="I3291" s="2">
        <v>14.754098360656</v>
      </c>
      <c r="J3291" s="2">
        <v>14.754098360656</v>
      </c>
      <c r="K3291" s="2">
        <v>3.2786885245900002</v>
      </c>
      <c r="L3291" s="2">
        <v>4.918032786885</v>
      </c>
      <c r="M3291" s="2">
        <v>6.5573770491800003</v>
      </c>
      <c r="N3291" s="2">
        <v>13.114754098361001</v>
      </c>
      <c r="O3291" s="2">
        <v>3.2786885245900002</v>
      </c>
      <c r="P3291" s="16">
        <v>83.606557377049</v>
      </c>
    </row>
    <row r="3292" spans="3:16" x14ac:dyDescent="0.25">
      <c r="C3292" s="102" t="s">
        <v>46</v>
      </c>
      <c r="D3292" s="100" t="s">
        <v>21</v>
      </c>
      <c r="E3292" s="10" t="s">
        <v>47</v>
      </c>
      <c r="F3292" s="9"/>
      <c r="G3292" s="13">
        <v>1103</v>
      </c>
      <c r="H3292" s="23">
        <v>64.913871260199002</v>
      </c>
      <c r="I3292" s="4">
        <v>14.233907524932</v>
      </c>
      <c r="J3292" s="4">
        <v>13.871260199456</v>
      </c>
      <c r="K3292" s="4">
        <v>4.0797824116049997</v>
      </c>
      <c r="L3292" s="4">
        <v>14.868540344515001</v>
      </c>
      <c r="M3292" s="4">
        <v>4.3517679057120002</v>
      </c>
      <c r="N3292" s="4">
        <v>13.236627379872999</v>
      </c>
      <c r="O3292" s="4">
        <v>2.357207615594</v>
      </c>
      <c r="P3292" s="25">
        <v>84.406165004532994</v>
      </c>
    </row>
    <row r="3293" spans="3:16" ht="25.2" x14ac:dyDescent="0.25">
      <c r="C3293" s="106"/>
      <c r="D3293" s="101"/>
      <c r="E3293" s="11" t="s">
        <v>48</v>
      </c>
      <c r="F3293" s="8"/>
      <c r="G3293" s="7">
        <v>173</v>
      </c>
      <c r="H3293" s="17">
        <v>50.867052023120998</v>
      </c>
      <c r="I3293" s="2">
        <v>12.138728323699</v>
      </c>
      <c r="J3293" s="2">
        <v>6.3583815028900004</v>
      </c>
      <c r="K3293" s="2">
        <v>1.734104046243</v>
      </c>
      <c r="L3293" s="2">
        <v>9.2485549132949991</v>
      </c>
      <c r="M3293" s="2">
        <v>3.4682080924859999</v>
      </c>
      <c r="N3293" s="2">
        <v>30.635838150289</v>
      </c>
      <c r="O3293" s="2">
        <v>0.57803468208099995</v>
      </c>
      <c r="P3293" s="16">
        <v>68.786127167629999</v>
      </c>
    </row>
    <row r="3294" spans="3:16" x14ac:dyDescent="0.25">
      <c r="C3294" s="106"/>
      <c r="D3294" s="101"/>
      <c r="E3294" s="11" t="s">
        <v>49</v>
      </c>
      <c r="F3294" s="8"/>
      <c r="G3294" s="14">
        <v>29</v>
      </c>
      <c r="H3294" s="29">
        <v>51.724137931034001</v>
      </c>
      <c r="I3294" s="6">
        <v>24.137931034483</v>
      </c>
      <c r="J3294" s="6">
        <v>6.8965517241379999</v>
      </c>
      <c r="K3294" s="6">
        <v>3.4482758620689999</v>
      </c>
      <c r="L3294" s="6">
        <v>10.344827586207</v>
      </c>
      <c r="M3294" s="6">
        <v>3.4482758620689999</v>
      </c>
      <c r="N3294" s="6">
        <v>17.241379310345</v>
      </c>
      <c r="O3294" s="6">
        <v>10.344827586207</v>
      </c>
      <c r="P3294" s="31">
        <v>72.413793103448</v>
      </c>
    </row>
    <row r="3295" spans="3:16" ht="25.2" x14ac:dyDescent="0.25">
      <c r="C3295" s="106"/>
      <c r="D3295" s="101"/>
      <c r="E3295" s="11" t="s">
        <v>50</v>
      </c>
      <c r="F3295" s="8"/>
      <c r="G3295" s="7">
        <v>102</v>
      </c>
      <c r="H3295" s="17">
        <v>49.019607843137003</v>
      </c>
      <c r="I3295" s="2">
        <v>13.725490196078001</v>
      </c>
      <c r="J3295" s="2">
        <v>5.8823529411760003</v>
      </c>
      <c r="K3295" s="2">
        <v>3.9215686274510002</v>
      </c>
      <c r="L3295" s="2">
        <v>7.8431372549020004</v>
      </c>
      <c r="M3295" s="2">
        <v>5.8823529411760003</v>
      </c>
      <c r="N3295" s="2">
        <v>26.470588235293999</v>
      </c>
      <c r="O3295" s="2">
        <v>1.9607843137250001</v>
      </c>
      <c r="P3295" s="16">
        <v>71.568627450980003</v>
      </c>
    </row>
    <row r="3296" spans="3:16" ht="25.2" x14ac:dyDescent="0.25">
      <c r="C3296" s="106"/>
      <c r="D3296" s="101"/>
      <c r="E3296" s="11" t="s">
        <v>51</v>
      </c>
      <c r="F3296" s="8"/>
      <c r="G3296" s="14">
        <v>46</v>
      </c>
      <c r="H3296" s="29">
        <v>43.478260869564998</v>
      </c>
      <c r="I3296" s="6">
        <v>17.391304347826001</v>
      </c>
      <c r="J3296" s="6">
        <v>13.04347826087</v>
      </c>
      <c r="K3296" s="6">
        <v>2.1739130434780001</v>
      </c>
      <c r="L3296" s="6">
        <v>10.869565217390999</v>
      </c>
      <c r="M3296" s="6">
        <v>4.3478260869570002</v>
      </c>
      <c r="N3296" s="6">
        <v>32.608695652173999</v>
      </c>
      <c r="O3296" s="6">
        <v>4.3478260869570002</v>
      </c>
      <c r="P3296" s="31">
        <v>63.043478260870003</v>
      </c>
    </row>
    <row r="3297" spans="3:16" x14ac:dyDescent="0.25">
      <c r="C3297" s="106"/>
      <c r="D3297" s="101"/>
      <c r="E3297" s="11" t="s">
        <v>52</v>
      </c>
      <c r="F3297" s="8"/>
      <c r="G3297" s="14">
        <v>20</v>
      </c>
      <c r="H3297" s="29">
        <v>50</v>
      </c>
      <c r="I3297" s="6">
        <v>15</v>
      </c>
      <c r="J3297" s="6">
        <v>5</v>
      </c>
      <c r="K3297" s="12" t="s">
        <v>68</v>
      </c>
      <c r="L3297" s="6">
        <v>20</v>
      </c>
      <c r="M3297" s="6">
        <v>35</v>
      </c>
      <c r="N3297" s="12" t="s">
        <v>68</v>
      </c>
      <c r="O3297" s="12" t="s">
        <v>68</v>
      </c>
      <c r="P3297" s="31">
        <v>100</v>
      </c>
    </row>
    <row r="3298" spans="3:16" x14ac:dyDescent="0.25">
      <c r="C3298" s="106"/>
      <c r="D3298" s="101"/>
      <c r="E3298" s="11" t="s">
        <v>53</v>
      </c>
      <c r="F3298" s="8"/>
      <c r="G3298" s="14">
        <v>19</v>
      </c>
      <c r="H3298" s="29">
        <v>57.894736842104997</v>
      </c>
      <c r="I3298" s="6">
        <v>10.526315789473999</v>
      </c>
      <c r="J3298" s="12" t="s">
        <v>68</v>
      </c>
      <c r="K3298" s="6">
        <v>5.2631578947369997</v>
      </c>
      <c r="L3298" s="6">
        <v>21.052631578947</v>
      </c>
      <c r="M3298" s="6">
        <v>15.789473684211</v>
      </c>
      <c r="N3298" s="6">
        <v>15.789473684211</v>
      </c>
      <c r="O3298" s="12" t="s">
        <v>68</v>
      </c>
      <c r="P3298" s="31">
        <v>84.210526315788996</v>
      </c>
    </row>
    <row r="3299" spans="3:16" x14ac:dyDescent="0.25">
      <c r="C3299" s="106"/>
      <c r="D3299" s="101"/>
      <c r="E3299" s="11" t="s">
        <v>38</v>
      </c>
      <c r="F3299" s="8"/>
      <c r="G3299" s="14">
        <v>32</v>
      </c>
      <c r="H3299" s="29">
        <v>68.75</v>
      </c>
      <c r="I3299" s="6">
        <v>18.75</v>
      </c>
      <c r="J3299" s="6">
        <v>18.75</v>
      </c>
      <c r="K3299" s="6">
        <v>9.375</v>
      </c>
      <c r="L3299" s="6">
        <v>6.25</v>
      </c>
      <c r="M3299" s="6">
        <v>9.375</v>
      </c>
      <c r="N3299" s="6">
        <v>9.375</v>
      </c>
      <c r="O3299" s="6">
        <v>9.375</v>
      </c>
      <c r="P3299" s="31">
        <v>81.25</v>
      </c>
    </row>
    <row r="3300" spans="3:16" x14ac:dyDescent="0.25">
      <c r="C3300" s="106"/>
      <c r="D3300" s="101"/>
      <c r="E3300" s="11" t="s">
        <v>54</v>
      </c>
      <c r="F3300" s="8"/>
      <c r="G3300" s="7">
        <v>1276</v>
      </c>
      <c r="H3300" s="17">
        <v>63.009404388714998</v>
      </c>
      <c r="I3300" s="2">
        <v>13.949843260188</v>
      </c>
      <c r="J3300" s="2">
        <v>12.852664576803001</v>
      </c>
      <c r="K3300" s="2">
        <v>3.761755485893</v>
      </c>
      <c r="L3300" s="2">
        <v>14.106583072099999</v>
      </c>
      <c r="M3300" s="2">
        <v>4.23197492163</v>
      </c>
      <c r="N3300" s="2">
        <v>15.595611285265999</v>
      </c>
      <c r="O3300" s="2">
        <v>2.115987460815</v>
      </c>
      <c r="P3300" s="16">
        <v>82.288401253917996</v>
      </c>
    </row>
    <row r="3301" spans="3:16" x14ac:dyDescent="0.25">
      <c r="C3301" s="106"/>
      <c r="D3301" s="101"/>
      <c r="E3301" s="11" t="s">
        <v>55</v>
      </c>
      <c r="F3301" s="8"/>
      <c r="G3301" s="7">
        <v>177</v>
      </c>
      <c r="H3301" s="17">
        <v>48.022598870056001</v>
      </c>
      <c r="I3301" s="2">
        <v>16.384180790959999</v>
      </c>
      <c r="J3301" s="2">
        <v>7.9096045197739997</v>
      </c>
      <c r="K3301" s="2">
        <v>3.3898305084749998</v>
      </c>
      <c r="L3301" s="2">
        <v>9.0395480225989999</v>
      </c>
      <c r="M3301" s="2">
        <v>5.0847457627120001</v>
      </c>
      <c r="N3301" s="2">
        <v>26.553672316383999</v>
      </c>
      <c r="O3301" s="2">
        <v>3.9548022598869998</v>
      </c>
      <c r="P3301" s="16">
        <v>69.491525423729001</v>
      </c>
    </row>
    <row r="3302" spans="3:16" ht="25.2" x14ac:dyDescent="0.25">
      <c r="C3302" s="102" t="s">
        <v>56</v>
      </c>
      <c r="D3302" s="100" t="s">
        <v>21</v>
      </c>
      <c r="E3302" s="10" t="s">
        <v>57</v>
      </c>
      <c r="F3302" s="9"/>
      <c r="G3302" s="13">
        <v>393</v>
      </c>
      <c r="H3302" s="23">
        <v>59.287531806616002</v>
      </c>
      <c r="I3302" s="4">
        <v>13.740458015267</v>
      </c>
      <c r="J3302" s="4">
        <v>11.195928753181001</v>
      </c>
      <c r="K3302" s="4">
        <v>2.0356234096689998</v>
      </c>
      <c r="L3302" s="4">
        <v>15.776081424936001</v>
      </c>
      <c r="M3302" s="4">
        <v>6.6157760814250004</v>
      </c>
      <c r="N3302" s="4">
        <v>14.758269720102</v>
      </c>
      <c r="O3302" s="4">
        <v>2.2900763358780001</v>
      </c>
      <c r="P3302" s="25">
        <v>82.951653944019995</v>
      </c>
    </row>
    <row r="3303" spans="3:16" ht="25.2" x14ac:dyDescent="0.25">
      <c r="C3303" s="106"/>
      <c r="D3303" s="101"/>
      <c r="E3303" s="11" t="s">
        <v>58</v>
      </c>
      <c r="F3303" s="8"/>
      <c r="G3303" s="7">
        <v>615</v>
      </c>
      <c r="H3303" s="17">
        <v>60.487804878048998</v>
      </c>
      <c r="I3303" s="2">
        <v>12.357723577235999</v>
      </c>
      <c r="J3303" s="2">
        <v>10.569105691057</v>
      </c>
      <c r="K3303" s="2">
        <v>3.5772357723580002</v>
      </c>
      <c r="L3303" s="2">
        <v>13.983739837398</v>
      </c>
      <c r="M3303" s="2">
        <v>3.7398373983740001</v>
      </c>
      <c r="N3303" s="2">
        <v>19.674796747967001</v>
      </c>
      <c r="O3303" s="2">
        <v>2.7642276422759999</v>
      </c>
      <c r="P3303" s="16">
        <v>77.560975609755999</v>
      </c>
    </row>
    <row r="3304" spans="3:16" ht="25.2" x14ac:dyDescent="0.25">
      <c r="C3304" s="106"/>
      <c r="D3304" s="101"/>
      <c r="E3304" s="11" t="s">
        <v>59</v>
      </c>
      <c r="F3304" s="8"/>
      <c r="G3304" s="7">
        <v>364</v>
      </c>
      <c r="H3304" s="17">
        <v>63.461538461537998</v>
      </c>
      <c r="I3304" s="2">
        <v>16.758241758242001</v>
      </c>
      <c r="J3304" s="2">
        <v>14.285714285714</v>
      </c>
      <c r="K3304" s="2">
        <v>5.4945054945049998</v>
      </c>
      <c r="L3304" s="2">
        <v>10.439560439559999</v>
      </c>
      <c r="M3304" s="2">
        <v>5.4945054945049998</v>
      </c>
      <c r="N3304" s="2">
        <v>14.010989010989</v>
      </c>
      <c r="O3304" s="2">
        <v>1.923076923077</v>
      </c>
      <c r="P3304" s="16">
        <v>84.065934065934002</v>
      </c>
    </row>
    <row r="3305" spans="3:16" x14ac:dyDescent="0.25">
      <c r="C3305" s="106"/>
      <c r="D3305" s="101"/>
      <c r="E3305" s="11" t="s">
        <v>60</v>
      </c>
      <c r="F3305" s="8"/>
      <c r="G3305" s="7">
        <v>152</v>
      </c>
      <c r="H3305" s="17">
        <v>63.157894736842003</v>
      </c>
      <c r="I3305" s="2">
        <v>17.763157894736999</v>
      </c>
      <c r="J3305" s="2">
        <v>15.789473684211</v>
      </c>
      <c r="K3305" s="2">
        <v>5.2631578947369997</v>
      </c>
      <c r="L3305" s="2">
        <v>13.157894736842</v>
      </c>
      <c r="M3305" s="2">
        <v>4.6052631578950001</v>
      </c>
      <c r="N3305" s="2">
        <v>14.473684210526001</v>
      </c>
      <c r="O3305" s="2">
        <v>2.6315789473679998</v>
      </c>
      <c r="P3305" s="16">
        <v>82.894736842105004</v>
      </c>
    </row>
    <row r="3306" spans="3:16" x14ac:dyDescent="0.25">
      <c r="C3306" s="102" t="s">
        <v>61</v>
      </c>
      <c r="D3306" s="100" t="s">
        <v>21</v>
      </c>
      <c r="E3306" s="10" t="s">
        <v>62</v>
      </c>
      <c r="F3306" s="9"/>
      <c r="G3306" s="13">
        <v>197</v>
      </c>
      <c r="H3306" s="23">
        <v>53.299492385786998</v>
      </c>
      <c r="I3306" s="4">
        <v>19.796954314720999</v>
      </c>
      <c r="J3306" s="4">
        <v>16.243654822334999</v>
      </c>
      <c r="K3306" s="4">
        <v>4.0609137055840003</v>
      </c>
      <c r="L3306" s="4">
        <v>14.213197969543</v>
      </c>
      <c r="M3306" s="4">
        <v>6.598984771574</v>
      </c>
      <c r="N3306" s="4">
        <v>19.796954314720999</v>
      </c>
      <c r="O3306" s="4">
        <v>2.0304568527920002</v>
      </c>
      <c r="P3306" s="25">
        <v>78.172588832486994</v>
      </c>
    </row>
    <row r="3307" spans="3:16" x14ac:dyDescent="0.25">
      <c r="C3307" s="103"/>
      <c r="D3307" s="101"/>
      <c r="E3307" s="11" t="s">
        <v>63</v>
      </c>
      <c r="F3307" s="8"/>
      <c r="G3307" s="7">
        <v>460</v>
      </c>
      <c r="H3307" s="17">
        <v>59.347826086956999</v>
      </c>
      <c r="I3307" s="2">
        <v>14.782608695652</v>
      </c>
      <c r="J3307" s="2">
        <v>11.739130434783</v>
      </c>
      <c r="K3307" s="2">
        <v>4.130434782609</v>
      </c>
      <c r="L3307" s="2">
        <v>14.565217391304</v>
      </c>
      <c r="M3307" s="2">
        <v>4.3478260869570002</v>
      </c>
      <c r="N3307" s="2">
        <v>17.391304347826001</v>
      </c>
      <c r="O3307" s="2">
        <v>2.1739130434780001</v>
      </c>
      <c r="P3307" s="16">
        <v>80.434782608695997</v>
      </c>
    </row>
    <row r="3308" spans="3:16" ht="25.2" x14ac:dyDescent="0.25">
      <c r="C3308" s="103"/>
      <c r="D3308" s="101"/>
      <c r="E3308" s="11" t="s">
        <v>64</v>
      </c>
      <c r="F3308" s="8"/>
      <c r="G3308" s="7">
        <v>286</v>
      </c>
      <c r="H3308" s="17">
        <v>66.433566433566</v>
      </c>
      <c r="I3308" s="2">
        <v>15.034965034964999</v>
      </c>
      <c r="J3308" s="2">
        <v>12.587412587413001</v>
      </c>
      <c r="K3308" s="2">
        <v>4.5454545454549997</v>
      </c>
      <c r="L3308" s="2">
        <v>14.685314685314999</v>
      </c>
      <c r="M3308" s="2">
        <v>3.4965034965030002</v>
      </c>
      <c r="N3308" s="2">
        <v>12.587412587413001</v>
      </c>
      <c r="O3308" s="2">
        <v>2.797202797203</v>
      </c>
      <c r="P3308" s="16">
        <v>84.615384615384997</v>
      </c>
    </row>
    <row r="3309" spans="3:16" x14ac:dyDescent="0.25">
      <c r="C3309" s="103"/>
      <c r="D3309" s="101"/>
      <c r="E3309" s="11" t="s">
        <v>65</v>
      </c>
      <c r="F3309" s="8"/>
      <c r="G3309" s="7">
        <v>249</v>
      </c>
      <c r="H3309" s="17">
        <v>57.831325301204998</v>
      </c>
      <c r="I3309" s="2">
        <v>11.244979919679</v>
      </c>
      <c r="J3309" s="2">
        <v>10.040160642569999</v>
      </c>
      <c r="K3309" s="2">
        <v>2.409638554217</v>
      </c>
      <c r="L3309" s="2">
        <v>14.457831325300999</v>
      </c>
      <c r="M3309" s="2">
        <v>5.2208835341370001</v>
      </c>
      <c r="N3309" s="2">
        <v>18.072289156627001</v>
      </c>
      <c r="O3309" s="2">
        <v>2.409638554217</v>
      </c>
      <c r="P3309" s="16">
        <v>79.518072289157004</v>
      </c>
    </row>
    <row r="3310" spans="3:16" x14ac:dyDescent="0.25">
      <c r="C3310" s="103"/>
      <c r="D3310" s="101"/>
      <c r="E3310" s="11" t="s">
        <v>66</v>
      </c>
      <c r="F3310" s="8"/>
      <c r="G3310" s="7">
        <v>145</v>
      </c>
      <c r="H3310" s="17">
        <v>64.827586206896996</v>
      </c>
      <c r="I3310" s="2">
        <v>10.344827586207</v>
      </c>
      <c r="J3310" s="2">
        <v>8.9655172413790005</v>
      </c>
      <c r="K3310" s="2">
        <v>0.68965517241399998</v>
      </c>
      <c r="L3310" s="2">
        <v>11.034482758620999</v>
      </c>
      <c r="M3310" s="2">
        <v>4.8275862068970001</v>
      </c>
      <c r="N3310" s="2">
        <v>17.931034482758999</v>
      </c>
      <c r="O3310" s="2">
        <v>3.4482758620689999</v>
      </c>
      <c r="P3310" s="16">
        <v>78.620689655172001</v>
      </c>
    </row>
    <row r="3311" spans="3:16" x14ac:dyDescent="0.25">
      <c r="C3311" s="107"/>
      <c r="D3311" s="104"/>
      <c r="E3311" s="44" t="s">
        <v>67</v>
      </c>
      <c r="F3311" s="45"/>
      <c r="G3311" s="56">
        <v>187</v>
      </c>
      <c r="H3311" s="66">
        <v>67.379679144384994</v>
      </c>
      <c r="I3311" s="35">
        <v>13.368983957218999</v>
      </c>
      <c r="J3311" s="35">
        <v>13.368983957218999</v>
      </c>
      <c r="K3311" s="35">
        <v>5.8823529411760003</v>
      </c>
      <c r="L3311" s="35">
        <v>9.0909090909089993</v>
      </c>
      <c r="M3311" s="35">
        <v>6.9518716577540003</v>
      </c>
      <c r="N3311" s="35">
        <v>13.903743315508001</v>
      </c>
      <c r="O3311" s="35">
        <v>2.1390374331549999</v>
      </c>
      <c r="P3311" s="67">
        <v>83.957219251336994</v>
      </c>
    </row>
    <row r="3313" spans="2:18" x14ac:dyDescent="0.25">
      <c r="B3313" s="42" t="str">
        <f xml:space="preserve"> HYPERLINK("#'目次'!B45", "[39]")</f>
        <v>[39]</v>
      </c>
      <c r="C3313" s="37" t="s">
        <v>489</v>
      </c>
    </row>
    <row r="3316" spans="2:18" x14ac:dyDescent="0.25">
      <c r="C3316" s="37" t="s">
        <v>14</v>
      </c>
    </row>
    <row r="3317" spans="2:18" ht="63" x14ac:dyDescent="0.25">
      <c r="C3317" s="96"/>
      <c r="D3317" s="97"/>
      <c r="E3317" s="97"/>
      <c r="F3317" s="97"/>
      <c r="G3317" s="52" t="s">
        <v>15</v>
      </c>
      <c r="H3317" s="48" t="s">
        <v>490</v>
      </c>
      <c r="I3317" s="20" t="s">
        <v>491</v>
      </c>
      <c r="J3317" s="20" t="s">
        <v>492</v>
      </c>
      <c r="K3317" s="20" t="s">
        <v>493</v>
      </c>
      <c r="L3317" s="20" t="s">
        <v>494</v>
      </c>
      <c r="M3317" s="20" t="s">
        <v>495</v>
      </c>
      <c r="N3317" s="20" t="s">
        <v>496</v>
      </c>
      <c r="O3317" s="20" t="s">
        <v>53</v>
      </c>
      <c r="P3317" s="20" t="s">
        <v>497</v>
      </c>
      <c r="Q3317" s="20" t="s">
        <v>38</v>
      </c>
      <c r="R3317" s="51" t="s">
        <v>498</v>
      </c>
    </row>
    <row r="3318" spans="2:18" x14ac:dyDescent="0.25">
      <c r="C3318" s="98"/>
      <c r="D3318" s="99"/>
      <c r="E3318" s="99"/>
      <c r="F3318" s="99"/>
      <c r="G3318" s="47"/>
      <c r="H3318" s="55"/>
      <c r="I3318" s="21"/>
      <c r="J3318" s="21"/>
      <c r="K3318" s="21"/>
      <c r="L3318" s="21"/>
      <c r="M3318" s="21"/>
      <c r="N3318" s="21"/>
      <c r="O3318" s="21"/>
      <c r="P3318" s="21"/>
      <c r="Q3318" s="21"/>
      <c r="R3318" s="54"/>
    </row>
    <row r="3319" spans="2:18" x14ac:dyDescent="0.25">
      <c r="C3319" s="43"/>
      <c r="D3319" s="49"/>
      <c r="E3319" s="53" t="s">
        <v>15</v>
      </c>
      <c r="F3319" s="46"/>
      <c r="G3319" s="50">
        <v>1524</v>
      </c>
      <c r="H3319" s="32">
        <v>11.351706036745</v>
      </c>
      <c r="I3319" s="32">
        <v>9.580052493438</v>
      </c>
      <c r="J3319" s="32">
        <v>14.566929133858</v>
      </c>
      <c r="K3319" s="32">
        <v>3.412073490814</v>
      </c>
      <c r="L3319" s="32">
        <v>3.4776902887140002</v>
      </c>
      <c r="M3319" s="32">
        <v>38.320209973753002</v>
      </c>
      <c r="N3319" s="32">
        <v>54.790026246719002</v>
      </c>
      <c r="O3319" s="32">
        <v>5.6430446194229997</v>
      </c>
      <c r="P3319" s="32">
        <v>19.225721784777001</v>
      </c>
      <c r="Q3319" s="32">
        <v>0.98425196850399999</v>
      </c>
      <c r="R3319" s="65">
        <v>79.790026246718995</v>
      </c>
    </row>
    <row r="3320" spans="2:18" x14ac:dyDescent="0.25">
      <c r="C3320" s="105" t="s">
        <v>20</v>
      </c>
      <c r="D3320" s="100" t="s">
        <v>21</v>
      </c>
      <c r="E3320" s="10" t="s">
        <v>22</v>
      </c>
      <c r="F3320" s="9"/>
      <c r="G3320" s="13">
        <v>780</v>
      </c>
      <c r="H3320" s="23">
        <v>6.0256410256409998</v>
      </c>
      <c r="I3320" s="4">
        <v>9.8717948717950001</v>
      </c>
      <c r="J3320" s="4">
        <v>12.179487179486999</v>
      </c>
      <c r="K3320" s="4">
        <v>3.5897435897440002</v>
      </c>
      <c r="L3320" s="4">
        <v>2.6923076923079998</v>
      </c>
      <c r="M3320" s="4">
        <v>33.846153846154003</v>
      </c>
      <c r="N3320" s="4">
        <v>50.512820512821001</v>
      </c>
      <c r="O3320" s="4">
        <v>7.0512820512819996</v>
      </c>
      <c r="P3320" s="4">
        <v>23.333333333333002</v>
      </c>
      <c r="Q3320" s="4">
        <v>0.89743589743600005</v>
      </c>
      <c r="R3320" s="25">
        <v>75.769230769231001</v>
      </c>
    </row>
    <row r="3321" spans="2:18" x14ac:dyDescent="0.25">
      <c r="C3321" s="106"/>
      <c r="D3321" s="101"/>
      <c r="E3321" s="11" t="s">
        <v>23</v>
      </c>
      <c r="F3321" s="8"/>
      <c r="G3321" s="7">
        <v>744</v>
      </c>
      <c r="H3321" s="17">
        <v>16.935483870968</v>
      </c>
      <c r="I3321" s="2">
        <v>9.2741935483870002</v>
      </c>
      <c r="J3321" s="2">
        <v>17.069892473117999</v>
      </c>
      <c r="K3321" s="2">
        <v>3.2258064516129998</v>
      </c>
      <c r="L3321" s="2">
        <v>4.3010752688169998</v>
      </c>
      <c r="M3321" s="2">
        <v>43.010752688171998</v>
      </c>
      <c r="N3321" s="2">
        <v>59.274193548386997</v>
      </c>
      <c r="O3321" s="2">
        <v>4.166666666667</v>
      </c>
      <c r="P3321" s="2">
        <v>14.919354838709999</v>
      </c>
      <c r="Q3321" s="2">
        <v>1.0752688172039999</v>
      </c>
      <c r="R3321" s="16">
        <v>84.005376344086002</v>
      </c>
    </row>
    <row r="3322" spans="2:18" x14ac:dyDescent="0.25">
      <c r="C3322" s="102" t="s">
        <v>24</v>
      </c>
      <c r="D3322" s="102" t="s">
        <v>25</v>
      </c>
      <c r="E3322" s="10" t="s">
        <v>26</v>
      </c>
      <c r="F3322" s="9"/>
      <c r="G3322" s="13">
        <v>257</v>
      </c>
      <c r="H3322" s="23">
        <v>6.2256809338519998</v>
      </c>
      <c r="I3322" s="4">
        <v>4.6692607003889997</v>
      </c>
      <c r="J3322" s="4">
        <v>10.505836575875</v>
      </c>
      <c r="K3322" s="4">
        <v>1.556420233463</v>
      </c>
      <c r="L3322" s="4">
        <v>1.1673151750969999</v>
      </c>
      <c r="M3322" s="4">
        <v>28.793774319065999</v>
      </c>
      <c r="N3322" s="4">
        <v>52.918287937743003</v>
      </c>
      <c r="O3322" s="4">
        <v>6.2256809338519998</v>
      </c>
      <c r="P3322" s="4">
        <v>28.015564202335</v>
      </c>
      <c r="Q3322" s="4">
        <v>1.1673151750969999</v>
      </c>
      <c r="R3322" s="25">
        <v>70.817120622567998</v>
      </c>
    </row>
    <row r="3323" spans="2:18" x14ac:dyDescent="0.25">
      <c r="C3323" s="106"/>
      <c r="D3323" s="103"/>
      <c r="E3323" s="11" t="s">
        <v>27</v>
      </c>
      <c r="F3323" s="8"/>
      <c r="G3323" s="7">
        <v>297</v>
      </c>
      <c r="H3323" s="17">
        <v>10.774410774411001</v>
      </c>
      <c r="I3323" s="2">
        <v>7.4074074074069998</v>
      </c>
      <c r="J3323" s="2">
        <v>11.447811447811</v>
      </c>
      <c r="K3323" s="2">
        <v>1.683501683502</v>
      </c>
      <c r="L3323" s="2">
        <v>3.0303030303030001</v>
      </c>
      <c r="M3323" s="2">
        <v>31.649831649831999</v>
      </c>
      <c r="N3323" s="2">
        <v>55.892255892256003</v>
      </c>
      <c r="O3323" s="2">
        <v>4.7138047138049997</v>
      </c>
      <c r="P3323" s="2">
        <v>23.905723905723999</v>
      </c>
      <c r="Q3323" s="2">
        <v>0.33670033669999999</v>
      </c>
      <c r="R3323" s="16">
        <v>75.757575757576006</v>
      </c>
    </row>
    <row r="3324" spans="2:18" x14ac:dyDescent="0.25">
      <c r="C3324" s="106"/>
      <c r="D3324" s="103"/>
      <c r="E3324" s="11" t="s">
        <v>28</v>
      </c>
      <c r="F3324" s="8"/>
      <c r="G3324" s="7">
        <v>316</v>
      </c>
      <c r="H3324" s="17">
        <v>13.924050632910999</v>
      </c>
      <c r="I3324" s="2">
        <v>7.5949367088609998</v>
      </c>
      <c r="J3324" s="2">
        <v>15.506329113924</v>
      </c>
      <c r="K3324" s="2">
        <v>2.2151898734180002</v>
      </c>
      <c r="L3324" s="2">
        <v>3.4810126582279999</v>
      </c>
      <c r="M3324" s="2">
        <v>42.721518987342002</v>
      </c>
      <c r="N3324" s="2">
        <v>60.759493670886002</v>
      </c>
      <c r="O3324" s="2">
        <v>5.379746835443</v>
      </c>
      <c r="P3324" s="2">
        <v>16.139240506328999</v>
      </c>
      <c r="Q3324" s="2">
        <v>0.63291139240500005</v>
      </c>
      <c r="R3324" s="16">
        <v>83.227848101266005</v>
      </c>
    </row>
    <row r="3325" spans="2:18" x14ac:dyDescent="0.25">
      <c r="C3325" s="106"/>
      <c r="D3325" s="103"/>
      <c r="E3325" s="11" t="s">
        <v>29</v>
      </c>
      <c r="F3325" s="8"/>
      <c r="G3325" s="7">
        <v>335</v>
      </c>
      <c r="H3325" s="17">
        <v>13.134328358209</v>
      </c>
      <c r="I3325" s="2">
        <v>14.029850746269</v>
      </c>
      <c r="J3325" s="2">
        <v>17.014925373134002</v>
      </c>
      <c r="K3325" s="2">
        <v>5.6716417910450003</v>
      </c>
      <c r="L3325" s="2">
        <v>5.0746268656720002</v>
      </c>
      <c r="M3325" s="2">
        <v>42.985074626866002</v>
      </c>
      <c r="N3325" s="2">
        <v>54.925373134327998</v>
      </c>
      <c r="O3325" s="2">
        <v>4.477611940299</v>
      </c>
      <c r="P3325" s="2">
        <v>12.835820895522</v>
      </c>
      <c r="Q3325" s="2">
        <v>0.89552238805999995</v>
      </c>
      <c r="R3325" s="16">
        <v>86.268656716417993</v>
      </c>
    </row>
    <row r="3326" spans="2:18" x14ac:dyDescent="0.25">
      <c r="C3326" s="106"/>
      <c r="D3326" s="103"/>
      <c r="E3326" s="11" t="s">
        <v>30</v>
      </c>
      <c r="F3326" s="8"/>
      <c r="G3326" s="7">
        <v>319</v>
      </c>
      <c r="H3326" s="17">
        <v>11.598746081505</v>
      </c>
      <c r="I3326" s="2">
        <v>12.852664576803001</v>
      </c>
      <c r="J3326" s="2">
        <v>17.241379310345</v>
      </c>
      <c r="K3326" s="2">
        <v>5.3291536050159998</v>
      </c>
      <c r="L3326" s="2">
        <v>4.0752351097180002</v>
      </c>
      <c r="M3326" s="2">
        <v>42.946708463950003</v>
      </c>
      <c r="N3326" s="2">
        <v>49.216300940438998</v>
      </c>
      <c r="O3326" s="2">
        <v>7.5235109717870001</v>
      </c>
      <c r="P3326" s="2">
        <v>17.554858934169001</v>
      </c>
      <c r="Q3326" s="2">
        <v>1.8808777429470001</v>
      </c>
      <c r="R3326" s="16">
        <v>80.564263322884003</v>
      </c>
    </row>
    <row r="3327" spans="2:18" x14ac:dyDescent="0.25">
      <c r="C3327" s="106"/>
      <c r="D3327" s="103"/>
      <c r="E3327" s="11" t="s">
        <v>31</v>
      </c>
      <c r="F3327" s="8"/>
      <c r="G3327" s="7">
        <v>1267</v>
      </c>
      <c r="H3327" s="17">
        <v>12.391475927388001</v>
      </c>
      <c r="I3327" s="2">
        <v>10.576164167324</v>
      </c>
      <c r="J3327" s="2">
        <v>15.390686661405001</v>
      </c>
      <c r="K3327" s="2">
        <v>3.7884767166539999</v>
      </c>
      <c r="L3327" s="2">
        <v>3.9463299131810001</v>
      </c>
      <c r="M3327" s="2">
        <v>40.252565114444003</v>
      </c>
      <c r="N3327" s="2">
        <v>55.169692186267</v>
      </c>
      <c r="O3327" s="2">
        <v>5.5248618784529997</v>
      </c>
      <c r="P3327" s="2">
        <v>17.442778216259001</v>
      </c>
      <c r="Q3327" s="2">
        <v>0.94711917916300004</v>
      </c>
      <c r="R3327" s="16">
        <v>81.610102604578003</v>
      </c>
    </row>
    <row r="3328" spans="2:18" x14ac:dyDescent="0.25">
      <c r="C3328" s="106"/>
      <c r="D3328" s="103"/>
      <c r="E3328" s="11" t="s">
        <v>32</v>
      </c>
      <c r="F3328" s="8"/>
      <c r="G3328" s="7">
        <v>654</v>
      </c>
      <c r="H3328" s="17">
        <v>12.385321100917</v>
      </c>
      <c r="I3328" s="2">
        <v>13.455657492355</v>
      </c>
      <c r="J3328" s="2">
        <v>17.125382262997</v>
      </c>
      <c r="K3328" s="2">
        <v>5.5045871559629997</v>
      </c>
      <c r="L3328" s="2">
        <v>4.5871559633030001</v>
      </c>
      <c r="M3328" s="2">
        <v>42.966360856268999</v>
      </c>
      <c r="N3328" s="2">
        <v>52.140672782875001</v>
      </c>
      <c r="O3328" s="2">
        <v>5.9633027522940001</v>
      </c>
      <c r="P3328" s="2">
        <v>15.137614678899</v>
      </c>
      <c r="Q3328" s="2">
        <v>1.376146788991</v>
      </c>
      <c r="R3328" s="16">
        <v>83.486238532109994</v>
      </c>
    </row>
    <row r="3329" spans="3:18" x14ac:dyDescent="0.25">
      <c r="C3329" s="106"/>
      <c r="D3329" s="102" t="s">
        <v>22</v>
      </c>
      <c r="E3329" s="10" t="s">
        <v>26</v>
      </c>
      <c r="F3329" s="9"/>
      <c r="G3329" s="13">
        <v>137</v>
      </c>
      <c r="H3329" s="23">
        <v>2.9197080291969999</v>
      </c>
      <c r="I3329" s="4">
        <v>2.9197080291969999</v>
      </c>
      <c r="J3329" s="4">
        <v>6.5693430656930003</v>
      </c>
      <c r="K3329" s="4">
        <v>2.1897810218979998</v>
      </c>
      <c r="L3329" s="4">
        <v>0.72992700729899995</v>
      </c>
      <c r="M3329" s="4">
        <v>24.087591240876002</v>
      </c>
      <c r="N3329" s="4">
        <v>50.364963503650003</v>
      </c>
      <c r="O3329" s="4">
        <v>7.299270072993</v>
      </c>
      <c r="P3329" s="4">
        <v>32.846715328466999</v>
      </c>
      <c r="Q3329" s="4">
        <v>0.72992700729899995</v>
      </c>
      <c r="R3329" s="25">
        <v>66.423357664234004</v>
      </c>
    </row>
    <row r="3330" spans="3:18" x14ac:dyDescent="0.25">
      <c r="C3330" s="106"/>
      <c r="D3330" s="103"/>
      <c r="E3330" s="11" t="s">
        <v>27</v>
      </c>
      <c r="F3330" s="8"/>
      <c r="G3330" s="7">
        <v>157</v>
      </c>
      <c r="H3330" s="17">
        <v>5.0955414012739997</v>
      </c>
      <c r="I3330" s="2">
        <v>8.2802547770700006</v>
      </c>
      <c r="J3330" s="2">
        <v>10.191082802547999</v>
      </c>
      <c r="K3330" s="2">
        <v>1.2738853503180001</v>
      </c>
      <c r="L3330" s="2">
        <v>3.184713375796</v>
      </c>
      <c r="M3330" s="2">
        <v>28.662420382166001</v>
      </c>
      <c r="N3330" s="2">
        <v>50.31847133758</v>
      </c>
      <c r="O3330" s="2">
        <v>7.0063694267520003</v>
      </c>
      <c r="P3330" s="2">
        <v>28.025477707006001</v>
      </c>
      <c r="Q3330" s="2">
        <v>0.63694267515900005</v>
      </c>
      <c r="R3330" s="16">
        <v>71.337579617833995</v>
      </c>
    </row>
    <row r="3331" spans="3:18" x14ac:dyDescent="0.25">
      <c r="C3331" s="106"/>
      <c r="D3331" s="103"/>
      <c r="E3331" s="11" t="s">
        <v>28</v>
      </c>
      <c r="F3331" s="8"/>
      <c r="G3331" s="7">
        <v>162</v>
      </c>
      <c r="H3331" s="17">
        <v>8.0246913580250006</v>
      </c>
      <c r="I3331" s="2">
        <v>6.1728395061730001</v>
      </c>
      <c r="J3331" s="2">
        <v>13.58024691358</v>
      </c>
      <c r="K3331" s="2">
        <v>1.2345679012349999</v>
      </c>
      <c r="L3331" s="2">
        <v>1.2345679012349999</v>
      </c>
      <c r="M3331" s="2">
        <v>34.567901234567998</v>
      </c>
      <c r="N3331" s="2">
        <v>53.703703703704001</v>
      </c>
      <c r="O3331" s="2">
        <v>7.4074074074069998</v>
      </c>
      <c r="P3331" s="2">
        <v>22.222222222222001</v>
      </c>
      <c r="Q3331" s="19" t="s">
        <v>68</v>
      </c>
      <c r="R3331" s="16">
        <v>77.777777777777999</v>
      </c>
    </row>
    <row r="3332" spans="3:18" x14ac:dyDescent="0.25">
      <c r="C3332" s="106"/>
      <c r="D3332" s="103"/>
      <c r="E3332" s="11" t="s">
        <v>29</v>
      </c>
      <c r="F3332" s="8"/>
      <c r="G3332" s="7">
        <v>175</v>
      </c>
      <c r="H3332" s="17">
        <v>9.1428571428570002</v>
      </c>
      <c r="I3332" s="2">
        <v>14.285714285714</v>
      </c>
      <c r="J3332" s="2">
        <v>12.571428571428999</v>
      </c>
      <c r="K3332" s="2">
        <v>8.5714285714289993</v>
      </c>
      <c r="L3332" s="2">
        <v>3.4285714285709998</v>
      </c>
      <c r="M3332" s="2">
        <v>36.571428571429003</v>
      </c>
      <c r="N3332" s="2">
        <v>52.571428571429003</v>
      </c>
      <c r="O3332" s="2">
        <v>5.7142857142860004</v>
      </c>
      <c r="P3332" s="2">
        <v>17.142857142857</v>
      </c>
      <c r="Q3332" s="2">
        <v>0.57142857142900005</v>
      </c>
      <c r="R3332" s="16">
        <v>82.285714285713993</v>
      </c>
    </row>
    <row r="3333" spans="3:18" x14ac:dyDescent="0.25">
      <c r="C3333" s="106"/>
      <c r="D3333" s="103"/>
      <c r="E3333" s="11" t="s">
        <v>30</v>
      </c>
      <c r="F3333" s="8"/>
      <c r="G3333" s="7">
        <v>149</v>
      </c>
      <c r="H3333" s="17">
        <v>4.0268456375839996</v>
      </c>
      <c r="I3333" s="2">
        <v>16.778523489933001</v>
      </c>
      <c r="J3333" s="2">
        <v>17.449664429529999</v>
      </c>
      <c r="K3333" s="2">
        <v>4.0268456375839996</v>
      </c>
      <c r="L3333" s="2">
        <v>4.6979865771810001</v>
      </c>
      <c r="M3333" s="2">
        <v>44.295302013422997</v>
      </c>
      <c r="N3333" s="2">
        <v>44.96644295302</v>
      </c>
      <c r="O3333" s="2">
        <v>8.0536912751679992</v>
      </c>
      <c r="P3333" s="2">
        <v>18.120805369128</v>
      </c>
      <c r="Q3333" s="2">
        <v>2.6845637583889999</v>
      </c>
      <c r="R3333" s="16">
        <v>79.194630872483003</v>
      </c>
    </row>
    <row r="3334" spans="3:18" x14ac:dyDescent="0.25">
      <c r="C3334" s="106"/>
      <c r="D3334" s="103"/>
      <c r="E3334" s="11" t="s">
        <v>31</v>
      </c>
      <c r="F3334" s="8"/>
      <c r="G3334" s="7">
        <v>643</v>
      </c>
      <c r="H3334" s="17">
        <v>6.6874027993779999</v>
      </c>
      <c r="I3334" s="2">
        <v>11.353032659408999</v>
      </c>
      <c r="J3334" s="2">
        <v>13.374805598756</v>
      </c>
      <c r="K3334" s="2">
        <v>3.8880248833589999</v>
      </c>
      <c r="L3334" s="2">
        <v>3.110419906687</v>
      </c>
      <c r="M3334" s="2">
        <v>35.925349922240002</v>
      </c>
      <c r="N3334" s="2">
        <v>50.544323483669999</v>
      </c>
      <c r="O3334" s="2">
        <v>6.9984447900470004</v>
      </c>
      <c r="P3334" s="2">
        <v>21.306376360809001</v>
      </c>
      <c r="Q3334" s="2">
        <v>0.933125972006</v>
      </c>
      <c r="R3334" s="16">
        <v>77.760497667185007</v>
      </c>
    </row>
    <row r="3335" spans="3:18" x14ac:dyDescent="0.25">
      <c r="C3335" s="106"/>
      <c r="D3335" s="103"/>
      <c r="E3335" s="11" t="s">
        <v>32</v>
      </c>
      <c r="F3335" s="8"/>
      <c r="G3335" s="7">
        <v>324</v>
      </c>
      <c r="H3335" s="17">
        <v>6.79012345679</v>
      </c>
      <c r="I3335" s="2">
        <v>15.432098765432</v>
      </c>
      <c r="J3335" s="2">
        <v>14.814814814815</v>
      </c>
      <c r="K3335" s="2">
        <v>6.4814814814809996</v>
      </c>
      <c r="L3335" s="2">
        <v>4.0123456790120002</v>
      </c>
      <c r="M3335" s="2">
        <v>40.123456790123001</v>
      </c>
      <c r="N3335" s="2">
        <v>49.074074074073998</v>
      </c>
      <c r="O3335" s="2">
        <v>6.79012345679</v>
      </c>
      <c r="P3335" s="2">
        <v>17.592592592593</v>
      </c>
      <c r="Q3335" s="2">
        <v>1.543209876543</v>
      </c>
      <c r="R3335" s="16">
        <v>80.864197530864004</v>
      </c>
    </row>
    <row r="3336" spans="3:18" x14ac:dyDescent="0.25">
      <c r="C3336" s="106"/>
      <c r="D3336" s="102" t="s">
        <v>23</v>
      </c>
      <c r="E3336" s="10" t="s">
        <v>26</v>
      </c>
      <c r="F3336" s="9"/>
      <c r="G3336" s="13">
        <v>120</v>
      </c>
      <c r="H3336" s="23">
        <v>10</v>
      </c>
      <c r="I3336" s="4">
        <v>6.666666666667</v>
      </c>
      <c r="J3336" s="4">
        <v>15</v>
      </c>
      <c r="K3336" s="4">
        <v>0.83333333333299997</v>
      </c>
      <c r="L3336" s="4">
        <v>1.666666666667</v>
      </c>
      <c r="M3336" s="4">
        <v>34.166666666666998</v>
      </c>
      <c r="N3336" s="4">
        <v>55.833333333333002</v>
      </c>
      <c r="O3336" s="4">
        <v>5</v>
      </c>
      <c r="P3336" s="4">
        <v>22.5</v>
      </c>
      <c r="Q3336" s="4">
        <v>1.666666666667</v>
      </c>
      <c r="R3336" s="25">
        <v>75.833333333333002</v>
      </c>
    </row>
    <row r="3337" spans="3:18" x14ac:dyDescent="0.25">
      <c r="C3337" s="106"/>
      <c r="D3337" s="103"/>
      <c r="E3337" s="11" t="s">
        <v>27</v>
      </c>
      <c r="F3337" s="8"/>
      <c r="G3337" s="7">
        <v>140</v>
      </c>
      <c r="H3337" s="17">
        <v>17.142857142857</v>
      </c>
      <c r="I3337" s="2">
        <v>6.4285714285709998</v>
      </c>
      <c r="J3337" s="2">
        <v>12.857142857143</v>
      </c>
      <c r="K3337" s="2">
        <v>2.1428571428569998</v>
      </c>
      <c r="L3337" s="2">
        <v>2.8571428571430002</v>
      </c>
      <c r="M3337" s="2">
        <v>35</v>
      </c>
      <c r="N3337" s="2">
        <v>62.142857142856997</v>
      </c>
      <c r="O3337" s="2">
        <v>2.1428571428569998</v>
      </c>
      <c r="P3337" s="2">
        <v>19.285714285714</v>
      </c>
      <c r="Q3337" s="19" t="s">
        <v>68</v>
      </c>
      <c r="R3337" s="16">
        <v>80.714285714286007</v>
      </c>
    </row>
    <row r="3338" spans="3:18" x14ac:dyDescent="0.25">
      <c r="C3338" s="106"/>
      <c r="D3338" s="103"/>
      <c r="E3338" s="11" t="s">
        <v>28</v>
      </c>
      <c r="F3338" s="8"/>
      <c r="G3338" s="7">
        <v>154</v>
      </c>
      <c r="H3338" s="17">
        <v>20.12987012987</v>
      </c>
      <c r="I3338" s="2">
        <v>9.0909090909089993</v>
      </c>
      <c r="J3338" s="2">
        <v>17.532467532468001</v>
      </c>
      <c r="K3338" s="2">
        <v>3.2467532467529998</v>
      </c>
      <c r="L3338" s="2">
        <v>5.844155844156</v>
      </c>
      <c r="M3338" s="2">
        <v>51.298701298700998</v>
      </c>
      <c r="N3338" s="2">
        <v>68.181818181818002</v>
      </c>
      <c r="O3338" s="2">
        <v>3.2467532467529998</v>
      </c>
      <c r="P3338" s="2">
        <v>9.7402597402600009</v>
      </c>
      <c r="Q3338" s="2">
        <v>1.298701298701</v>
      </c>
      <c r="R3338" s="16">
        <v>88.961038961038994</v>
      </c>
    </row>
    <row r="3339" spans="3:18" x14ac:dyDescent="0.25">
      <c r="C3339" s="106"/>
      <c r="D3339" s="103"/>
      <c r="E3339" s="11" t="s">
        <v>29</v>
      </c>
      <c r="F3339" s="8"/>
      <c r="G3339" s="7">
        <v>160</v>
      </c>
      <c r="H3339" s="17">
        <v>17.5</v>
      </c>
      <c r="I3339" s="2">
        <v>13.75</v>
      </c>
      <c r="J3339" s="2">
        <v>21.875</v>
      </c>
      <c r="K3339" s="2">
        <v>2.5</v>
      </c>
      <c r="L3339" s="2">
        <v>6.875</v>
      </c>
      <c r="M3339" s="2">
        <v>50</v>
      </c>
      <c r="N3339" s="2">
        <v>57.5</v>
      </c>
      <c r="O3339" s="2">
        <v>3.125</v>
      </c>
      <c r="P3339" s="2">
        <v>8.125</v>
      </c>
      <c r="Q3339" s="2">
        <v>1.25</v>
      </c>
      <c r="R3339" s="16">
        <v>90.625</v>
      </c>
    </row>
    <row r="3340" spans="3:18" x14ac:dyDescent="0.25">
      <c r="C3340" s="106"/>
      <c r="D3340" s="103"/>
      <c r="E3340" s="11" t="s">
        <v>30</v>
      </c>
      <c r="F3340" s="8"/>
      <c r="G3340" s="7">
        <v>170</v>
      </c>
      <c r="H3340" s="17">
        <v>18.235294117647001</v>
      </c>
      <c r="I3340" s="2">
        <v>9.4117647058819998</v>
      </c>
      <c r="J3340" s="2">
        <v>17.058823529411999</v>
      </c>
      <c r="K3340" s="2">
        <v>6.4705882352939996</v>
      </c>
      <c r="L3340" s="2">
        <v>3.5294117647059999</v>
      </c>
      <c r="M3340" s="2">
        <v>41.764705882352999</v>
      </c>
      <c r="N3340" s="2">
        <v>52.941176470587997</v>
      </c>
      <c r="O3340" s="2">
        <v>7.0588235294119999</v>
      </c>
      <c r="P3340" s="2">
        <v>17.058823529411999</v>
      </c>
      <c r="Q3340" s="2">
        <v>1.1764705882349999</v>
      </c>
      <c r="R3340" s="16">
        <v>81.764705882352999</v>
      </c>
    </row>
    <row r="3341" spans="3:18" x14ac:dyDescent="0.25">
      <c r="C3341" s="106"/>
      <c r="D3341" s="103"/>
      <c r="E3341" s="11" t="s">
        <v>31</v>
      </c>
      <c r="F3341" s="8"/>
      <c r="G3341" s="7">
        <v>624</v>
      </c>
      <c r="H3341" s="17">
        <v>18.269230769231001</v>
      </c>
      <c r="I3341" s="2">
        <v>9.7756410256410007</v>
      </c>
      <c r="J3341" s="2">
        <v>17.467948717949</v>
      </c>
      <c r="K3341" s="2">
        <v>3.685897435897</v>
      </c>
      <c r="L3341" s="2">
        <v>4.8076923076920002</v>
      </c>
      <c r="M3341" s="2">
        <v>44.711538461537998</v>
      </c>
      <c r="N3341" s="2">
        <v>59.935897435896997</v>
      </c>
      <c r="O3341" s="2">
        <v>4.0064102564099997</v>
      </c>
      <c r="P3341" s="2">
        <v>13.461538461538</v>
      </c>
      <c r="Q3341" s="2">
        <v>0.96153846153800004</v>
      </c>
      <c r="R3341" s="16">
        <v>85.576923076922995</v>
      </c>
    </row>
    <row r="3342" spans="3:18" x14ac:dyDescent="0.25">
      <c r="C3342" s="106"/>
      <c r="D3342" s="103"/>
      <c r="E3342" s="11" t="s">
        <v>32</v>
      </c>
      <c r="F3342" s="8"/>
      <c r="G3342" s="7">
        <v>330</v>
      </c>
      <c r="H3342" s="17">
        <v>17.878787878788</v>
      </c>
      <c r="I3342" s="2">
        <v>11.515151515152001</v>
      </c>
      <c r="J3342" s="2">
        <v>19.393939393939</v>
      </c>
      <c r="K3342" s="2">
        <v>4.5454545454549997</v>
      </c>
      <c r="L3342" s="2">
        <v>5.1515151515150004</v>
      </c>
      <c r="M3342" s="2">
        <v>45.757575757575999</v>
      </c>
      <c r="N3342" s="2">
        <v>55.151515151515</v>
      </c>
      <c r="O3342" s="2">
        <v>5.1515151515150004</v>
      </c>
      <c r="P3342" s="2">
        <v>12.727272727273</v>
      </c>
      <c r="Q3342" s="2">
        <v>1.2121212121210001</v>
      </c>
      <c r="R3342" s="16">
        <v>86.060606060606005</v>
      </c>
    </row>
    <row r="3343" spans="3:18" ht="25.2" x14ac:dyDescent="0.25">
      <c r="C3343" s="102" t="s">
        <v>33</v>
      </c>
      <c r="D3343" s="102" t="s">
        <v>25</v>
      </c>
      <c r="E3343" s="10" t="s">
        <v>34</v>
      </c>
      <c r="F3343" s="9"/>
      <c r="G3343" s="13">
        <v>75</v>
      </c>
      <c r="H3343" s="23">
        <v>4</v>
      </c>
      <c r="I3343" s="4">
        <v>1.333333333333</v>
      </c>
      <c r="J3343" s="4">
        <v>4</v>
      </c>
      <c r="K3343" s="4">
        <v>2.666666666667</v>
      </c>
      <c r="L3343" s="4">
        <v>2.666666666667</v>
      </c>
      <c r="M3343" s="4">
        <v>18.666666666666998</v>
      </c>
      <c r="N3343" s="4">
        <v>42.666666666666998</v>
      </c>
      <c r="O3343" s="4">
        <v>8</v>
      </c>
      <c r="P3343" s="4">
        <v>41.333333333333002</v>
      </c>
      <c r="Q3343" s="4">
        <v>1.333333333333</v>
      </c>
      <c r="R3343" s="25">
        <v>57.333333333333002</v>
      </c>
    </row>
    <row r="3344" spans="3:18" ht="25.2" x14ac:dyDescent="0.25">
      <c r="C3344" s="106"/>
      <c r="D3344" s="103"/>
      <c r="E3344" s="11" t="s">
        <v>35</v>
      </c>
      <c r="F3344" s="8"/>
      <c r="G3344" s="7">
        <v>1042</v>
      </c>
      <c r="H3344" s="17">
        <v>11.132437619961999</v>
      </c>
      <c r="I3344" s="2">
        <v>9.9808061420350001</v>
      </c>
      <c r="J3344" s="2">
        <v>14.299424184260999</v>
      </c>
      <c r="K3344" s="2">
        <v>2.9750479846450002</v>
      </c>
      <c r="L3344" s="2">
        <v>2.9750479846450002</v>
      </c>
      <c r="M3344" s="2">
        <v>40.690978886756</v>
      </c>
      <c r="N3344" s="2">
        <v>58.445297504797999</v>
      </c>
      <c r="O3344" s="2">
        <v>4.7984644913630001</v>
      </c>
      <c r="P3344" s="2">
        <v>16.506717850287998</v>
      </c>
      <c r="Q3344" s="2">
        <v>0.479846449136</v>
      </c>
      <c r="R3344" s="16">
        <v>83.013435700575997</v>
      </c>
    </row>
    <row r="3345" spans="3:18" ht="25.2" x14ac:dyDescent="0.25">
      <c r="C3345" s="106"/>
      <c r="D3345" s="103"/>
      <c r="E3345" s="11" t="s">
        <v>36</v>
      </c>
      <c r="F3345" s="8"/>
      <c r="G3345" s="7">
        <v>122</v>
      </c>
      <c r="H3345" s="17">
        <v>8.1967213114750006</v>
      </c>
      <c r="I3345" s="2">
        <v>5.7377049180329998</v>
      </c>
      <c r="J3345" s="2">
        <v>13.114754098361001</v>
      </c>
      <c r="K3345" s="2">
        <v>3.2786885245900002</v>
      </c>
      <c r="L3345" s="2">
        <v>4.0983606557380003</v>
      </c>
      <c r="M3345" s="2">
        <v>27.868852459016001</v>
      </c>
      <c r="N3345" s="2">
        <v>41.803278688524998</v>
      </c>
      <c r="O3345" s="2">
        <v>7.3770491803280001</v>
      </c>
      <c r="P3345" s="2">
        <v>28.688524590164</v>
      </c>
      <c r="Q3345" s="2">
        <v>4.0983606557380003</v>
      </c>
      <c r="R3345" s="16">
        <v>67.213114754098001</v>
      </c>
    </row>
    <row r="3346" spans="3:18" ht="25.2" x14ac:dyDescent="0.25">
      <c r="C3346" s="106"/>
      <c r="D3346" s="103"/>
      <c r="E3346" s="11" t="s">
        <v>37</v>
      </c>
      <c r="F3346" s="8"/>
      <c r="G3346" s="7">
        <v>251</v>
      </c>
      <c r="H3346" s="17">
        <v>15.936254980079999</v>
      </c>
      <c r="I3346" s="2">
        <v>11.155378486056</v>
      </c>
      <c r="J3346" s="2">
        <v>17.928286852589999</v>
      </c>
      <c r="K3346" s="2">
        <v>5.1792828685260002</v>
      </c>
      <c r="L3346" s="2">
        <v>4.3824701195219999</v>
      </c>
      <c r="M3346" s="2">
        <v>39.442231075697002</v>
      </c>
      <c r="N3346" s="2">
        <v>52.191235059760999</v>
      </c>
      <c r="O3346" s="2">
        <v>7.1713147410360003</v>
      </c>
      <c r="P3346" s="2">
        <v>19.123505976095998</v>
      </c>
      <c r="Q3346" s="2">
        <v>0.79681274900400001</v>
      </c>
      <c r="R3346" s="16">
        <v>80.079681274899997</v>
      </c>
    </row>
    <row r="3347" spans="3:18" x14ac:dyDescent="0.25">
      <c r="C3347" s="106"/>
      <c r="D3347" s="103"/>
      <c r="E3347" s="11" t="s">
        <v>38</v>
      </c>
      <c r="F3347" s="8"/>
      <c r="G3347" s="14">
        <v>34</v>
      </c>
      <c r="H3347" s="29">
        <v>11.764705882353001</v>
      </c>
      <c r="I3347" s="6">
        <v>17.647058823529001</v>
      </c>
      <c r="J3347" s="6">
        <v>26.470588235293999</v>
      </c>
      <c r="K3347" s="6">
        <v>5.8823529411760003</v>
      </c>
      <c r="L3347" s="6">
        <v>11.764705882353001</v>
      </c>
      <c r="M3347" s="6">
        <v>38.235294117647001</v>
      </c>
      <c r="N3347" s="6">
        <v>35.294117647058997</v>
      </c>
      <c r="O3347" s="6">
        <v>8.8235294117649996</v>
      </c>
      <c r="P3347" s="6">
        <v>20.588235294118</v>
      </c>
      <c r="Q3347" s="6">
        <v>5.8823529411760003</v>
      </c>
      <c r="R3347" s="31">
        <v>73.529411764705998</v>
      </c>
    </row>
    <row r="3348" spans="3:18" ht="25.2" x14ac:dyDescent="0.25">
      <c r="C3348" s="106"/>
      <c r="D3348" s="102" t="s">
        <v>22</v>
      </c>
      <c r="E3348" s="10" t="s">
        <v>34</v>
      </c>
      <c r="F3348" s="9"/>
      <c r="G3348" s="13">
        <v>53</v>
      </c>
      <c r="H3348" s="23">
        <v>3.7735849056599999</v>
      </c>
      <c r="I3348" s="4">
        <v>1.88679245283</v>
      </c>
      <c r="J3348" s="4">
        <v>3.7735849056599999</v>
      </c>
      <c r="K3348" s="36" t="s">
        <v>68</v>
      </c>
      <c r="L3348" s="4">
        <v>1.88679245283</v>
      </c>
      <c r="M3348" s="4">
        <v>16.981132075472001</v>
      </c>
      <c r="N3348" s="4">
        <v>33.962264150943</v>
      </c>
      <c r="O3348" s="4">
        <v>11.320754716981</v>
      </c>
      <c r="P3348" s="4">
        <v>47.169811320755002</v>
      </c>
      <c r="Q3348" s="4">
        <v>1.88679245283</v>
      </c>
      <c r="R3348" s="25">
        <v>50.943396226414997</v>
      </c>
    </row>
    <row r="3349" spans="3:18" ht="25.2" x14ac:dyDescent="0.25">
      <c r="C3349" s="106"/>
      <c r="D3349" s="103"/>
      <c r="E3349" s="11" t="s">
        <v>35</v>
      </c>
      <c r="F3349" s="8"/>
      <c r="G3349" s="7">
        <v>595</v>
      </c>
      <c r="H3349" s="17">
        <v>6.554621848739</v>
      </c>
      <c r="I3349" s="2">
        <v>10.420168067226999</v>
      </c>
      <c r="J3349" s="2">
        <v>12.941176470587999</v>
      </c>
      <c r="K3349" s="2">
        <v>3.361344537815</v>
      </c>
      <c r="L3349" s="2">
        <v>2.352941176471</v>
      </c>
      <c r="M3349" s="2">
        <v>36.638655462185</v>
      </c>
      <c r="N3349" s="2">
        <v>53.949579831933001</v>
      </c>
      <c r="O3349" s="2">
        <v>6.2184873949580002</v>
      </c>
      <c r="P3349" s="2">
        <v>19.495798319327999</v>
      </c>
      <c r="Q3349" s="2">
        <v>0.33613445378200002</v>
      </c>
      <c r="R3349" s="16">
        <v>80.168067226890997</v>
      </c>
    </row>
    <row r="3350" spans="3:18" ht="25.2" x14ac:dyDescent="0.25">
      <c r="C3350" s="106"/>
      <c r="D3350" s="103"/>
      <c r="E3350" s="11" t="s">
        <v>36</v>
      </c>
      <c r="F3350" s="8"/>
      <c r="G3350" s="7">
        <v>56</v>
      </c>
      <c r="H3350" s="17">
        <v>5.3571428571429998</v>
      </c>
      <c r="I3350" s="2">
        <v>7.1428571428570002</v>
      </c>
      <c r="J3350" s="2">
        <v>8.9285714285710007</v>
      </c>
      <c r="K3350" s="2">
        <v>7.1428571428570002</v>
      </c>
      <c r="L3350" s="2">
        <v>3.5714285714290002</v>
      </c>
      <c r="M3350" s="2">
        <v>25</v>
      </c>
      <c r="N3350" s="2">
        <v>35.714285714286</v>
      </c>
      <c r="O3350" s="2">
        <v>7.1428571428570002</v>
      </c>
      <c r="P3350" s="2">
        <v>35.714285714286</v>
      </c>
      <c r="Q3350" s="2">
        <v>3.5714285714290002</v>
      </c>
      <c r="R3350" s="16">
        <v>60.714285714286</v>
      </c>
    </row>
    <row r="3351" spans="3:18" ht="25.2" x14ac:dyDescent="0.25">
      <c r="C3351" s="106"/>
      <c r="D3351" s="103"/>
      <c r="E3351" s="11" t="s">
        <v>37</v>
      </c>
      <c r="F3351" s="8"/>
      <c r="G3351" s="7">
        <v>54</v>
      </c>
      <c r="H3351" s="17">
        <v>5.5555555555560003</v>
      </c>
      <c r="I3351" s="2">
        <v>12.962962962962999</v>
      </c>
      <c r="J3351" s="2">
        <v>12.962962962962999</v>
      </c>
      <c r="K3351" s="2">
        <v>5.5555555555560003</v>
      </c>
      <c r="L3351" s="2">
        <v>3.7037037037039999</v>
      </c>
      <c r="M3351" s="2">
        <v>29.629629629629999</v>
      </c>
      <c r="N3351" s="2">
        <v>50</v>
      </c>
      <c r="O3351" s="2">
        <v>11.111111111111001</v>
      </c>
      <c r="P3351" s="2">
        <v>29.629629629629999</v>
      </c>
      <c r="Q3351" s="19" t="s">
        <v>68</v>
      </c>
      <c r="R3351" s="16">
        <v>70.370370370369997</v>
      </c>
    </row>
    <row r="3352" spans="3:18" x14ac:dyDescent="0.25">
      <c r="C3352" s="106"/>
      <c r="D3352" s="103"/>
      <c r="E3352" s="11" t="s">
        <v>38</v>
      </c>
      <c r="F3352" s="8"/>
      <c r="G3352" s="14">
        <v>22</v>
      </c>
      <c r="H3352" s="57" t="s">
        <v>68</v>
      </c>
      <c r="I3352" s="6">
        <v>13.636363636364001</v>
      </c>
      <c r="J3352" s="6">
        <v>18.181818181817999</v>
      </c>
      <c r="K3352" s="6">
        <v>4.5454545454549997</v>
      </c>
      <c r="L3352" s="6">
        <v>9.0909090909089993</v>
      </c>
      <c r="M3352" s="6">
        <v>31.818181818182001</v>
      </c>
      <c r="N3352" s="6">
        <v>36.363636363635997</v>
      </c>
      <c r="O3352" s="6">
        <v>9.0909090909089993</v>
      </c>
      <c r="P3352" s="6">
        <v>22.727272727273</v>
      </c>
      <c r="Q3352" s="6">
        <v>9.0909090909089993</v>
      </c>
      <c r="R3352" s="31">
        <v>68.181818181818002</v>
      </c>
    </row>
    <row r="3353" spans="3:18" ht="25.2" x14ac:dyDescent="0.25">
      <c r="C3353" s="106"/>
      <c r="D3353" s="102" t="s">
        <v>23</v>
      </c>
      <c r="E3353" s="10" t="s">
        <v>34</v>
      </c>
      <c r="F3353" s="9"/>
      <c r="G3353" s="41">
        <v>22</v>
      </c>
      <c r="H3353" s="61">
        <v>4.5454545454549997</v>
      </c>
      <c r="I3353" s="39" t="s">
        <v>68</v>
      </c>
      <c r="J3353" s="33">
        <v>4.5454545454549997</v>
      </c>
      <c r="K3353" s="33">
        <v>9.0909090909089993</v>
      </c>
      <c r="L3353" s="33">
        <v>4.5454545454549997</v>
      </c>
      <c r="M3353" s="33">
        <v>22.727272727273</v>
      </c>
      <c r="N3353" s="33">
        <v>63.636363636364003</v>
      </c>
      <c r="O3353" s="39" t="s">
        <v>68</v>
      </c>
      <c r="P3353" s="33">
        <v>27.272727272727</v>
      </c>
      <c r="Q3353" s="39" t="s">
        <v>68</v>
      </c>
      <c r="R3353" s="63">
        <v>72.727272727273004</v>
      </c>
    </row>
    <row r="3354" spans="3:18" ht="25.2" x14ac:dyDescent="0.25">
      <c r="C3354" s="106"/>
      <c r="D3354" s="103"/>
      <c r="E3354" s="11" t="s">
        <v>35</v>
      </c>
      <c r="F3354" s="8"/>
      <c r="G3354" s="7">
        <v>447</v>
      </c>
      <c r="H3354" s="17">
        <v>17.225950782998002</v>
      </c>
      <c r="I3354" s="2">
        <v>9.3959731543620002</v>
      </c>
      <c r="J3354" s="2">
        <v>16.107382550335998</v>
      </c>
      <c r="K3354" s="2">
        <v>2.4608501118569999</v>
      </c>
      <c r="L3354" s="2">
        <v>3.803131991051</v>
      </c>
      <c r="M3354" s="2">
        <v>46.085011185681999</v>
      </c>
      <c r="N3354" s="2">
        <v>64.429530201342004</v>
      </c>
      <c r="O3354" s="2">
        <v>2.9082774049219999</v>
      </c>
      <c r="P3354" s="2">
        <v>12.527964205817</v>
      </c>
      <c r="Q3354" s="2">
        <v>0.67114093959700005</v>
      </c>
      <c r="R3354" s="16">
        <v>86.800894854586005</v>
      </c>
    </row>
    <row r="3355" spans="3:18" ht="25.2" x14ac:dyDescent="0.25">
      <c r="C3355" s="106"/>
      <c r="D3355" s="103"/>
      <c r="E3355" s="11" t="s">
        <v>36</v>
      </c>
      <c r="F3355" s="8"/>
      <c r="G3355" s="7">
        <v>66</v>
      </c>
      <c r="H3355" s="17">
        <v>10.606060606061</v>
      </c>
      <c r="I3355" s="2">
        <v>4.5454545454549997</v>
      </c>
      <c r="J3355" s="2">
        <v>16.666666666666998</v>
      </c>
      <c r="K3355" s="19" t="s">
        <v>68</v>
      </c>
      <c r="L3355" s="2">
        <v>4.5454545454549997</v>
      </c>
      <c r="M3355" s="2">
        <v>30.303030303029999</v>
      </c>
      <c r="N3355" s="2">
        <v>46.969696969696997</v>
      </c>
      <c r="O3355" s="2">
        <v>7.5757575757579998</v>
      </c>
      <c r="P3355" s="2">
        <v>22.727272727273</v>
      </c>
      <c r="Q3355" s="2">
        <v>4.5454545454549997</v>
      </c>
      <c r="R3355" s="16">
        <v>72.727272727273004</v>
      </c>
    </row>
    <row r="3356" spans="3:18" ht="25.2" x14ac:dyDescent="0.25">
      <c r="C3356" s="106"/>
      <c r="D3356" s="103"/>
      <c r="E3356" s="11" t="s">
        <v>37</v>
      </c>
      <c r="F3356" s="8"/>
      <c r="G3356" s="7">
        <v>197</v>
      </c>
      <c r="H3356" s="17">
        <v>18.781725888324999</v>
      </c>
      <c r="I3356" s="2">
        <v>10.659898477157</v>
      </c>
      <c r="J3356" s="2">
        <v>19.289340101522999</v>
      </c>
      <c r="K3356" s="2">
        <v>5.0761421319800002</v>
      </c>
      <c r="L3356" s="2">
        <v>4.5685279187820003</v>
      </c>
      <c r="M3356" s="2">
        <v>42.131979695430999</v>
      </c>
      <c r="N3356" s="2">
        <v>52.791878172589001</v>
      </c>
      <c r="O3356" s="2">
        <v>6.0913705583760001</v>
      </c>
      <c r="P3356" s="2">
        <v>16.243654822334999</v>
      </c>
      <c r="Q3356" s="2">
        <v>1.0152284263960001</v>
      </c>
      <c r="R3356" s="16">
        <v>82.741116751269004</v>
      </c>
    </row>
    <row r="3357" spans="3:18" x14ac:dyDescent="0.25">
      <c r="C3357" s="106"/>
      <c r="D3357" s="103"/>
      <c r="E3357" s="11" t="s">
        <v>38</v>
      </c>
      <c r="F3357" s="8"/>
      <c r="G3357" s="14">
        <v>12</v>
      </c>
      <c r="H3357" s="29">
        <v>33.333333333333002</v>
      </c>
      <c r="I3357" s="6">
        <v>25</v>
      </c>
      <c r="J3357" s="6">
        <v>41.666666666666998</v>
      </c>
      <c r="K3357" s="6">
        <v>8.333333333333</v>
      </c>
      <c r="L3357" s="6">
        <v>16.666666666666998</v>
      </c>
      <c r="M3357" s="6">
        <v>50</v>
      </c>
      <c r="N3357" s="6">
        <v>33.333333333333002</v>
      </c>
      <c r="O3357" s="6">
        <v>8.333333333333</v>
      </c>
      <c r="P3357" s="6">
        <v>16.666666666666998</v>
      </c>
      <c r="Q3357" s="12" t="s">
        <v>68</v>
      </c>
      <c r="R3357" s="31">
        <v>83.333333333333002</v>
      </c>
    </row>
    <row r="3358" spans="3:18" ht="25.2" x14ac:dyDescent="0.25">
      <c r="C3358" s="102" t="s">
        <v>39</v>
      </c>
      <c r="D3358" s="102" t="s">
        <v>25</v>
      </c>
      <c r="E3358" s="10" t="s">
        <v>40</v>
      </c>
      <c r="F3358" s="9"/>
      <c r="G3358" s="13">
        <v>263</v>
      </c>
      <c r="H3358" s="23">
        <v>12.547528517110001</v>
      </c>
      <c r="I3358" s="4">
        <v>7.9847908745250002</v>
      </c>
      <c r="J3358" s="4">
        <v>15.969581749049</v>
      </c>
      <c r="K3358" s="4">
        <v>5.3231939163500002</v>
      </c>
      <c r="L3358" s="4">
        <v>4.5627376425859998</v>
      </c>
      <c r="M3358" s="4">
        <v>33.079847908745002</v>
      </c>
      <c r="N3358" s="4">
        <v>45.247148288973001</v>
      </c>
      <c r="O3358" s="4">
        <v>8.365019011407</v>
      </c>
      <c r="P3358" s="4">
        <v>26.235741444866999</v>
      </c>
      <c r="Q3358" s="4">
        <v>1.9011406844109999</v>
      </c>
      <c r="R3358" s="25">
        <v>71.863117870721993</v>
      </c>
    </row>
    <row r="3359" spans="3:18" ht="25.2" x14ac:dyDescent="0.25">
      <c r="C3359" s="106"/>
      <c r="D3359" s="103"/>
      <c r="E3359" s="11" t="s">
        <v>41</v>
      </c>
      <c r="F3359" s="8"/>
      <c r="G3359" s="7">
        <v>906</v>
      </c>
      <c r="H3359" s="17">
        <v>10.485651214128</v>
      </c>
      <c r="I3359" s="2">
        <v>9.8233995584990002</v>
      </c>
      <c r="J3359" s="2">
        <v>13.907284768212</v>
      </c>
      <c r="K3359" s="2">
        <v>2.6490066225170001</v>
      </c>
      <c r="L3359" s="2">
        <v>2.8697571743929999</v>
      </c>
      <c r="M3359" s="2">
        <v>41.059602649006997</v>
      </c>
      <c r="N3359" s="2">
        <v>59.823399558498998</v>
      </c>
      <c r="O3359" s="2">
        <v>4.6357615894039998</v>
      </c>
      <c r="P3359" s="2">
        <v>16.114790286976</v>
      </c>
      <c r="Q3359" s="2">
        <v>0.331125827815</v>
      </c>
      <c r="R3359" s="16">
        <v>83.554083885210005</v>
      </c>
    </row>
    <row r="3360" spans="3:18" x14ac:dyDescent="0.25">
      <c r="C3360" s="106"/>
      <c r="D3360" s="103"/>
      <c r="E3360" s="11" t="s">
        <v>42</v>
      </c>
      <c r="F3360" s="8"/>
      <c r="G3360" s="7">
        <v>61</v>
      </c>
      <c r="H3360" s="17">
        <v>8.1967213114750006</v>
      </c>
      <c r="I3360" s="2">
        <v>6.5573770491800003</v>
      </c>
      <c r="J3360" s="2">
        <v>14.754098360656</v>
      </c>
      <c r="K3360" s="2">
        <v>1.6393442622950001</v>
      </c>
      <c r="L3360" s="2">
        <v>3.2786885245900002</v>
      </c>
      <c r="M3360" s="2">
        <v>39.344262295081997</v>
      </c>
      <c r="N3360" s="2">
        <v>60.655737704918003</v>
      </c>
      <c r="O3360" s="2">
        <v>8.1967213114750006</v>
      </c>
      <c r="P3360" s="2">
        <v>19.672131147540998</v>
      </c>
      <c r="Q3360" s="19" t="s">
        <v>68</v>
      </c>
      <c r="R3360" s="16">
        <v>80.327868852459005</v>
      </c>
    </row>
    <row r="3361" spans="3:18" x14ac:dyDescent="0.25">
      <c r="C3361" s="106"/>
      <c r="D3361" s="103"/>
      <c r="E3361" s="11" t="s">
        <v>43</v>
      </c>
      <c r="F3361" s="8"/>
      <c r="G3361" s="7">
        <v>450</v>
      </c>
      <c r="H3361" s="17">
        <v>12.888888888888999</v>
      </c>
      <c r="I3361" s="2">
        <v>9.5555555555559994</v>
      </c>
      <c r="J3361" s="2">
        <v>13.555555555555999</v>
      </c>
      <c r="K3361" s="2">
        <v>3.1111111111110001</v>
      </c>
      <c r="L3361" s="2">
        <v>2.666666666667</v>
      </c>
      <c r="M3361" s="2">
        <v>37.333333333333002</v>
      </c>
      <c r="N3361" s="2">
        <v>53.555555555555998</v>
      </c>
      <c r="O3361" s="2">
        <v>6</v>
      </c>
      <c r="P3361" s="2">
        <v>21.111111111111001</v>
      </c>
      <c r="Q3361" s="2">
        <v>0.444444444444</v>
      </c>
      <c r="R3361" s="16">
        <v>78.444444444444002</v>
      </c>
    </row>
    <row r="3362" spans="3:18" x14ac:dyDescent="0.25">
      <c r="C3362" s="106"/>
      <c r="D3362" s="103"/>
      <c r="E3362" s="11" t="s">
        <v>44</v>
      </c>
      <c r="F3362" s="8"/>
      <c r="G3362" s="7">
        <v>93</v>
      </c>
      <c r="H3362" s="17">
        <v>21.505376344085999</v>
      </c>
      <c r="I3362" s="2">
        <v>13.978494623655999</v>
      </c>
      <c r="J3362" s="2">
        <v>19.354838709677001</v>
      </c>
      <c r="K3362" s="2">
        <v>3.2258064516129998</v>
      </c>
      <c r="L3362" s="2">
        <v>4.3010752688169998</v>
      </c>
      <c r="M3362" s="2">
        <v>49.462365591397997</v>
      </c>
      <c r="N3362" s="2">
        <v>55.913978494623997</v>
      </c>
      <c r="O3362" s="2">
        <v>8.6021505376339995</v>
      </c>
      <c r="P3362" s="2">
        <v>11.827956989246999</v>
      </c>
      <c r="Q3362" s="19" t="s">
        <v>68</v>
      </c>
      <c r="R3362" s="16">
        <v>88.172043010753001</v>
      </c>
    </row>
    <row r="3363" spans="3:18" ht="25.2" x14ac:dyDescent="0.25">
      <c r="C3363" s="106"/>
      <c r="D3363" s="103"/>
      <c r="E3363" s="11" t="s">
        <v>45</v>
      </c>
      <c r="F3363" s="8"/>
      <c r="G3363" s="14">
        <v>41</v>
      </c>
      <c r="H3363" s="29">
        <v>2.4390243902440001</v>
      </c>
      <c r="I3363" s="12" t="s">
        <v>68</v>
      </c>
      <c r="J3363" s="6">
        <v>4.8780487804880002</v>
      </c>
      <c r="K3363" s="12" t="s">
        <v>68</v>
      </c>
      <c r="L3363" s="12" t="s">
        <v>68</v>
      </c>
      <c r="M3363" s="6">
        <v>21.951219512194999</v>
      </c>
      <c r="N3363" s="6">
        <v>56.097560975610001</v>
      </c>
      <c r="O3363" s="6">
        <v>17.073170731706998</v>
      </c>
      <c r="P3363" s="6">
        <v>21.951219512194999</v>
      </c>
      <c r="Q3363" s="12" t="s">
        <v>68</v>
      </c>
      <c r="R3363" s="31">
        <v>78.048780487805004</v>
      </c>
    </row>
    <row r="3364" spans="3:18" x14ac:dyDescent="0.25">
      <c r="C3364" s="106"/>
      <c r="D3364" s="103"/>
      <c r="E3364" s="11" t="s">
        <v>38</v>
      </c>
      <c r="F3364" s="8"/>
      <c r="G3364" s="7">
        <v>141</v>
      </c>
      <c r="H3364" s="17">
        <v>13.475177304964999</v>
      </c>
      <c r="I3364" s="2">
        <v>12.056737588652</v>
      </c>
      <c r="J3364" s="2">
        <v>19.858156028368999</v>
      </c>
      <c r="K3364" s="2">
        <v>4.9645390070920001</v>
      </c>
      <c r="L3364" s="2">
        <v>6.3829787234040003</v>
      </c>
      <c r="M3364" s="2">
        <v>36.879432624113001</v>
      </c>
      <c r="N3364" s="2">
        <v>46.099290780141999</v>
      </c>
      <c r="O3364" s="2">
        <v>4.2553191489359996</v>
      </c>
      <c r="P3364" s="2">
        <v>17.021276595745</v>
      </c>
      <c r="Q3364" s="2">
        <v>4.2553191489359996</v>
      </c>
      <c r="R3364" s="16">
        <v>78.723404255318997</v>
      </c>
    </row>
    <row r="3365" spans="3:18" ht="25.2" x14ac:dyDescent="0.25">
      <c r="C3365" s="106"/>
      <c r="D3365" s="102" t="s">
        <v>22</v>
      </c>
      <c r="E3365" s="10" t="s">
        <v>40</v>
      </c>
      <c r="F3365" s="9"/>
      <c r="G3365" s="13">
        <v>123</v>
      </c>
      <c r="H3365" s="23">
        <v>5.6910569105690003</v>
      </c>
      <c r="I3365" s="4">
        <v>7.3170731707319998</v>
      </c>
      <c r="J3365" s="4">
        <v>9.7560975609760003</v>
      </c>
      <c r="K3365" s="4">
        <v>5.6910569105690003</v>
      </c>
      <c r="L3365" s="4">
        <v>3.2520325203249998</v>
      </c>
      <c r="M3365" s="4">
        <v>21.951219512194999</v>
      </c>
      <c r="N3365" s="4">
        <v>36.585365853658999</v>
      </c>
      <c r="O3365" s="4">
        <v>10.569105691057</v>
      </c>
      <c r="P3365" s="4">
        <v>38.211382113821003</v>
      </c>
      <c r="Q3365" s="4">
        <v>1.6260162601629999</v>
      </c>
      <c r="R3365" s="25">
        <v>60.162601626015999</v>
      </c>
    </row>
    <row r="3366" spans="3:18" ht="25.2" x14ac:dyDescent="0.25">
      <c r="C3366" s="106"/>
      <c r="D3366" s="103"/>
      <c r="E3366" s="11" t="s">
        <v>41</v>
      </c>
      <c r="F3366" s="8"/>
      <c r="G3366" s="7">
        <v>511</v>
      </c>
      <c r="H3366" s="17">
        <v>6.0665362035230004</v>
      </c>
      <c r="I3366" s="2">
        <v>10.567514677104</v>
      </c>
      <c r="J3366" s="2">
        <v>12.133072407045001</v>
      </c>
      <c r="K3366" s="2">
        <v>3.326810176125</v>
      </c>
      <c r="L3366" s="2">
        <v>2.1526418786689998</v>
      </c>
      <c r="M3366" s="2">
        <v>36.399217221134997</v>
      </c>
      <c r="N3366" s="2">
        <v>55.185909980430999</v>
      </c>
      <c r="O3366" s="2">
        <v>6.0665362035230004</v>
      </c>
      <c r="P3366" s="2">
        <v>18.982387475538001</v>
      </c>
      <c r="Q3366" s="2">
        <v>0.195694716243</v>
      </c>
      <c r="R3366" s="16">
        <v>80.821917808218998</v>
      </c>
    </row>
    <row r="3367" spans="3:18" x14ac:dyDescent="0.25">
      <c r="C3367" s="106"/>
      <c r="D3367" s="103"/>
      <c r="E3367" s="11" t="s">
        <v>42</v>
      </c>
      <c r="F3367" s="8"/>
      <c r="G3367" s="14">
        <v>36</v>
      </c>
      <c r="H3367" s="29">
        <v>5.5555555555560003</v>
      </c>
      <c r="I3367" s="6">
        <v>5.5555555555560003</v>
      </c>
      <c r="J3367" s="6">
        <v>19.444444444443999</v>
      </c>
      <c r="K3367" s="6">
        <v>2.7777777777780002</v>
      </c>
      <c r="L3367" s="6">
        <v>5.5555555555560003</v>
      </c>
      <c r="M3367" s="6">
        <v>38.888888888888999</v>
      </c>
      <c r="N3367" s="6">
        <v>55.555555555555998</v>
      </c>
      <c r="O3367" s="6">
        <v>8.333333333333</v>
      </c>
      <c r="P3367" s="6">
        <v>25</v>
      </c>
      <c r="Q3367" s="12" t="s">
        <v>68</v>
      </c>
      <c r="R3367" s="31">
        <v>75</v>
      </c>
    </row>
    <row r="3368" spans="3:18" x14ac:dyDescent="0.25">
      <c r="C3368" s="106"/>
      <c r="D3368" s="103"/>
      <c r="E3368" s="11" t="s">
        <v>43</v>
      </c>
      <c r="F3368" s="8"/>
      <c r="G3368" s="7">
        <v>224</v>
      </c>
      <c r="H3368" s="17">
        <v>7.1428571428570002</v>
      </c>
      <c r="I3368" s="2">
        <v>9.375</v>
      </c>
      <c r="J3368" s="2">
        <v>12.5</v>
      </c>
      <c r="K3368" s="2">
        <v>3.125</v>
      </c>
      <c r="L3368" s="2">
        <v>1.785714285714</v>
      </c>
      <c r="M3368" s="2">
        <v>34.821428571429003</v>
      </c>
      <c r="N3368" s="2">
        <v>49.553571428570997</v>
      </c>
      <c r="O3368" s="2">
        <v>7.1428571428570002</v>
      </c>
      <c r="P3368" s="2">
        <v>23.660714285714</v>
      </c>
      <c r="Q3368" s="2">
        <v>0.446428571429</v>
      </c>
      <c r="R3368" s="16">
        <v>75.892857142856997</v>
      </c>
    </row>
    <row r="3369" spans="3:18" x14ac:dyDescent="0.25">
      <c r="C3369" s="106"/>
      <c r="D3369" s="103"/>
      <c r="E3369" s="11" t="s">
        <v>44</v>
      </c>
      <c r="F3369" s="8"/>
      <c r="G3369" s="14">
        <v>46</v>
      </c>
      <c r="H3369" s="29">
        <v>21.739130434783</v>
      </c>
      <c r="I3369" s="6">
        <v>13.04347826087</v>
      </c>
      <c r="J3369" s="6">
        <v>21.739130434783</v>
      </c>
      <c r="K3369" s="6">
        <v>2.1739130434780001</v>
      </c>
      <c r="L3369" s="12" t="s">
        <v>68</v>
      </c>
      <c r="M3369" s="6">
        <v>50</v>
      </c>
      <c r="N3369" s="6">
        <v>47.826086956521998</v>
      </c>
      <c r="O3369" s="6">
        <v>10.869565217390999</v>
      </c>
      <c r="P3369" s="6">
        <v>13.04347826087</v>
      </c>
      <c r="Q3369" s="12" t="s">
        <v>68</v>
      </c>
      <c r="R3369" s="31">
        <v>86.956521739129997</v>
      </c>
    </row>
    <row r="3370" spans="3:18" ht="25.2" x14ac:dyDescent="0.25">
      <c r="C3370" s="106"/>
      <c r="D3370" s="103"/>
      <c r="E3370" s="11" t="s">
        <v>45</v>
      </c>
      <c r="F3370" s="8"/>
      <c r="G3370" s="14">
        <v>18</v>
      </c>
      <c r="H3370" s="57" t="s">
        <v>68</v>
      </c>
      <c r="I3370" s="12" t="s">
        <v>68</v>
      </c>
      <c r="J3370" s="6">
        <v>11.111111111111001</v>
      </c>
      <c r="K3370" s="12" t="s">
        <v>68</v>
      </c>
      <c r="L3370" s="12" t="s">
        <v>68</v>
      </c>
      <c r="M3370" s="6">
        <v>22.222222222222001</v>
      </c>
      <c r="N3370" s="6">
        <v>50</v>
      </c>
      <c r="O3370" s="6">
        <v>11.111111111111001</v>
      </c>
      <c r="P3370" s="6">
        <v>33.333333333333002</v>
      </c>
      <c r="Q3370" s="12" t="s">
        <v>68</v>
      </c>
      <c r="R3370" s="31">
        <v>66.666666666666998</v>
      </c>
    </row>
    <row r="3371" spans="3:18" x14ac:dyDescent="0.25">
      <c r="C3371" s="106"/>
      <c r="D3371" s="103"/>
      <c r="E3371" s="11" t="s">
        <v>38</v>
      </c>
      <c r="F3371" s="8"/>
      <c r="G3371" s="7">
        <v>80</v>
      </c>
      <c r="H3371" s="17">
        <v>6.25</v>
      </c>
      <c r="I3371" s="2">
        <v>11.25</v>
      </c>
      <c r="J3371" s="2">
        <v>17.5</v>
      </c>
      <c r="K3371" s="2">
        <v>2.5</v>
      </c>
      <c r="L3371" s="2">
        <v>5</v>
      </c>
      <c r="M3371" s="2">
        <v>36.25</v>
      </c>
      <c r="N3371" s="2">
        <v>43.75</v>
      </c>
      <c r="O3371" s="2">
        <v>5</v>
      </c>
      <c r="P3371" s="2">
        <v>22.5</v>
      </c>
      <c r="Q3371" s="2">
        <v>5</v>
      </c>
      <c r="R3371" s="16">
        <v>72.5</v>
      </c>
    </row>
    <row r="3372" spans="3:18" ht="25.2" x14ac:dyDescent="0.25">
      <c r="C3372" s="106"/>
      <c r="D3372" s="102" t="s">
        <v>23</v>
      </c>
      <c r="E3372" s="10" t="s">
        <v>40</v>
      </c>
      <c r="F3372" s="9"/>
      <c r="G3372" s="13">
        <v>140</v>
      </c>
      <c r="H3372" s="23">
        <v>18.571428571428999</v>
      </c>
      <c r="I3372" s="4">
        <v>8.5714285714289993</v>
      </c>
      <c r="J3372" s="4">
        <v>21.428571428571001</v>
      </c>
      <c r="K3372" s="4">
        <v>5</v>
      </c>
      <c r="L3372" s="4">
        <v>5.7142857142860004</v>
      </c>
      <c r="M3372" s="4">
        <v>42.857142857143003</v>
      </c>
      <c r="N3372" s="4">
        <v>52.857142857143003</v>
      </c>
      <c r="O3372" s="4">
        <v>6.4285714285709998</v>
      </c>
      <c r="P3372" s="4">
        <v>15.714285714286</v>
      </c>
      <c r="Q3372" s="4">
        <v>2.1428571428569998</v>
      </c>
      <c r="R3372" s="25">
        <v>82.142857142856997</v>
      </c>
    </row>
    <row r="3373" spans="3:18" ht="25.2" x14ac:dyDescent="0.25">
      <c r="C3373" s="106"/>
      <c r="D3373" s="103"/>
      <c r="E3373" s="11" t="s">
        <v>41</v>
      </c>
      <c r="F3373" s="8"/>
      <c r="G3373" s="7">
        <v>395</v>
      </c>
      <c r="H3373" s="17">
        <v>16.202531645570001</v>
      </c>
      <c r="I3373" s="2">
        <v>8.8607594936710008</v>
      </c>
      <c r="J3373" s="2">
        <v>16.202531645570001</v>
      </c>
      <c r="K3373" s="2">
        <v>1.7721518987339999</v>
      </c>
      <c r="L3373" s="2">
        <v>3.7974683544299999</v>
      </c>
      <c r="M3373" s="2">
        <v>47.088607594937002</v>
      </c>
      <c r="N3373" s="2">
        <v>65.822784810127004</v>
      </c>
      <c r="O3373" s="2">
        <v>2.7848101265819998</v>
      </c>
      <c r="P3373" s="2">
        <v>12.405063291138999</v>
      </c>
      <c r="Q3373" s="2">
        <v>0.50632911392400004</v>
      </c>
      <c r="R3373" s="16">
        <v>87.088607594937002</v>
      </c>
    </row>
    <row r="3374" spans="3:18" x14ac:dyDescent="0.25">
      <c r="C3374" s="106"/>
      <c r="D3374" s="103"/>
      <c r="E3374" s="11" t="s">
        <v>42</v>
      </c>
      <c r="F3374" s="8"/>
      <c r="G3374" s="14">
        <v>25</v>
      </c>
      <c r="H3374" s="29">
        <v>12</v>
      </c>
      <c r="I3374" s="6">
        <v>8</v>
      </c>
      <c r="J3374" s="6">
        <v>8</v>
      </c>
      <c r="K3374" s="12" t="s">
        <v>68</v>
      </c>
      <c r="L3374" s="12" t="s">
        <v>68</v>
      </c>
      <c r="M3374" s="6">
        <v>40</v>
      </c>
      <c r="N3374" s="6">
        <v>68</v>
      </c>
      <c r="O3374" s="6">
        <v>8</v>
      </c>
      <c r="P3374" s="6">
        <v>12</v>
      </c>
      <c r="Q3374" s="12" t="s">
        <v>68</v>
      </c>
      <c r="R3374" s="31">
        <v>88</v>
      </c>
    </row>
    <row r="3375" spans="3:18" x14ac:dyDescent="0.25">
      <c r="C3375" s="106"/>
      <c r="D3375" s="103"/>
      <c r="E3375" s="11" t="s">
        <v>43</v>
      </c>
      <c r="F3375" s="8"/>
      <c r="G3375" s="7">
        <v>226</v>
      </c>
      <c r="H3375" s="17">
        <v>18.584070796460001</v>
      </c>
      <c r="I3375" s="2">
        <v>9.7345132743360008</v>
      </c>
      <c r="J3375" s="2">
        <v>14.601769911504</v>
      </c>
      <c r="K3375" s="2">
        <v>3.0973451327429999</v>
      </c>
      <c r="L3375" s="2">
        <v>3.53982300885</v>
      </c>
      <c r="M3375" s="2">
        <v>39.823008849558001</v>
      </c>
      <c r="N3375" s="2">
        <v>57.522123893805002</v>
      </c>
      <c r="O3375" s="2">
        <v>4.8672566371680004</v>
      </c>
      <c r="P3375" s="2">
        <v>18.584070796460001</v>
      </c>
      <c r="Q3375" s="2">
        <v>0.44247787610599998</v>
      </c>
      <c r="R3375" s="16">
        <v>80.973451327434006</v>
      </c>
    </row>
    <row r="3376" spans="3:18" x14ac:dyDescent="0.25">
      <c r="C3376" s="106"/>
      <c r="D3376" s="103"/>
      <c r="E3376" s="11" t="s">
        <v>44</v>
      </c>
      <c r="F3376" s="8"/>
      <c r="G3376" s="14">
        <v>47</v>
      </c>
      <c r="H3376" s="29">
        <v>21.276595744681</v>
      </c>
      <c r="I3376" s="6">
        <v>14.893617021277</v>
      </c>
      <c r="J3376" s="6">
        <v>17.021276595745</v>
      </c>
      <c r="K3376" s="6">
        <v>4.2553191489359996</v>
      </c>
      <c r="L3376" s="6">
        <v>8.5106382978719992</v>
      </c>
      <c r="M3376" s="6">
        <v>48.936170212766001</v>
      </c>
      <c r="N3376" s="6">
        <v>63.829787234043003</v>
      </c>
      <c r="O3376" s="6">
        <v>6.3829787234040003</v>
      </c>
      <c r="P3376" s="6">
        <v>10.638297872340001</v>
      </c>
      <c r="Q3376" s="12" t="s">
        <v>68</v>
      </c>
      <c r="R3376" s="31">
        <v>89.361702127659996</v>
      </c>
    </row>
    <row r="3377" spans="3:18" ht="25.2" x14ac:dyDescent="0.25">
      <c r="C3377" s="106"/>
      <c r="D3377" s="103"/>
      <c r="E3377" s="11" t="s">
        <v>45</v>
      </c>
      <c r="F3377" s="8"/>
      <c r="G3377" s="14">
        <v>23</v>
      </c>
      <c r="H3377" s="29">
        <v>4.3478260869570002</v>
      </c>
      <c r="I3377" s="12" t="s">
        <v>68</v>
      </c>
      <c r="J3377" s="12" t="s">
        <v>68</v>
      </c>
      <c r="K3377" s="12" t="s">
        <v>68</v>
      </c>
      <c r="L3377" s="12" t="s">
        <v>68</v>
      </c>
      <c r="M3377" s="6">
        <v>21.739130434783</v>
      </c>
      <c r="N3377" s="6">
        <v>60.869565217390999</v>
      </c>
      <c r="O3377" s="6">
        <v>21.739130434783</v>
      </c>
      <c r="P3377" s="6">
        <v>13.04347826087</v>
      </c>
      <c r="Q3377" s="12" t="s">
        <v>68</v>
      </c>
      <c r="R3377" s="31">
        <v>86.956521739129997</v>
      </c>
    </row>
    <row r="3378" spans="3:18" x14ac:dyDescent="0.25">
      <c r="C3378" s="106"/>
      <c r="D3378" s="103"/>
      <c r="E3378" s="11" t="s">
        <v>38</v>
      </c>
      <c r="F3378" s="8"/>
      <c r="G3378" s="7">
        <v>61</v>
      </c>
      <c r="H3378" s="17">
        <v>22.950819672131001</v>
      </c>
      <c r="I3378" s="2">
        <v>13.114754098361001</v>
      </c>
      <c r="J3378" s="2">
        <v>22.950819672131001</v>
      </c>
      <c r="K3378" s="2">
        <v>8.1967213114750006</v>
      </c>
      <c r="L3378" s="2">
        <v>8.1967213114750006</v>
      </c>
      <c r="M3378" s="2">
        <v>37.704918032786999</v>
      </c>
      <c r="N3378" s="2">
        <v>49.180327868851997</v>
      </c>
      <c r="O3378" s="2">
        <v>3.2786885245900002</v>
      </c>
      <c r="P3378" s="2">
        <v>9.83606557377</v>
      </c>
      <c r="Q3378" s="2">
        <v>3.2786885245900002</v>
      </c>
      <c r="R3378" s="16">
        <v>86.885245901638996</v>
      </c>
    </row>
    <row r="3379" spans="3:18" x14ac:dyDescent="0.25">
      <c r="C3379" s="102" t="s">
        <v>46</v>
      </c>
      <c r="D3379" s="100" t="s">
        <v>21</v>
      </c>
      <c r="E3379" s="10" t="s">
        <v>47</v>
      </c>
      <c r="F3379" s="9"/>
      <c r="G3379" s="13">
        <v>1103</v>
      </c>
      <c r="H3379" s="23">
        <v>12.420670897552</v>
      </c>
      <c r="I3379" s="4">
        <v>10.607434270172</v>
      </c>
      <c r="J3379" s="4">
        <v>16.047144152312001</v>
      </c>
      <c r="K3379" s="4">
        <v>3.9891205802359999</v>
      </c>
      <c r="L3379" s="4">
        <v>4.0797824116049997</v>
      </c>
      <c r="M3379" s="4">
        <v>44.333635539437999</v>
      </c>
      <c r="N3379" s="4">
        <v>58.476881233001002</v>
      </c>
      <c r="O3379" s="4">
        <v>5.2583862194020003</v>
      </c>
      <c r="P3379" s="4">
        <v>13.961922030825001</v>
      </c>
      <c r="Q3379" s="4">
        <v>0.81595648232100004</v>
      </c>
      <c r="R3379" s="25">
        <v>85.222121486853993</v>
      </c>
    </row>
    <row r="3380" spans="3:18" ht="25.2" x14ac:dyDescent="0.25">
      <c r="C3380" s="106"/>
      <c r="D3380" s="101"/>
      <c r="E3380" s="11" t="s">
        <v>48</v>
      </c>
      <c r="F3380" s="8"/>
      <c r="G3380" s="7">
        <v>173</v>
      </c>
      <c r="H3380" s="17">
        <v>9.8265895953759994</v>
      </c>
      <c r="I3380" s="2">
        <v>6.3583815028900004</v>
      </c>
      <c r="J3380" s="2">
        <v>8.6705202312140006</v>
      </c>
      <c r="K3380" s="2">
        <v>1.1560693641619999</v>
      </c>
      <c r="L3380" s="2">
        <v>1.1560693641619999</v>
      </c>
      <c r="M3380" s="2">
        <v>20.231213872832001</v>
      </c>
      <c r="N3380" s="2">
        <v>51.445086705202002</v>
      </c>
      <c r="O3380" s="2">
        <v>3.4682080924859999</v>
      </c>
      <c r="P3380" s="2">
        <v>32.369942196532001</v>
      </c>
      <c r="Q3380" s="19" t="s">
        <v>68</v>
      </c>
      <c r="R3380" s="16">
        <v>67.630057803468006</v>
      </c>
    </row>
    <row r="3381" spans="3:18" x14ac:dyDescent="0.25">
      <c r="C3381" s="106"/>
      <c r="D3381" s="101"/>
      <c r="E3381" s="11" t="s">
        <v>49</v>
      </c>
      <c r="F3381" s="8"/>
      <c r="G3381" s="14">
        <v>29</v>
      </c>
      <c r="H3381" s="29">
        <v>6.8965517241379999</v>
      </c>
      <c r="I3381" s="6">
        <v>10.344827586207</v>
      </c>
      <c r="J3381" s="6">
        <v>10.344827586207</v>
      </c>
      <c r="K3381" s="6">
        <v>6.8965517241379999</v>
      </c>
      <c r="L3381" s="6">
        <v>3.4482758620689999</v>
      </c>
      <c r="M3381" s="6">
        <v>37.931034482759003</v>
      </c>
      <c r="N3381" s="6">
        <v>51.724137931034001</v>
      </c>
      <c r="O3381" s="6">
        <v>6.8965517241379999</v>
      </c>
      <c r="P3381" s="6">
        <v>24.137931034483</v>
      </c>
      <c r="Q3381" s="6">
        <v>3.4482758620689999</v>
      </c>
      <c r="R3381" s="31">
        <v>72.413793103448</v>
      </c>
    </row>
    <row r="3382" spans="3:18" ht="25.2" x14ac:dyDescent="0.25">
      <c r="C3382" s="106"/>
      <c r="D3382" s="101"/>
      <c r="E3382" s="11" t="s">
        <v>50</v>
      </c>
      <c r="F3382" s="8"/>
      <c r="G3382" s="7">
        <v>102</v>
      </c>
      <c r="H3382" s="17">
        <v>5.8823529411760003</v>
      </c>
      <c r="I3382" s="2">
        <v>4.9019607843140003</v>
      </c>
      <c r="J3382" s="2">
        <v>8.8235294117649996</v>
      </c>
      <c r="K3382" s="19" t="s">
        <v>68</v>
      </c>
      <c r="L3382" s="2">
        <v>0.98039215686299996</v>
      </c>
      <c r="M3382" s="2">
        <v>20.588235294118</v>
      </c>
      <c r="N3382" s="2">
        <v>35.294117647058997</v>
      </c>
      <c r="O3382" s="2">
        <v>6.8627450980390003</v>
      </c>
      <c r="P3382" s="2">
        <v>42.156862745098003</v>
      </c>
      <c r="Q3382" s="2">
        <v>1.9607843137250001</v>
      </c>
      <c r="R3382" s="16">
        <v>55.882352941176002</v>
      </c>
    </row>
    <row r="3383" spans="3:18" ht="25.2" x14ac:dyDescent="0.25">
      <c r="C3383" s="106"/>
      <c r="D3383" s="101"/>
      <c r="E3383" s="11" t="s">
        <v>51</v>
      </c>
      <c r="F3383" s="8"/>
      <c r="G3383" s="14">
        <v>46</v>
      </c>
      <c r="H3383" s="29">
        <v>6.5217391304349999</v>
      </c>
      <c r="I3383" s="6">
        <v>8.6956521739130004</v>
      </c>
      <c r="J3383" s="6">
        <v>6.5217391304349999</v>
      </c>
      <c r="K3383" s="6">
        <v>2.1739130434780001</v>
      </c>
      <c r="L3383" s="12" t="s">
        <v>68</v>
      </c>
      <c r="M3383" s="6">
        <v>15.217391304348</v>
      </c>
      <c r="N3383" s="6">
        <v>50</v>
      </c>
      <c r="O3383" s="6">
        <v>4.3478260869570002</v>
      </c>
      <c r="P3383" s="6">
        <v>32.608695652173999</v>
      </c>
      <c r="Q3383" s="6">
        <v>2.1739130434780001</v>
      </c>
      <c r="R3383" s="31">
        <v>65.217391304347998</v>
      </c>
    </row>
    <row r="3384" spans="3:18" x14ac:dyDescent="0.25">
      <c r="C3384" s="106"/>
      <c r="D3384" s="101"/>
      <c r="E3384" s="11" t="s">
        <v>52</v>
      </c>
      <c r="F3384" s="8"/>
      <c r="G3384" s="14">
        <v>20</v>
      </c>
      <c r="H3384" s="29">
        <v>15</v>
      </c>
      <c r="I3384" s="6">
        <v>5</v>
      </c>
      <c r="J3384" s="6">
        <v>15</v>
      </c>
      <c r="K3384" s="6">
        <v>5</v>
      </c>
      <c r="L3384" s="6">
        <v>5</v>
      </c>
      <c r="M3384" s="6">
        <v>15</v>
      </c>
      <c r="N3384" s="6">
        <v>30</v>
      </c>
      <c r="O3384" s="6">
        <v>25</v>
      </c>
      <c r="P3384" s="6">
        <v>30</v>
      </c>
      <c r="Q3384" s="12" t="s">
        <v>68</v>
      </c>
      <c r="R3384" s="31">
        <v>70</v>
      </c>
    </row>
    <row r="3385" spans="3:18" x14ac:dyDescent="0.25">
      <c r="C3385" s="106"/>
      <c r="D3385" s="101"/>
      <c r="E3385" s="11" t="s">
        <v>53</v>
      </c>
      <c r="F3385" s="8"/>
      <c r="G3385" s="14">
        <v>19</v>
      </c>
      <c r="H3385" s="29">
        <v>5.2631578947369997</v>
      </c>
      <c r="I3385" s="12" t="s">
        <v>68</v>
      </c>
      <c r="J3385" s="6">
        <v>15.789473684211</v>
      </c>
      <c r="K3385" s="6">
        <v>5.2631578947369997</v>
      </c>
      <c r="L3385" s="12" t="s">
        <v>68</v>
      </c>
      <c r="M3385" s="6">
        <v>21.052631578947</v>
      </c>
      <c r="N3385" s="6">
        <v>36.842105263157997</v>
      </c>
      <c r="O3385" s="6">
        <v>21.052631578947</v>
      </c>
      <c r="P3385" s="6">
        <v>36.842105263157997</v>
      </c>
      <c r="Q3385" s="12" t="s">
        <v>68</v>
      </c>
      <c r="R3385" s="31">
        <v>63.157894736842003</v>
      </c>
    </row>
    <row r="3386" spans="3:18" x14ac:dyDescent="0.25">
      <c r="C3386" s="106"/>
      <c r="D3386" s="101"/>
      <c r="E3386" s="11" t="s">
        <v>38</v>
      </c>
      <c r="F3386" s="8"/>
      <c r="G3386" s="14">
        <v>32</v>
      </c>
      <c r="H3386" s="29">
        <v>12.5</v>
      </c>
      <c r="I3386" s="6">
        <v>15.625</v>
      </c>
      <c r="J3386" s="6">
        <v>28.125</v>
      </c>
      <c r="K3386" s="6">
        <v>3.125</v>
      </c>
      <c r="L3386" s="6">
        <v>9.375</v>
      </c>
      <c r="M3386" s="6">
        <v>43.75</v>
      </c>
      <c r="N3386" s="6">
        <v>43.75</v>
      </c>
      <c r="O3386" s="6">
        <v>6.25</v>
      </c>
      <c r="P3386" s="6">
        <v>15.625</v>
      </c>
      <c r="Q3386" s="6">
        <v>6.25</v>
      </c>
      <c r="R3386" s="31">
        <v>78.125</v>
      </c>
    </row>
    <row r="3387" spans="3:18" x14ac:dyDescent="0.25">
      <c r="C3387" s="106"/>
      <c r="D3387" s="101"/>
      <c r="E3387" s="11" t="s">
        <v>54</v>
      </c>
      <c r="F3387" s="8"/>
      <c r="G3387" s="7">
        <v>1276</v>
      </c>
      <c r="H3387" s="17">
        <v>12.068965517241001</v>
      </c>
      <c r="I3387" s="2">
        <v>10.031347962382</v>
      </c>
      <c r="J3387" s="2">
        <v>15.047021943574</v>
      </c>
      <c r="K3387" s="2">
        <v>3.6050156739810002</v>
      </c>
      <c r="L3387" s="2">
        <v>3.6833855799370001</v>
      </c>
      <c r="M3387" s="2">
        <v>41.065830721003003</v>
      </c>
      <c r="N3387" s="2">
        <v>57.523510971786997</v>
      </c>
      <c r="O3387" s="2">
        <v>5.0156739811910001</v>
      </c>
      <c r="P3387" s="2">
        <v>16.457680250784001</v>
      </c>
      <c r="Q3387" s="2">
        <v>0.70532915360500004</v>
      </c>
      <c r="R3387" s="16">
        <v>82.836990595610999</v>
      </c>
    </row>
    <row r="3388" spans="3:18" x14ac:dyDescent="0.25">
      <c r="C3388" s="106"/>
      <c r="D3388" s="101"/>
      <c r="E3388" s="11" t="s">
        <v>55</v>
      </c>
      <c r="F3388" s="8"/>
      <c r="G3388" s="7">
        <v>177</v>
      </c>
      <c r="H3388" s="17">
        <v>6.2146892655370003</v>
      </c>
      <c r="I3388" s="2">
        <v>6.7796610169490004</v>
      </c>
      <c r="J3388" s="2">
        <v>8.4745762711860007</v>
      </c>
      <c r="K3388" s="2">
        <v>1.6949152542370001</v>
      </c>
      <c r="L3388" s="2">
        <v>1.129943502825</v>
      </c>
      <c r="M3388" s="2">
        <v>22.033898305085</v>
      </c>
      <c r="N3388" s="2">
        <v>41.807909604519999</v>
      </c>
      <c r="O3388" s="2">
        <v>6.2146892655370003</v>
      </c>
      <c r="P3388" s="2">
        <v>36.723163841808002</v>
      </c>
      <c r="Q3388" s="2">
        <v>2.25988700565</v>
      </c>
      <c r="R3388" s="16">
        <v>61.016949152541997</v>
      </c>
    </row>
    <row r="3389" spans="3:18" ht="25.2" x14ac:dyDescent="0.25">
      <c r="C3389" s="102" t="s">
        <v>56</v>
      </c>
      <c r="D3389" s="100" t="s">
        <v>21</v>
      </c>
      <c r="E3389" s="10" t="s">
        <v>57</v>
      </c>
      <c r="F3389" s="9"/>
      <c r="G3389" s="13">
        <v>393</v>
      </c>
      <c r="H3389" s="23">
        <v>11.450381679389</v>
      </c>
      <c r="I3389" s="4">
        <v>6.6157760814250004</v>
      </c>
      <c r="J3389" s="4">
        <v>15.012722646309999</v>
      </c>
      <c r="K3389" s="4">
        <v>3.053435114504</v>
      </c>
      <c r="L3389" s="4">
        <v>3.3078880407120002</v>
      </c>
      <c r="M3389" s="4">
        <v>33.078880407124998</v>
      </c>
      <c r="N3389" s="4">
        <v>52.926208651399001</v>
      </c>
      <c r="O3389" s="4">
        <v>6.6157760814250004</v>
      </c>
      <c r="P3389" s="4">
        <v>22.391857506360999</v>
      </c>
      <c r="Q3389" s="4">
        <v>0.76335877862599999</v>
      </c>
      <c r="R3389" s="25">
        <v>76.844783715012994</v>
      </c>
    </row>
    <row r="3390" spans="3:18" ht="25.2" x14ac:dyDescent="0.25">
      <c r="C3390" s="106"/>
      <c r="D3390" s="101"/>
      <c r="E3390" s="11" t="s">
        <v>58</v>
      </c>
      <c r="F3390" s="8"/>
      <c r="G3390" s="7">
        <v>615</v>
      </c>
      <c r="H3390" s="17">
        <v>7.9674796747969996</v>
      </c>
      <c r="I3390" s="2">
        <v>10.243902439024</v>
      </c>
      <c r="J3390" s="2">
        <v>10.569105691057</v>
      </c>
      <c r="K3390" s="2">
        <v>2.2764227642280002</v>
      </c>
      <c r="L3390" s="2">
        <v>2.7642276422759999</v>
      </c>
      <c r="M3390" s="2">
        <v>32.357723577236001</v>
      </c>
      <c r="N3390" s="2">
        <v>56.097560975610001</v>
      </c>
      <c r="O3390" s="2">
        <v>4.7154471544719998</v>
      </c>
      <c r="P3390" s="2">
        <v>21.788617886179001</v>
      </c>
      <c r="Q3390" s="2">
        <v>1.30081300813</v>
      </c>
      <c r="R3390" s="16">
        <v>76.910569105690996</v>
      </c>
    </row>
    <row r="3391" spans="3:18" ht="25.2" x14ac:dyDescent="0.25">
      <c r="C3391" s="106"/>
      <c r="D3391" s="101"/>
      <c r="E3391" s="11" t="s">
        <v>59</v>
      </c>
      <c r="F3391" s="8"/>
      <c r="G3391" s="7">
        <v>364</v>
      </c>
      <c r="H3391" s="17">
        <v>15.384615384615</v>
      </c>
      <c r="I3391" s="2">
        <v>10.714285714286</v>
      </c>
      <c r="J3391" s="2">
        <v>19.780219780220001</v>
      </c>
      <c r="K3391" s="2">
        <v>4.3956043956039998</v>
      </c>
      <c r="L3391" s="2">
        <v>4.3956043956039998</v>
      </c>
      <c r="M3391" s="2">
        <v>49.725274725275</v>
      </c>
      <c r="N3391" s="2">
        <v>56.318681318681001</v>
      </c>
      <c r="O3391" s="2">
        <v>4.6703296703300001</v>
      </c>
      <c r="P3391" s="2">
        <v>13.186813186813</v>
      </c>
      <c r="Q3391" s="2">
        <v>0.82417582417599999</v>
      </c>
      <c r="R3391" s="16">
        <v>85.989010989011007</v>
      </c>
    </row>
    <row r="3392" spans="3:18" x14ac:dyDescent="0.25">
      <c r="C3392" s="106"/>
      <c r="D3392" s="101"/>
      <c r="E3392" s="11" t="s">
        <v>60</v>
      </c>
      <c r="F3392" s="8"/>
      <c r="G3392" s="7">
        <v>152</v>
      </c>
      <c r="H3392" s="17">
        <v>15.131578947368</v>
      </c>
      <c r="I3392" s="2">
        <v>11.842105263158</v>
      </c>
      <c r="J3392" s="2">
        <v>17.105263157894999</v>
      </c>
      <c r="K3392" s="2">
        <v>6.5789473684209998</v>
      </c>
      <c r="L3392" s="2">
        <v>4.6052631578950001</v>
      </c>
      <c r="M3392" s="2">
        <v>48.684210526316001</v>
      </c>
      <c r="N3392" s="2">
        <v>50.657894736842003</v>
      </c>
      <c r="O3392" s="2">
        <v>9.2105263157890001</v>
      </c>
      <c r="P3392" s="2">
        <v>15.131578947368</v>
      </c>
      <c r="Q3392" s="2">
        <v>0.65789473684199995</v>
      </c>
      <c r="R3392" s="16">
        <v>84.210526315788996</v>
      </c>
    </row>
    <row r="3393" spans="2:18" x14ac:dyDescent="0.25">
      <c r="C3393" s="102" t="s">
        <v>61</v>
      </c>
      <c r="D3393" s="100" t="s">
        <v>21</v>
      </c>
      <c r="E3393" s="10" t="s">
        <v>62</v>
      </c>
      <c r="F3393" s="9"/>
      <c r="G3393" s="13">
        <v>197</v>
      </c>
      <c r="H3393" s="23">
        <v>12.182741116751</v>
      </c>
      <c r="I3393" s="4">
        <v>8.6294416243650005</v>
      </c>
      <c r="J3393" s="4">
        <v>17.766497461928999</v>
      </c>
      <c r="K3393" s="4">
        <v>5.0761421319800002</v>
      </c>
      <c r="L3393" s="4">
        <v>6.0913705583760001</v>
      </c>
      <c r="M3393" s="4">
        <v>44.162436548222999</v>
      </c>
      <c r="N3393" s="4">
        <v>59.898477157359999</v>
      </c>
      <c r="O3393" s="4">
        <v>8.6294416243650005</v>
      </c>
      <c r="P3393" s="4">
        <v>12.182741116751</v>
      </c>
      <c r="Q3393" s="4">
        <v>1.0152284263960001</v>
      </c>
      <c r="R3393" s="25">
        <v>86.802030456853004</v>
      </c>
    </row>
    <row r="3394" spans="2:18" x14ac:dyDescent="0.25">
      <c r="C3394" s="103"/>
      <c r="D3394" s="101"/>
      <c r="E3394" s="11" t="s">
        <v>63</v>
      </c>
      <c r="F3394" s="8"/>
      <c r="G3394" s="7">
        <v>460</v>
      </c>
      <c r="H3394" s="17">
        <v>14.130434782609001</v>
      </c>
      <c r="I3394" s="2">
        <v>10.434782608696</v>
      </c>
      <c r="J3394" s="2">
        <v>15.869565217390999</v>
      </c>
      <c r="K3394" s="2">
        <v>2.6086956521740001</v>
      </c>
      <c r="L3394" s="2">
        <v>2.8260869565219999</v>
      </c>
      <c r="M3394" s="2">
        <v>36.739130434783</v>
      </c>
      <c r="N3394" s="2">
        <v>52.826086956521998</v>
      </c>
      <c r="O3394" s="2">
        <v>4.130434782609</v>
      </c>
      <c r="P3394" s="2">
        <v>22.173913043477999</v>
      </c>
      <c r="Q3394" s="2">
        <v>0.65217391304299999</v>
      </c>
      <c r="R3394" s="16">
        <v>77.173913043477995</v>
      </c>
    </row>
    <row r="3395" spans="2:18" ht="25.2" x14ac:dyDescent="0.25">
      <c r="C3395" s="103"/>
      <c r="D3395" s="101"/>
      <c r="E3395" s="11" t="s">
        <v>64</v>
      </c>
      <c r="F3395" s="8"/>
      <c r="G3395" s="7">
        <v>286</v>
      </c>
      <c r="H3395" s="17">
        <v>12.587412587413001</v>
      </c>
      <c r="I3395" s="2">
        <v>11.188811188811</v>
      </c>
      <c r="J3395" s="2">
        <v>16.433566433566</v>
      </c>
      <c r="K3395" s="2">
        <v>3.1468531468530001</v>
      </c>
      <c r="L3395" s="2">
        <v>3.1468531468530001</v>
      </c>
      <c r="M3395" s="2">
        <v>43.706293706293998</v>
      </c>
      <c r="N3395" s="2">
        <v>54.545454545455001</v>
      </c>
      <c r="O3395" s="2">
        <v>4.1958041958040004</v>
      </c>
      <c r="P3395" s="2">
        <v>18.181818181817999</v>
      </c>
      <c r="Q3395" s="2">
        <v>0.69930069930100003</v>
      </c>
      <c r="R3395" s="16">
        <v>81.118881118881006</v>
      </c>
    </row>
    <row r="3396" spans="2:18" x14ac:dyDescent="0.25">
      <c r="C3396" s="103"/>
      <c r="D3396" s="101"/>
      <c r="E3396" s="11" t="s">
        <v>65</v>
      </c>
      <c r="F3396" s="8"/>
      <c r="G3396" s="7">
        <v>249</v>
      </c>
      <c r="H3396" s="17">
        <v>6.8273092369480004</v>
      </c>
      <c r="I3396" s="2">
        <v>7.2289156626509996</v>
      </c>
      <c r="J3396" s="2">
        <v>10.441767068273</v>
      </c>
      <c r="K3396" s="2">
        <v>3.2128514056220001</v>
      </c>
      <c r="L3396" s="2">
        <v>2.409638554217</v>
      </c>
      <c r="M3396" s="2">
        <v>30.120481927711001</v>
      </c>
      <c r="N3396" s="2">
        <v>55.421686746988001</v>
      </c>
      <c r="O3396" s="2">
        <v>8.0321285140559997</v>
      </c>
      <c r="P3396" s="2">
        <v>19.277108433734998</v>
      </c>
      <c r="Q3396" s="2">
        <v>1.6064257028110001</v>
      </c>
      <c r="R3396" s="16">
        <v>79.116465863453996</v>
      </c>
    </row>
    <row r="3397" spans="2:18" x14ac:dyDescent="0.25">
      <c r="C3397" s="103"/>
      <c r="D3397" s="101"/>
      <c r="E3397" s="11" t="s">
        <v>66</v>
      </c>
      <c r="F3397" s="8"/>
      <c r="G3397" s="7">
        <v>145</v>
      </c>
      <c r="H3397" s="17">
        <v>8.2758620689659992</v>
      </c>
      <c r="I3397" s="2">
        <v>6.8965517241379999</v>
      </c>
      <c r="J3397" s="2">
        <v>10.344827586207</v>
      </c>
      <c r="K3397" s="2">
        <v>2.0689655172410002</v>
      </c>
      <c r="L3397" s="2">
        <v>3.4482758620689999</v>
      </c>
      <c r="M3397" s="2">
        <v>37.241379310345003</v>
      </c>
      <c r="N3397" s="2">
        <v>55.172413793102997</v>
      </c>
      <c r="O3397" s="2">
        <v>7.5862068965520004</v>
      </c>
      <c r="P3397" s="2">
        <v>21.379310344827999</v>
      </c>
      <c r="Q3397" s="2">
        <v>1.379310344828</v>
      </c>
      <c r="R3397" s="16">
        <v>77.241379310344996</v>
      </c>
    </row>
    <row r="3398" spans="2:18" x14ac:dyDescent="0.25">
      <c r="C3398" s="107"/>
      <c r="D3398" s="104"/>
      <c r="E3398" s="44" t="s">
        <v>67</v>
      </c>
      <c r="F3398" s="45"/>
      <c r="G3398" s="56">
        <v>187</v>
      </c>
      <c r="H3398" s="66">
        <v>10.160427807487</v>
      </c>
      <c r="I3398" s="35">
        <v>11.229946524063999</v>
      </c>
      <c r="J3398" s="35">
        <v>13.903743315508001</v>
      </c>
      <c r="K3398" s="35">
        <v>5.3475935828879999</v>
      </c>
      <c r="L3398" s="35">
        <v>4.2780748663099999</v>
      </c>
      <c r="M3398" s="35">
        <v>39.572192513368996</v>
      </c>
      <c r="N3398" s="35">
        <v>53.475935828876999</v>
      </c>
      <c r="O3398" s="35">
        <v>3.7433155080209999</v>
      </c>
      <c r="P3398" s="35">
        <v>19.251336898396001</v>
      </c>
      <c r="Q3398" s="35">
        <v>1.069518716578</v>
      </c>
      <c r="R3398" s="67">
        <v>79.679144385027001</v>
      </c>
    </row>
    <row r="3400" spans="2:18" x14ac:dyDescent="0.25">
      <c r="B3400" s="42" t="str">
        <f xml:space="preserve"> HYPERLINK("#'目次'!B46", "[40]")</f>
        <v>[40]</v>
      </c>
      <c r="C3400" s="37" t="s">
        <v>501</v>
      </c>
    </row>
    <row r="3403" spans="2:18" x14ac:dyDescent="0.25">
      <c r="C3403" s="37" t="s">
        <v>14</v>
      </c>
    </row>
    <row r="3404" spans="2:18" ht="37.799999999999997" x14ac:dyDescent="0.25">
      <c r="C3404" s="96"/>
      <c r="D3404" s="97"/>
      <c r="E3404" s="97"/>
      <c r="F3404" s="97"/>
      <c r="G3404" s="52" t="s">
        <v>15</v>
      </c>
      <c r="H3404" s="48" t="s">
        <v>502</v>
      </c>
      <c r="I3404" s="20" t="s">
        <v>503</v>
      </c>
      <c r="J3404" s="20" t="s">
        <v>504</v>
      </c>
      <c r="K3404" s="20" t="s">
        <v>38</v>
      </c>
      <c r="L3404" s="51" t="s">
        <v>505</v>
      </c>
    </row>
    <row r="3405" spans="2:18" x14ac:dyDescent="0.25">
      <c r="C3405" s="98"/>
      <c r="D3405" s="99"/>
      <c r="E3405" s="99"/>
      <c r="F3405" s="99"/>
      <c r="G3405" s="47"/>
      <c r="H3405" s="55"/>
      <c r="I3405" s="21"/>
      <c r="J3405" s="21"/>
      <c r="K3405" s="21"/>
      <c r="L3405" s="54"/>
    </row>
    <row r="3406" spans="2:18" x14ac:dyDescent="0.25">
      <c r="C3406" s="43"/>
      <c r="D3406" s="49"/>
      <c r="E3406" s="53" t="s">
        <v>15</v>
      </c>
      <c r="F3406" s="46"/>
      <c r="G3406" s="50">
        <v>1524</v>
      </c>
      <c r="H3406" s="32">
        <v>17.913385826772</v>
      </c>
      <c r="I3406" s="32">
        <v>42.322834645668998</v>
      </c>
      <c r="J3406" s="32">
        <v>37.860892388450999</v>
      </c>
      <c r="K3406" s="32">
        <v>1.902887139108</v>
      </c>
      <c r="L3406" s="65">
        <v>60.236220472440998</v>
      </c>
    </row>
    <row r="3407" spans="2:18" x14ac:dyDescent="0.25">
      <c r="C3407" s="105" t="s">
        <v>20</v>
      </c>
      <c r="D3407" s="100" t="s">
        <v>21</v>
      </c>
      <c r="E3407" s="10" t="s">
        <v>22</v>
      </c>
      <c r="F3407" s="9"/>
      <c r="G3407" s="13">
        <v>780</v>
      </c>
      <c r="H3407" s="23">
        <v>16.153846153846001</v>
      </c>
      <c r="I3407" s="4">
        <v>36.666666666666998</v>
      </c>
      <c r="J3407" s="4">
        <v>45.25641025641</v>
      </c>
      <c r="K3407" s="4">
        <v>1.923076923077</v>
      </c>
      <c r="L3407" s="25">
        <v>52.820512820513002</v>
      </c>
    </row>
    <row r="3408" spans="2:18" x14ac:dyDescent="0.25">
      <c r="C3408" s="106"/>
      <c r="D3408" s="101"/>
      <c r="E3408" s="11" t="s">
        <v>23</v>
      </c>
      <c r="F3408" s="8"/>
      <c r="G3408" s="7">
        <v>744</v>
      </c>
      <c r="H3408" s="17">
        <v>19.758064516129</v>
      </c>
      <c r="I3408" s="2">
        <v>48.252688172043001</v>
      </c>
      <c r="J3408" s="2">
        <v>30.107526881719998</v>
      </c>
      <c r="K3408" s="2">
        <v>1.8817204301079999</v>
      </c>
      <c r="L3408" s="16">
        <v>68.010752688172005</v>
      </c>
    </row>
    <row r="3409" spans="3:12" x14ac:dyDescent="0.25">
      <c r="C3409" s="102" t="s">
        <v>24</v>
      </c>
      <c r="D3409" s="102" t="s">
        <v>25</v>
      </c>
      <c r="E3409" s="10" t="s">
        <v>26</v>
      </c>
      <c r="F3409" s="9"/>
      <c r="G3409" s="13">
        <v>257</v>
      </c>
      <c r="H3409" s="23">
        <v>16.731517509728</v>
      </c>
      <c r="I3409" s="4">
        <v>41.634241245136003</v>
      </c>
      <c r="J3409" s="4">
        <v>40.856031128405</v>
      </c>
      <c r="K3409" s="4">
        <v>0.77821011673200002</v>
      </c>
      <c r="L3409" s="25">
        <v>58.365758754863997</v>
      </c>
    </row>
    <row r="3410" spans="3:12" x14ac:dyDescent="0.25">
      <c r="C3410" s="106"/>
      <c r="D3410" s="103"/>
      <c r="E3410" s="11" t="s">
        <v>27</v>
      </c>
      <c r="F3410" s="8"/>
      <c r="G3410" s="7">
        <v>297</v>
      </c>
      <c r="H3410" s="17">
        <v>17.171717171716999</v>
      </c>
      <c r="I3410" s="2">
        <v>43.434343434342999</v>
      </c>
      <c r="J3410" s="2">
        <v>39.057239057239002</v>
      </c>
      <c r="K3410" s="2">
        <v>0.33670033669999999</v>
      </c>
      <c r="L3410" s="16">
        <v>60.606060606061</v>
      </c>
    </row>
    <row r="3411" spans="3:12" x14ac:dyDescent="0.25">
      <c r="C3411" s="106"/>
      <c r="D3411" s="103"/>
      <c r="E3411" s="11" t="s">
        <v>28</v>
      </c>
      <c r="F3411" s="8"/>
      <c r="G3411" s="7">
        <v>316</v>
      </c>
      <c r="H3411" s="17">
        <v>18.354430379747001</v>
      </c>
      <c r="I3411" s="2">
        <v>44.303797468353999</v>
      </c>
      <c r="J3411" s="2">
        <v>36.075949367089002</v>
      </c>
      <c r="K3411" s="2">
        <v>1.2658227848100001</v>
      </c>
      <c r="L3411" s="16">
        <v>62.658227848100999</v>
      </c>
    </row>
    <row r="3412" spans="3:12" x14ac:dyDescent="0.25">
      <c r="C3412" s="106"/>
      <c r="D3412" s="103"/>
      <c r="E3412" s="11" t="s">
        <v>29</v>
      </c>
      <c r="F3412" s="8"/>
      <c r="G3412" s="7">
        <v>335</v>
      </c>
      <c r="H3412" s="17">
        <v>20</v>
      </c>
      <c r="I3412" s="2">
        <v>43.582089552238997</v>
      </c>
      <c r="J3412" s="2">
        <v>34.029850746268998</v>
      </c>
      <c r="K3412" s="2">
        <v>2.3880597014929998</v>
      </c>
      <c r="L3412" s="16">
        <v>63.582089552238997</v>
      </c>
    </row>
    <row r="3413" spans="3:12" x14ac:dyDescent="0.25">
      <c r="C3413" s="106"/>
      <c r="D3413" s="103"/>
      <c r="E3413" s="11" t="s">
        <v>30</v>
      </c>
      <c r="F3413" s="8"/>
      <c r="G3413" s="7">
        <v>319</v>
      </c>
      <c r="H3413" s="17">
        <v>16.92789968652</v>
      </c>
      <c r="I3413" s="2">
        <v>38.557993730408</v>
      </c>
      <c r="J3413" s="2">
        <v>40.125391849529997</v>
      </c>
      <c r="K3413" s="2">
        <v>4.3887147335419998</v>
      </c>
      <c r="L3413" s="16">
        <v>55.485893416928</v>
      </c>
    </row>
    <row r="3414" spans="3:12" x14ac:dyDescent="0.25">
      <c r="C3414" s="106"/>
      <c r="D3414" s="103"/>
      <c r="E3414" s="11" t="s">
        <v>31</v>
      </c>
      <c r="F3414" s="8"/>
      <c r="G3414" s="7">
        <v>1267</v>
      </c>
      <c r="H3414" s="17">
        <v>18.153117600630999</v>
      </c>
      <c r="I3414" s="2">
        <v>42.462509865824998</v>
      </c>
      <c r="J3414" s="2">
        <v>37.253354380426003</v>
      </c>
      <c r="K3414" s="2">
        <v>2.1310181531180001</v>
      </c>
      <c r="L3414" s="16">
        <v>60.615627466455997</v>
      </c>
    </row>
    <row r="3415" spans="3:12" x14ac:dyDescent="0.25">
      <c r="C3415" s="106"/>
      <c r="D3415" s="103"/>
      <c r="E3415" s="11" t="s">
        <v>32</v>
      </c>
      <c r="F3415" s="8"/>
      <c r="G3415" s="7">
        <v>654</v>
      </c>
      <c r="H3415" s="17">
        <v>18.501529051988001</v>
      </c>
      <c r="I3415" s="2">
        <v>41.131498470948003</v>
      </c>
      <c r="J3415" s="2">
        <v>37.003058103976002</v>
      </c>
      <c r="K3415" s="2">
        <v>3.363914373089</v>
      </c>
      <c r="L3415" s="16">
        <v>59.633027522935997</v>
      </c>
    </row>
    <row r="3416" spans="3:12" x14ac:dyDescent="0.25">
      <c r="C3416" s="106"/>
      <c r="D3416" s="102" t="s">
        <v>22</v>
      </c>
      <c r="E3416" s="10" t="s">
        <v>26</v>
      </c>
      <c r="F3416" s="9"/>
      <c r="G3416" s="13">
        <v>137</v>
      </c>
      <c r="H3416" s="23">
        <v>13.868613138685999</v>
      </c>
      <c r="I3416" s="4">
        <v>40.145985401460003</v>
      </c>
      <c r="J3416" s="4">
        <v>45.985401459854003</v>
      </c>
      <c r="K3416" s="36" t="s">
        <v>68</v>
      </c>
      <c r="L3416" s="25">
        <v>54.014598540145997</v>
      </c>
    </row>
    <row r="3417" spans="3:12" x14ac:dyDescent="0.25">
      <c r="C3417" s="106"/>
      <c r="D3417" s="103"/>
      <c r="E3417" s="11" t="s">
        <v>27</v>
      </c>
      <c r="F3417" s="8"/>
      <c r="G3417" s="7">
        <v>157</v>
      </c>
      <c r="H3417" s="17">
        <v>15.923566878980999</v>
      </c>
      <c r="I3417" s="2">
        <v>38.216560509554</v>
      </c>
      <c r="J3417" s="2">
        <v>45.222929936306002</v>
      </c>
      <c r="K3417" s="2">
        <v>0.63694267515900005</v>
      </c>
      <c r="L3417" s="16">
        <v>54.140127388534999</v>
      </c>
    </row>
    <row r="3418" spans="3:12" x14ac:dyDescent="0.25">
      <c r="C3418" s="106"/>
      <c r="D3418" s="103"/>
      <c r="E3418" s="11" t="s">
        <v>28</v>
      </c>
      <c r="F3418" s="8"/>
      <c r="G3418" s="7">
        <v>162</v>
      </c>
      <c r="H3418" s="17">
        <v>20.987654320988</v>
      </c>
      <c r="I3418" s="2">
        <v>33.333333333333002</v>
      </c>
      <c r="J3418" s="2">
        <v>45.061728395061998</v>
      </c>
      <c r="K3418" s="2">
        <v>0.61728395061700003</v>
      </c>
      <c r="L3418" s="16">
        <v>54.320987654321002</v>
      </c>
    </row>
    <row r="3419" spans="3:12" x14ac:dyDescent="0.25">
      <c r="C3419" s="106"/>
      <c r="D3419" s="103"/>
      <c r="E3419" s="11" t="s">
        <v>29</v>
      </c>
      <c r="F3419" s="8"/>
      <c r="G3419" s="7">
        <v>175</v>
      </c>
      <c r="H3419" s="17">
        <v>17.142857142857</v>
      </c>
      <c r="I3419" s="2">
        <v>37.714285714286</v>
      </c>
      <c r="J3419" s="2">
        <v>42.285714285714</v>
      </c>
      <c r="K3419" s="2">
        <v>2.8571428571430002</v>
      </c>
      <c r="L3419" s="16">
        <v>54.857142857143003</v>
      </c>
    </row>
    <row r="3420" spans="3:12" x14ac:dyDescent="0.25">
      <c r="C3420" s="106"/>
      <c r="D3420" s="103"/>
      <c r="E3420" s="11" t="s">
        <v>30</v>
      </c>
      <c r="F3420" s="8"/>
      <c r="G3420" s="7">
        <v>149</v>
      </c>
      <c r="H3420" s="17">
        <v>12.080536912752001</v>
      </c>
      <c r="I3420" s="2">
        <v>34.228187919462997</v>
      </c>
      <c r="J3420" s="2">
        <v>48.322147651007</v>
      </c>
      <c r="K3420" s="2">
        <v>5.3691275167789998</v>
      </c>
      <c r="L3420" s="16">
        <v>46.308724832214999</v>
      </c>
    </row>
    <row r="3421" spans="3:12" x14ac:dyDescent="0.25">
      <c r="C3421" s="106"/>
      <c r="D3421" s="103"/>
      <c r="E3421" s="11" t="s">
        <v>31</v>
      </c>
      <c r="F3421" s="8"/>
      <c r="G3421" s="7">
        <v>643</v>
      </c>
      <c r="H3421" s="17">
        <v>16.640746500778</v>
      </c>
      <c r="I3421" s="2">
        <v>35.925349922240002</v>
      </c>
      <c r="J3421" s="2">
        <v>45.101088646967</v>
      </c>
      <c r="K3421" s="2">
        <v>2.3328149300160002</v>
      </c>
      <c r="L3421" s="16">
        <v>52.566096423017001</v>
      </c>
    </row>
    <row r="3422" spans="3:12" x14ac:dyDescent="0.25">
      <c r="C3422" s="106"/>
      <c r="D3422" s="103"/>
      <c r="E3422" s="11" t="s">
        <v>32</v>
      </c>
      <c r="F3422" s="8"/>
      <c r="G3422" s="7">
        <v>324</v>
      </c>
      <c r="H3422" s="17">
        <v>14.814814814815</v>
      </c>
      <c r="I3422" s="2">
        <v>36.111111111111001</v>
      </c>
      <c r="J3422" s="2">
        <v>45.061728395061998</v>
      </c>
      <c r="K3422" s="2">
        <v>4.0123456790120002</v>
      </c>
      <c r="L3422" s="16">
        <v>50.925925925926002</v>
      </c>
    </row>
    <row r="3423" spans="3:12" x14ac:dyDescent="0.25">
      <c r="C3423" s="106"/>
      <c r="D3423" s="102" t="s">
        <v>23</v>
      </c>
      <c r="E3423" s="10" t="s">
        <v>26</v>
      </c>
      <c r="F3423" s="9"/>
      <c r="G3423" s="13">
        <v>120</v>
      </c>
      <c r="H3423" s="23">
        <v>20</v>
      </c>
      <c r="I3423" s="4">
        <v>43.333333333333002</v>
      </c>
      <c r="J3423" s="4">
        <v>35</v>
      </c>
      <c r="K3423" s="4">
        <v>1.666666666667</v>
      </c>
      <c r="L3423" s="25">
        <v>63.333333333333002</v>
      </c>
    </row>
    <row r="3424" spans="3:12" x14ac:dyDescent="0.25">
      <c r="C3424" s="106"/>
      <c r="D3424" s="103"/>
      <c r="E3424" s="11" t="s">
        <v>27</v>
      </c>
      <c r="F3424" s="8"/>
      <c r="G3424" s="7">
        <v>140</v>
      </c>
      <c r="H3424" s="17">
        <v>18.571428571428999</v>
      </c>
      <c r="I3424" s="2">
        <v>49.285714285714</v>
      </c>
      <c r="J3424" s="2">
        <v>32.142857142856997</v>
      </c>
      <c r="K3424" s="19" t="s">
        <v>68</v>
      </c>
      <c r="L3424" s="16">
        <v>67.857142857143003</v>
      </c>
    </row>
    <row r="3425" spans="3:12" x14ac:dyDescent="0.25">
      <c r="C3425" s="106"/>
      <c r="D3425" s="103"/>
      <c r="E3425" s="11" t="s">
        <v>28</v>
      </c>
      <c r="F3425" s="8"/>
      <c r="G3425" s="7">
        <v>154</v>
      </c>
      <c r="H3425" s="17">
        <v>15.584415584416</v>
      </c>
      <c r="I3425" s="2">
        <v>55.844155844155999</v>
      </c>
      <c r="J3425" s="2">
        <v>26.623376623376998</v>
      </c>
      <c r="K3425" s="2">
        <v>1.948051948052</v>
      </c>
      <c r="L3425" s="16">
        <v>71.428571428571004</v>
      </c>
    </row>
    <row r="3426" spans="3:12" x14ac:dyDescent="0.25">
      <c r="C3426" s="106"/>
      <c r="D3426" s="103"/>
      <c r="E3426" s="11" t="s">
        <v>29</v>
      </c>
      <c r="F3426" s="8"/>
      <c r="G3426" s="7">
        <v>160</v>
      </c>
      <c r="H3426" s="17">
        <v>23.125</v>
      </c>
      <c r="I3426" s="2">
        <v>50</v>
      </c>
      <c r="J3426" s="2">
        <v>25</v>
      </c>
      <c r="K3426" s="2">
        <v>1.875</v>
      </c>
      <c r="L3426" s="16">
        <v>73.125</v>
      </c>
    </row>
    <row r="3427" spans="3:12" x14ac:dyDescent="0.25">
      <c r="C3427" s="106"/>
      <c r="D3427" s="103"/>
      <c r="E3427" s="11" t="s">
        <v>30</v>
      </c>
      <c r="F3427" s="8"/>
      <c r="G3427" s="7">
        <v>170</v>
      </c>
      <c r="H3427" s="17">
        <v>21.176470588234999</v>
      </c>
      <c r="I3427" s="2">
        <v>42.352941176470999</v>
      </c>
      <c r="J3427" s="2">
        <v>32.941176470587997</v>
      </c>
      <c r="K3427" s="2">
        <v>3.5294117647059999</v>
      </c>
      <c r="L3427" s="16">
        <v>63.529411764705998</v>
      </c>
    </row>
    <row r="3428" spans="3:12" x14ac:dyDescent="0.25">
      <c r="C3428" s="106"/>
      <c r="D3428" s="103"/>
      <c r="E3428" s="11" t="s">
        <v>31</v>
      </c>
      <c r="F3428" s="8"/>
      <c r="G3428" s="7">
        <v>624</v>
      </c>
      <c r="H3428" s="17">
        <v>19.711538461538002</v>
      </c>
      <c r="I3428" s="2">
        <v>49.198717948717999</v>
      </c>
      <c r="J3428" s="2">
        <v>29.166666666666998</v>
      </c>
      <c r="K3428" s="2">
        <v>1.923076923077</v>
      </c>
      <c r="L3428" s="16">
        <v>68.910256410255997</v>
      </c>
    </row>
    <row r="3429" spans="3:12" x14ac:dyDescent="0.25">
      <c r="C3429" s="106"/>
      <c r="D3429" s="103"/>
      <c r="E3429" s="11" t="s">
        <v>32</v>
      </c>
      <c r="F3429" s="8"/>
      <c r="G3429" s="7">
        <v>330</v>
      </c>
      <c r="H3429" s="17">
        <v>22.121212121212</v>
      </c>
      <c r="I3429" s="2">
        <v>46.060606060605998</v>
      </c>
      <c r="J3429" s="2">
        <v>29.090909090909001</v>
      </c>
      <c r="K3429" s="2">
        <v>2.7272727272730002</v>
      </c>
      <c r="L3429" s="16">
        <v>68.181818181818002</v>
      </c>
    </row>
    <row r="3430" spans="3:12" ht="25.2" x14ac:dyDescent="0.25">
      <c r="C3430" s="102" t="s">
        <v>33</v>
      </c>
      <c r="D3430" s="102" t="s">
        <v>25</v>
      </c>
      <c r="E3430" s="10" t="s">
        <v>34</v>
      </c>
      <c r="F3430" s="9"/>
      <c r="G3430" s="13">
        <v>75</v>
      </c>
      <c r="H3430" s="23">
        <v>24</v>
      </c>
      <c r="I3430" s="4">
        <v>28</v>
      </c>
      <c r="J3430" s="4">
        <v>46.666666666666998</v>
      </c>
      <c r="K3430" s="4">
        <v>1.333333333333</v>
      </c>
      <c r="L3430" s="25">
        <v>52</v>
      </c>
    </row>
    <row r="3431" spans="3:12" ht="25.2" x14ac:dyDescent="0.25">
      <c r="C3431" s="106"/>
      <c r="D3431" s="103"/>
      <c r="E3431" s="11" t="s">
        <v>35</v>
      </c>
      <c r="F3431" s="8"/>
      <c r="G3431" s="7">
        <v>1042</v>
      </c>
      <c r="H3431" s="17">
        <v>16.890595009597</v>
      </c>
      <c r="I3431" s="2">
        <v>43.953934740883</v>
      </c>
      <c r="J3431" s="2">
        <v>37.715930902110998</v>
      </c>
      <c r="K3431" s="2">
        <v>1.4395393474089999</v>
      </c>
      <c r="L3431" s="16">
        <v>60.84452975048</v>
      </c>
    </row>
    <row r="3432" spans="3:12" ht="25.2" x14ac:dyDescent="0.25">
      <c r="C3432" s="106"/>
      <c r="D3432" s="103"/>
      <c r="E3432" s="11" t="s">
        <v>36</v>
      </c>
      <c r="F3432" s="8"/>
      <c r="G3432" s="7">
        <v>122</v>
      </c>
      <c r="H3432" s="17">
        <v>20.491803278689002</v>
      </c>
      <c r="I3432" s="2">
        <v>36.065573770492001</v>
      </c>
      <c r="J3432" s="2">
        <v>40.16393442623</v>
      </c>
      <c r="K3432" s="2">
        <v>3.2786885245900002</v>
      </c>
      <c r="L3432" s="16">
        <v>56.557377049179998</v>
      </c>
    </row>
    <row r="3433" spans="3:12" ht="25.2" x14ac:dyDescent="0.25">
      <c r="C3433" s="106"/>
      <c r="D3433" s="103"/>
      <c r="E3433" s="11" t="s">
        <v>37</v>
      </c>
      <c r="F3433" s="8"/>
      <c r="G3433" s="7">
        <v>251</v>
      </c>
      <c r="H3433" s="17">
        <v>18.725099601594</v>
      </c>
      <c r="I3433" s="2">
        <v>42.231075697210997</v>
      </c>
      <c r="J3433" s="2">
        <v>36.653386454183</v>
      </c>
      <c r="K3433" s="2">
        <v>2.3904382470119998</v>
      </c>
      <c r="L3433" s="16">
        <v>60.956175298805</v>
      </c>
    </row>
    <row r="3434" spans="3:12" x14ac:dyDescent="0.25">
      <c r="C3434" s="106"/>
      <c r="D3434" s="103"/>
      <c r="E3434" s="11" t="s">
        <v>38</v>
      </c>
      <c r="F3434" s="8"/>
      <c r="G3434" s="14">
        <v>34</v>
      </c>
      <c r="H3434" s="29">
        <v>20.588235294118</v>
      </c>
      <c r="I3434" s="6">
        <v>47.058823529412003</v>
      </c>
      <c r="J3434" s="6">
        <v>23.529411764706001</v>
      </c>
      <c r="K3434" s="6">
        <v>8.8235294117649996</v>
      </c>
      <c r="L3434" s="31">
        <v>67.647058823528994</v>
      </c>
    </row>
    <row r="3435" spans="3:12" ht="25.2" x14ac:dyDescent="0.25">
      <c r="C3435" s="106"/>
      <c r="D3435" s="102" t="s">
        <v>22</v>
      </c>
      <c r="E3435" s="10" t="s">
        <v>34</v>
      </c>
      <c r="F3435" s="9"/>
      <c r="G3435" s="13">
        <v>53</v>
      </c>
      <c r="H3435" s="23">
        <v>22.641509433962</v>
      </c>
      <c r="I3435" s="4">
        <v>20.754716981131999</v>
      </c>
      <c r="J3435" s="4">
        <v>54.716981132074999</v>
      </c>
      <c r="K3435" s="4">
        <v>1.88679245283</v>
      </c>
      <c r="L3435" s="25">
        <v>43.396226415093999</v>
      </c>
    </row>
    <row r="3436" spans="3:12" ht="25.2" x14ac:dyDescent="0.25">
      <c r="C3436" s="106"/>
      <c r="D3436" s="103"/>
      <c r="E3436" s="11" t="s">
        <v>35</v>
      </c>
      <c r="F3436" s="8"/>
      <c r="G3436" s="7">
        <v>595</v>
      </c>
      <c r="H3436" s="17">
        <v>14.957983193277</v>
      </c>
      <c r="I3436" s="2">
        <v>39.663865546217998</v>
      </c>
      <c r="J3436" s="2">
        <v>43.697478991597002</v>
      </c>
      <c r="K3436" s="2">
        <v>1.680672268908</v>
      </c>
      <c r="L3436" s="16">
        <v>54.621848739496002</v>
      </c>
    </row>
    <row r="3437" spans="3:12" ht="25.2" x14ac:dyDescent="0.25">
      <c r="C3437" s="106"/>
      <c r="D3437" s="103"/>
      <c r="E3437" s="11" t="s">
        <v>36</v>
      </c>
      <c r="F3437" s="8"/>
      <c r="G3437" s="7">
        <v>56</v>
      </c>
      <c r="H3437" s="17">
        <v>25</v>
      </c>
      <c r="I3437" s="2">
        <v>25</v>
      </c>
      <c r="J3437" s="2">
        <v>48.214285714286</v>
      </c>
      <c r="K3437" s="2">
        <v>1.785714285714</v>
      </c>
      <c r="L3437" s="16">
        <v>50</v>
      </c>
    </row>
    <row r="3438" spans="3:12" ht="25.2" x14ac:dyDescent="0.25">
      <c r="C3438" s="106"/>
      <c r="D3438" s="103"/>
      <c r="E3438" s="11" t="s">
        <v>37</v>
      </c>
      <c r="F3438" s="8"/>
      <c r="G3438" s="7">
        <v>54</v>
      </c>
      <c r="H3438" s="17">
        <v>12.962962962962999</v>
      </c>
      <c r="I3438" s="2">
        <v>29.629629629629999</v>
      </c>
      <c r="J3438" s="2">
        <v>57.407407407407</v>
      </c>
      <c r="K3438" s="19" t="s">
        <v>68</v>
      </c>
      <c r="L3438" s="16">
        <v>42.592592592593</v>
      </c>
    </row>
    <row r="3439" spans="3:12" x14ac:dyDescent="0.25">
      <c r="C3439" s="106"/>
      <c r="D3439" s="103"/>
      <c r="E3439" s="11" t="s">
        <v>38</v>
      </c>
      <c r="F3439" s="8"/>
      <c r="G3439" s="14">
        <v>22</v>
      </c>
      <c r="H3439" s="29">
        <v>18.181818181817999</v>
      </c>
      <c r="I3439" s="6">
        <v>40.909090909090999</v>
      </c>
      <c r="J3439" s="6">
        <v>27.272727272727</v>
      </c>
      <c r="K3439" s="6">
        <v>13.636363636364001</v>
      </c>
      <c r="L3439" s="31">
        <v>59.090909090909001</v>
      </c>
    </row>
    <row r="3440" spans="3:12" ht="25.2" x14ac:dyDescent="0.25">
      <c r="C3440" s="106"/>
      <c r="D3440" s="102" t="s">
        <v>23</v>
      </c>
      <c r="E3440" s="10" t="s">
        <v>34</v>
      </c>
      <c r="F3440" s="9"/>
      <c r="G3440" s="41">
        <v>22</v>
      </c>
      <c r="H3440" s="61">
        <v>27.272727272727</v>
      </c>
      <c r="I3440" s="33">
        <v>45.454545454544999</v>
      </c>
      <c r="J3440" s="33">
        <v>27.272727272727</v>
      </c>
      <c r="K3440" s="39" t="s">
        <v>68</v>
      </c>
      <c r="L3440" s="63">
        <v>72.727272727273004</v>
      </c>
    </row>
    <row r="3441" spans="3:12" ht="25.2" x14ac:dyDescent="0.25">
      <c r="C3441" s="106"/>
      <c r="D3441" s="103"/>
      <c r="E3441" s="11" t="s">
        <v>35</v>
      </c>
      <c r="F3441" s="8"/>
      <c r="G3441" s="7">
        <v>447</v>
      </c>
      <c r="H3441" s="17">
        <v>19.463087248322001</v>
      </c>
      <c r="I3441" s="2">
        <v>49.664429530200998</v>
      </c>
      <c r="J3441" s="2">
        <v>29.753914988814</v>
      </c>
      <c r="K3441" s="2">
        <v>1.1185682326619999</v>
      </c>
      <c r="L3441" s="16">
        <v>69.127516778523002</v>
      </c>
    </row>
    <row r="3442" spans="3:12" ht="25.2" x14ac:dyDescent="0.25">
      <c r="C3442" s="106"/>
      <c r="D3442" s="103"/>
      <c r="E3442" s="11" t="s">
        <v>36</v>
      </c>
      <c r="F3442" s="8"/>
      <c r="G3442" s="7">
        <v>66</v>
      </c>
      <c r="H3442" s="17">
        <v>16.666666666666998</v>
      </c>
      <c r="I3442" s="2">
        <v>45.454545454544999</v>
      </c>
      <c r="J3442" s="2">
        <v>33.333333333333002</v>
      </c>
      <c r="K3442" s="2">
        <v>4.5454545454549997</v>
      </c>
      <c r="L3442" s="16">
        <v>62.121212121211997</v>
      </c>
    </row>
    <row r="3443" spans="3:12" ht="25.2" x14ac:dyDescent="0.25">
      <c r="C3443" s="106"/>
      <c r="D3443" s="103"/>
      <c r="E3443" s="11" t="s">
        <v>37</v>
      </c>
      <c r="F3443" s="8"/>
      <c r="G3443" s="7">
        <v>197</v>
      </c>
      <c r="H3443" s="17">
        <v>20.304568527918999</v>
      </c>
      <c r="I3443" s="2">
        <v>45.685279187817002</v>
      </c>
      <c r="J3443" s="2">
        <v>30.964467005075999</v>
      </c>
      <c r="K3443" s="2">
        <v>3.045685279188</v>
      </c>
      <c r="L3443" s="16">
        <v>65.989847715736005</v>
      </c>
    </row>
    <row r="3444" spans="3:12" x14ac:dyDescent="0.25">
      <c r="C3444" s="106"/>
      <c r="D3444" s="103"/>
      <c r="E3444" s="11" t="s">
        <v>38</v>
      </c>
      <c r="F3444" s="8"/>
      <c r="G3444" s="14">
        <v>12</v>
      </c>
      <c r="H3444" s="29">
        <v>25</v>
      </c>
      <c r="I3444" s="6">
        <v>58.333333333333002</v>
      </c>
      <c r="J3444" s="6">
        <v>16.666666666666998</v>
      </c>
      <c r="K3444" s="12" t="s">
        <v>68</v>
      </c>
      <c r="L3444" s="31">
        <v>83.333333333333002</v>
      </c>
    </row>
    <row r="3445" spans="3:12" ht="25.2" x14ac:dyDescent="0.25">
      <c r="C3445" s="102" t="s">
        <v>39</v>
      </c>
      <c r="D3445" s="102" t="s">
        <v>25</v>
      </c>
      <c r="E3445" s="10" t="s">
        <v>40</v>
      </c>
      <c r="F3445" s="9"/>
      <c r="G3445" s="13">
        <v>263</v>
      </c>
      <c r="H3445" s="23">
        <v>20.912547528516999</v>
      </c>
      <c r="I3445" s="4">
        <v>36.882129277567003</v>
      </c>
      <c r="J3445" s="4">
        <v>39.923954372624003</v>
      </c>
      <c r="K3445" s="4">
        <v>2.2813688212929999</v>
      </c>
      <c r="L3445" s="25">
        <v>57.794676806083999</v>
      </c>
    </row>
    <row r="3446" spans="3:12" ht="25.2" x14ac:dyDescent="0.25">
      <c r="C3446" s="106"/>
      <c r="D3446" s="103"/>
      <c r="E3446" s="11" t="s">
        <v>41</v>
      </c>
      <c r="F3446" s="8"/>
      <c r="G3446" s="7">
        <v>906</v>
      </c>
      <c r="H3446" s="17">
        <v>17.439293598233998</v>
      </c>
      <c r="I3446" s="2">
        <v>44.812362030905</v>
      </c>
      <c r="J3446" s="2">
        <v>36.423841059602999</v>
      </c>
      <c r="K3446" s="2">
        <v>1.324503311258</v>
      </c>
      <c r="L3446" s="16">
        <v>62.251655629139002</v>
      </c>
    </row>
    <row r="3447" spans="3:12" x14ac:dyDescent="0.25">
      <c r="C3447" s="106"/>
      <c r="D3447" s="103"/>
      <c r="E3447" s="11" t="s">
        <v>42</v>
      </c>
      <c r="F3447" s="8"/>
      <c r="G3447" s="7">
        <v>61</v>
      </c>
      <c r="H3447" s="17">
        <v>16.393442622951</v>
      </c>
      <c r="I3447" s="2">
        <v>39.344262295081997</v>
      </c>
      <c r="J3447" s="2">
        <v>42.622950819671999</v>
      </c>
      <c r="K3447" s="2">
        <v>1.6393442622950001</v>
      </c>
      <c r="L3447" s="16">
        <v>55.737704918033003</v>
      </c>
    </row>
    <row r="3448" spans="3:12" x14ac:dyDescent="0.25">
      <c r="C3448" s="106"/>
      <c r="D3448" s="103"/>
      <c r="E3448" s="11" t="s">
        <v>43</v>
      </c>
      <c r="F3448" s="8"/>
      <c r="G3448" s="7">
        <v>450</v>
      </c>
      <c r="H3448" s="17">
        <v>14.222222222221999</v>
      </c>
      <c r="I3448" s="2">
        <v>42.666666666666998</v>
      </c>
      <c r="J3448" s="2">
        <v>41.555555555555998</v>
      </c>
      <c r="K3448" s="2">
        <v>1.5555555555559999</v>
      </c>
      <c r="L3448" s="16">
        <v>56.888888888888999</v>
      </c>
    </row>
    <row r="3449" spans="3:12" x14ac:dyDescent="0.25">
      <c r="C3449" s="106"/>
      <c r="D3449" s="103"/>
      <c r="E3449" s="11" t="s">
        <v>44</v>
      </c>
      <c r="F3449" s="8"/>
      <c r="G3449" s="7">
        <v>93</v>
      </c>
      <c r="H3449" s="17">
        <v>11.827956989246999</v>
      </c>
      <c r="I3449" s="2">
        <v>54.838709677418997</v>
      </c>
      <c r="J3449" s="2">
        <v>32.258064516128997</v>
      </c>
      <c r="K3449" s="2">
        <v>1.0752688172039999</v>
      </c>
      <c r="L3449" s="16">
        <v>66.666666666666998</v>
      </c>
    </row>
    <row r="3450" spans="3:12" ht="25.2" x14ac:dyDescent="0.25">
      <c r="C3450" s="106"/>
      <c r="D3450" s="103"/>
      <c r="E3450" s="11" t="s">
        <v>45</v>
      </c>
      <c r="F3450" s="8"/>
      <c r="G3450" s="14">
        <v>41</v>
      </c>
      <c r="H3450" s="29">
        <v>21.951219512194999</v>
      </c>
      <c r="I3450" s="6">
        <v>29.268292682927001</v>
      </c>
      <c r="J3450" s="6">
        <v>48.780487804878</v>
      </c>
      <c r="K3450" s="12" t="s">
        <v>68</v>
      </c>
      <c r="L3450" s="31">
        <v>51.219512195122</v>
      </c>
    </row>
    <row r="3451" spans="3:12" x14ac:dyDescent="0.25">
      <c r="C3451" s="106"/>
      <c r="D3451" s="103"/>
      <c r="E3451" s="11" t="s">
        <v>38</v>
      </c>
      <c r="F3451" s="8"/>
      <c r="G3451" s="7">
        <v>141</v>
      </c>
      <c r="H3451" s="17">
        <v>16.312056737589</v>
      </c>
      <c r="I3451" s="2">
        <v>37.58865248227</v>
      </c>
      <c r="J3451" s="2">
        <v>40.425531914894002</v>
      </c>
      <c r="K3451" s="2">
        <v>5.6737588652479998</v>
      </c>
      <c r="L3451" s="16">
        <v>53.900709219858001</v>
      </c>
    </row>
    <row r="3452" spans="3:12" ht="25.2" x14ac:dyDescent="0.25">
      <c r="C3452" s="106"/>
      <c r="D3452" s="102" t="s">
        <v>22</v>
      </c>
      <c r="E3452" s="10" t="s">
        <v>40</v>
      </c>
      <c r="F3452" s="9"/>
      <c r="G3452" s="13">
        <v>123</v>
      </c>
      <c r="H3452" s="23">
        <v>20.325203252032999</v>
      </c>
      <c r="I3452" s="4">
        <v>26.016260162601998</v>
      </c>
      <c r="J3452" s="4">
        <v>52.845528455284999</v>
      </c>
      <c r="K3452" s="4">
        <v>0.81300813008100004</v>
      </c>
      <c r="L3452" s="25">
        <v>46.341463414633999</v>
      </c>
    </row>
    <row r="3453" spans="3:12" ht="25.2" x14ac:dyDescent="0.25">
      <c r="C3453" s="106"/>
      <c r="D3453" s="103"/>
      <c r="E3453" s="11" t="s">
        <v>41</v>
      </c>
      <c r="F3453" s="8"/>
      <c r="G3453" s="7">
        <v>511</v>
      </c>
      <c r="H3453" s="17">
        <v>15.851272015656001</v>
      </c>
      <c r="I3453" s="2">
        <v>40.313111545988001</v>
      </c>
      <c r="J3453" s="2">
        <v>42.270058708415</v>
      </c>
      <c r="K3453" s="2">
        <v>1.565557729941</v>
      </c>
      <c r="L3453" s="16">
        <v>56.164383561644001</v>
      </c>
    </row>
    <row r="3454" spans="3:12" x14ac:dyDescent="0.25">
      <c r="C3454" s="106"/>
      <c r="D3454" s="103"/>
      <c r="E3454" s="11" t="s">
        <v>42</v>
      </c>
      <c r="F3454" s="8"/>
      <c r="G3454" s="14">
        <v>36</v>
      </c>
      <c r="H3454" s="29">
        <v>13.888888888888999</v>
      </c>
      <c r="I3454" s="6">
        <v>38.888888888888999</v>
      </c>
      <c r="J3454" s="6">
        <v>44.444444444444002</v>
      </c>
      <c r="K3454" s="6">
        <v>2.7777777777780002</v>
      </c>
      <c r="L3454" s="31">
        <v>52.777777777777999</v>
      </c>
    </row>
    <row r="3455" spans="3:12" x14ac:dyDescent="0.25">
      <c r="C3455" s="106"/>
      <c r="D3455" s="103"/>
      <c r="E3455" s="11" t="s">
        <v>43</v>
      </c>
      <c r="F3455" s="8"/>
      <c r="G3455" s="7">
        <v>224</v>
      </c>
      <c r="H3455" s="17">
        <v>11.607142857143</v>
      </c>
      <c r="I3455" s="2">
        <v>37.946428571429003</v>
      </c>
      <c r="J3455" s="2">
        <v>48.660714285714</v>
      </c>
      <c r="K3455" s="2">
        <v>1.785714285714</v>
      </c>
      <c r="L3455" s="16">
        <v>49.553571428570997</v>
      </c>
    </row>
    <row r="3456" spans="3:12" x14ac:dyDescent="0.25">
      <c r="C3456" s="106"/>
      <c r="D3456" s="103"/>
      <c r="E3456" s="11" t="s">
        <v>44</v>
      </c>
      <c r="F3456" s="8"/>
      <c r="G3456" s="14">
        <v>46</v>
      </c>
      <c r="H3456" s="29">
        <v>13.04347826087</v>
      </c>
      <c r="I3456" s="6">
        <v>50</v>
      </c>
      <c r="J3456" s="6">
        <v>34.782608695652002</v>
      </c>
      <c r="K3456" s="6">
        <v>2.1739130434780001</v>
      </c>
      <c r="L3456" s="31">
        <v>63.043478260870003</v>
      </c>
    </row>
    <row r="3457" spans="3:12" ht="25.2" x14ac:dyDescent="0.25">
      <c r="C3457" s="106"/>
      <c r="D3457" s="103"/>
      <c r="E3457" s="11" t="s">
        <v>45</v>
      </c>
      <c r="F3457" s="8"/>
      <c r="G3457" s="14">
        <v>18</v>
      </c>
      <c r="H3457" s="29">
        <v>27.777777777777999</v>
      </c>
      <c r="I3457" s="6">
        <v>16.666666666666998</v>
      </c>
      <c r="J3457" s="6">
        <v>55.555555555555998</v>
      </c>
      <c r="K3457" s="12" t="s">
        <v>68</v>
      </c>
      <c r="L3457" s="31">
        <v>44.444444444444002</v>
      </c>
    </row>
    <row r="3458" spans="3:12" x14ac:dyDescent="0.25">
      <c r="C3458" s="106"/>
      <c r="D3458" s="103"/>
      <c r="E3458" s="11" t="s">
        <v>38</v>
      </c>
      <c r="F3458" s="8"/>
      <c r="G3458" s="7">
        <v>80</v>
      </c>
      <c r="H3458" s="17">
        <v>11.25</v>
      </c>
      <c r="I3458" s="2">
        <v>33.75</v>
      </c>
      <c r="J3458" s="2">
        <v>48.75</v>
      </c>
      <c r="K3458" s="2">
        <v>6.25</v>
      </c>
      <c r="L3458" s="16">
        <v>45</v>
      </c>
    </row>
    <row r="3459" spans="3:12" ht="25.2" x14ac:dyDescent="0.25">
      <c r="C3459" s="106"/>
      <c r="D3459" s="102" t="s">
        <v>23</v>
      </c>
      <c r="E3459" s="10" t="s">
        <v>40</v>
      </c>
      <c r="F3459" s="9"/>
      <c r="G3459" s="13">
        <v>140</v>
      </c>
      <c r="H3459" s="23">
        <v>21.428571428571001</v>
      </c>
      <c r="I3459" s="4">
        <v>46.428571428570997</v>
      </c>
      <c r="J3459" s="4">
        <v>28.571428571428999</v>
      </c>
      <c r="K3459" s="4">
        <v>3.5714285714290002</v>
      </c>
      <c r="L3459" s="25">
        <v>67.857142857143003</v>
      </c>
    </row>
    <row r="3460" spans="3:12" ht="25.2" x14ac:dyDescent="0.25">
      <c r="C3460" s="106"/>
      <c r="D3460" s="103"/>
      <c r="E3460" s="11" t="s">
        <v>41</v>
      </c>
      <c r="F3460" s="8"/>
      <c r="G3460" s="7">
        <v>395</v>
      </c>
      <c r="H3460" s="17">
        <v>19.493670886076</v>
      </c>
      <c r="I3460" s="2">
        <v>50.632911392404999</v>
      </c>
      <c r="J3460" s="2">
        <v>28.860759493671001</v>
      </c>
      <c r="K3460" s="2">
        <v>1.0126582278480001</v>
      </c>
      <c r="L3460" s="16">
        <v>70.126582278480996</v>
      </c>
    </row>
    <row r="3461" spans="3:12" x14ac:dyDescent="0.25">
      <c r="C3461" s="106"/>
      <c r="D3461" s="103"/>
      <c r="E3461" s="11" t="s">
        <v>42</v>
      </c>
      <c r="F3461" s="8"/>
      <c r="G3461" s="14">
        <v>25</v>
      </c>
      <c r="H3461" s="29">
        <v>20</v>
      </c>
      <c r="I3461" s="6">
        <v>40</v>
      </c>
      <c r="J3461" s="6">
        <v>40</v>
      </c>
      <c r="K3461" s="12" t="s">
        <v>68</v>
      </c>
      <c r="L3461" s="31">
        <v>60</v>
      </c>
    </row>
    <row r="3462" spans="3:12" x14ac:dyDescent="0.25">
      <c r="C3462" s="106"/>
      <c r="D3462" s="103"/>
      <c r="E3462" s="11" t="s">
        <v>43</v>
      </c>
      <c r="F3462" s="8"/>
      <c r="G3462" s="7">
        <v>226</v>
      </c>
      <c r="H3462" s="17">
        <v>16.814159292035001</v>
      </c>
      <c r="I3462" s="2">
        <v>47.345132743363003</v>
      </c>
      <c r="J3462" s="2">
        <v>34.513274336282997</v>
      </c>
      <c r="K3462" s="2">
        <v>1.327433628319</v>
      </c>
      <c r="L3462" s="16">
        <v>64.159292035397996</v>
      </c>
    </row>
    <row r="3463" spans="3:12" x14ac:dyDescent="0.25">
      <c r="C3463" s="106"/>
      <c r="D3463" s="103"/>
      <c r="E3463" s="11" t="s">
        <v>44</v>
      </c>
      <c r="F3463" s="8"/>
      <c r="G3463" s="14">
        <v>47</v>
      </c>
      <c r="H3463" s="29">
        <v>10.638297872340001</v>
      </c>
      <c r="I3463" s="6">
        <v>59.574468085105998</v>
      </c>
      <c r="J3463" s="6">
        <v>29.787234042552999</v>
      </c>
      <c r="K3463" s="12" t="s">
        <v>68</v>
      </c>
      <c r="L3463" s="31">
        <v>70.212765957447004</v>
      </c>
    </row>
    <row r="3464" spans="3:12" ht="25.2" x14ac:dyDescent="0.25">
      <c r="C3464" s="106"/>
      <c r="D3464" s="103"/>
      <c r="E3464" s="11" t="s">
        <v>45</v>
      </c>
      <c r="F3464" s="8"/>
      <c r="G3464" s="14">
        <v>23</v>
      </c>
      <c r="H3464" s="29">
        <v>17.391304347826001</v>
      </c>
      <c r="I3464" s="6">
        <v>39.130434782609001</v>
      </c>
      <c r="J3464" s="6">
        <v>43.478260869564998</v>
      </c>
      <c r="K3464" s="12" t="s">
        <v>68</v>
      </c>
      <c r="L3464" s="31">
        <v>56.521739130435002</v>
      </c>
    </row>
    <row r="3465" spans="3:12" x14ac:dyDescent="0.25">
      <c r="C3465" s="106"/>
      <c r="D3465" s="103"/>
      <c r="E3465" s="11" t="s">
        <v>38</v>
      </c>
      <c r="F3465" s="8"/>
      <c r="G3465" s="7">
        <v>61</v>
      </c>
      <c r="H3465" s="17">
        <v>22.950819672131001</v>
      </c>
      <c r="I3465" s="2">
        <v>42.622950819671999</v>
      </c>
      <c r="J3465" s="2">
        <v>29.508196721310998</v>
      </c>
      <c r="K3465" s="2">
        <v>4.918032786885</v>
      </c>
      <c r="L3465" s="16">
        <v>65.573770491803003</v>
      </c>
    </row>
    <row r="3466" spans="3:12" x14ac:dyDescent="0.25">
      <c r="C3466" s="102" t="s">
        <v>46</v>
      </c>
      <c r="D3466" s="100" t="s">
        <v>21</v>
      </c>
      <c r="E3466" s="10" t="s">
        <v>47</v>
      </c>
      <c r="F3466" s="9"/>
      <c r="G3466" s="13">
        <v>1103</v>
      </c>
      <c r="H3466" s="23">
        <v>17.407071622846999</v>
      </c>
      <c r="I3466" s="4">
        <v>45.330915684497</v>
      </c>
      <c r="J3466" s="4">
        <v>35.720761559383</v>
      </c>
      <c r="K3466" s="4">
        <v>1.5412511332729999</v>
      </c>
      <c r="L3466" s="25">
        <v>62.737987307344</v>
      </c>
    </row>
    <row r="3467" spans="3:12" ht="25.2" x14ac:dyDescent="0.25">
      <c r="C3467" s="106"/>
      <c r="D3467" s="101"/>
      <c r="E3467" s="11" t="s">
        <v>48</v>
      </c>
      <c r="F3467" s="8"/>
      <c r="G3467" s="7">
        <v>173</v>
      </c>
      <c r="H3467" s="17">
        <v>18.497109826589998</v>
      </c>
      <c r="I3467" s="2">
        <v>39.306358381503003</v>
      </c>
      <c r="J3467" s="2">
        <v>41.040462427746</v>
      </c>
      <c r="K3467" s="2">
        <v>1.1560693641619999</v>
      </c>
      <c r="L3467" s="16">
        <v>57.803468208091999</v>
      </c>
    </row>
    <row r="3468" spans="3:12" x14ac:dyDescent="0.25">
      <c r="C3468" s="106"/>
      <c r="D3468" s="101"/>
      <c r="E3468" s="11" t="s">
        <v>49</v>
      </c>
      <c r="F3468" s="8"/>
      <c r="G3468" s="14">
        <v>29</v>
      </c>
      <c r="H3468" s="29">
        <v>6.8965517241379999</v>
      </c>
      <c r="I3468" s="6">
        <v>41.379310344827999</v>
      </c>
      <c r="J3468" s="6">
        <v>48.275862068965999</v>
      </c>
      <c r="K3468" s="6">
        <v>3.4482758620689999</v>
      </c>
      <c r="L3468" s="31">
        <v>48.275862068965999</v>
      </c>
    </row>
    <row r="3469" spans="3:12" ht="25.2" x14ac:dyDescent="0.25">
      <c r="C3469" s="106"/>
      <c r="D3469" s="101"/>
      <c r="E3469" s="11" t="s">
        <v>50</v>
      </c>
      <c r="F3469" s="8"/>
      <c r="G3469" s="7">
        <v>102</v>
      </c>
      <c r="H3469" s="17">
        <v>19.607843137254999</v>
      </c>
      <c r="I3469" s="2">
        <v>30.392156862745001</v>
      </c>
      <c r="J3469" s="2">
        <v>46.078431372548998</v>
      </c>
      <c r="K3469" s="2">
        <v>3.9215686274510002</v>
      </c>
      <c r="L3469" s="16">
        <v>50</v>
      </c>
    </row>
    <row r="3470" spans="3:12" ht="25.2" x14ac:dyDescent="0.25">
      <c r="C3470" s="106"/>
      <c r="D3470" s="101"/>
      <c r="E3470" s="11" t="s">
        <v>51</v>
      </c>
      <c r="F3470" s="8"/>
      <c r="G3470" s="14">
        <v>46</v>
      </c>
      <c r="H3470" s="29">
        <v>32.608695652173999</v>
      </c>
      <c r="I3470" s="6">
        <v>21.739130434783</v>
      </c>
      <c r="J3470" s="6">
        <v>41.304347826087003</v>
      </c>
      <c r="K3470" s="6">
        <v>4.3478260869570002</v>
      </c>
      <c r="L3470" s="31">
        <v>54.347826086956999</v>
      </c>
    </row>
    <row r="3471" spans="3:12" x14ac:dyDescent="0.25">
      <c r="C3471" s="106"/>
      <c r="D3471" s="101"/>
      <c r="E3471" s="11" t="s">
        <v>52</v>
      </c>
      <c r="F3471" s="8"/>
      <c r="G3471" s="14">
        <v>20</v>
      </c>
      <c r="H3471" s="57" t="s">
        <v>68</v>
      </c>
      <c r="I3471" s="6">
        <v>30</v>
      </c>
      <c r="J3471" s="6">
        <v>70</v>
      </c>
      <c r="K3471" s="12" t="s">
        <v>68</v>
      </c>
      <c r="L3471" s="31">
        <v>30</v>
      </c>
    </row>
    <row r="3472" spans="3:12" x14ac:dyDescent="0.25">
      <c r="C3472" s="106"/>
      <c r="D3472" s="101"/>
      <c r="E3472" s="11" t="s">
        <v>53</v>
      </c>
      <c r="F3472" s="8"/>
      <c r="G3472" s="14">
        <v>19</v>
      </c>
      <c r="H3472" s="29">
        <v>21.052631578947</v>
      </c>
      <c r="I3472" s="6">
        <v>15.789473684211</v>
      </c>
      <c r="J3472" s="6">
        <v>63.157894736842003</v>
      </c>
      <c r="K3472" s="12" t="s">
        <v>68</v>
      </c>
      <c r="L3472" s="31">
        <v>36.842105263157997</v>
      </c>
    </row>
    <row r="3473" spans="2:12" x14ac:dyDescent="0.25">
      <c r="C3473" s="106"/>
      <c r="D3473" s="101"/>
      <c r="E3473" s="11" t="s">
        <v>38</v>
      </c>
      <c r="F3473" s="8"/>
      <c r="G3473" s="14">
        <v>32</v>
      </c>
      <c r="H3473" s="29">
        <v>25</v>
      </c>
      <c r="I3473" s="6">
        <v>46.875</v>
      </c>
      <c r="J3473" s="6">
        <v>18.75</v>
      </c>
      <c r="K3473" s="6">
        <v>9.375</v>
      </c>
      <c r="L3473" s="31">
        <v>71.875</v>
      </c>
    </row>
    <row r="3474" spans="2:12" x14ac:dyDescent="0.25">
      <c r="C3474" s="106"/>
      <c r="D3474" s="101"/>
      <c r="E3474" s="11" t="s">
        <v>54</v>
      </c>
      <c r="F3474" s="8"/>
      <c r="G3474" s="7">
        <v>1276</v>
      </c>
      <c r="H3474" s="17">
        <v>17.554858934169001</v>
      </c>
      <c r="I3474" s="2">
        <v>44.514106583072</v>
      </c>
      <c r="J3474" s="2">
        <v>36.442006269592</v>
      </c>
      <c r="K3474" s="2">
        <v>1.489028213166</v>
      </c>
      <c r="L3474" s="16">
        <v>62.068965517240997</v>
      </c>
    </row>
    <row r="3475" spans="2:12" x14ac:dyDescent="0.25">
      <c r="C3475" s="106"/>
      <c r="D3475" s="101"/>
      <c r="E3475" s="11" t="s">
        <v>55</v>
      </c>
      <c r="F3475" s="8"/>
      <c r="G3475" s="7">
        <v>177</v>
      </c>
      <c r="H3475" s="17">
        <v>20.903954802259999</v>
      </c>
      <c r="I3475" s="2">
        <v>29.943502824858999</v>
      </c>
      <c r="J3475" s="2">
        <v>45.197740112993998</v>
      </c>
      <c r="K3475" s="2">
        <v>3.9548022598869998</v>
      </c>
      <c r="L3475" s="16">
        <v>50.847457627118999</v>
      </c>
    </row>
    <row r="3476" spans="2:12" ht="25.2" x14ac:dyDescent="0.25">
      <c r="C3476" s="102" t="s">
        <v>56</v>
      </c>
      <c r="D3476" s="100" t="s">
        <v>21</v>
      </c>
      <c r="E3476" s="10" t="s">
        <v>57</v>
      </c>
      <c r="F3476" s="9"/>
      <c r="G3476" s="13">
        <v>393</v>
      </c>
      <c r="H3476" s="23">
        <v>20.356234096691999</v>
      </c>
      <c r="I3476" s="4">
        <v>41.984732824426999</v>
      </c>
      <c r="J3476" s="4">
        <v>35.623409669211</v>
      </c>
      <c r="K3476" s="4">
        <v>2.0356234096689998</v>
      </c>
      <c r="L3476" s="25">
        <v>62.34096692112</v>
      </c>
    </row>
    <row r="3477" spans="2:12" ht="25.2" x14ac:dyDescent="0.25">
      <c r="C3477" s="106"/>
      <c r="D3477" s="101"/>
      <c r="E3477" s="11" t="s">
        <v>58</v>
      </c>
      <c r="F3477" s="8"/>
      <c r="G3477" s="7">
        <v>615</v>
      </c>
      <c r="H3477" s="17">
        <v>17.235772357723999</v>
      </c>
      <c r="I3477" s="2">
        <v>39.186991869918998</v>
      </c>
      <c r="J3477" s="2">
        <v>41.30081300813</v>
      </c>
      <c r="K3477" s="2">
        <v>2.2764227642280002</v>
      </c>
      <c r="L3477" s="16">
        <v>56.422764227641999</v>
      </c>
    </row>
    <row r="3478" spans="2:12" ht="25.2" x14ac:dyDescent="0.25">
      <c r="C3478" s="106"/>
      <c r="D3478" s="101"/>
      <c r="E3478" s="11" t="s">
        <v>59</v>
      </c>
      <c r="F3478" s="8"/>
      <c r="G3478" s="7">
        <v>364</v>
      </c>
      <c r="H3478" s="17">
        <v>15.934065934066</v>
      </c>
      <c r="I3478" s="2">
        <v>47.527472527473002</v>
      </c>
      <c r="J3478" s="2">
        <v>35.439560439559997</v>
      </c>
      <c r="K3478" s="2">
        <v>1.098901098901</v>
      </c>
      <c r="L3478" s="16">
        <v>63.461538461537998</v>
      </c>
    </row>
    <row r="3479" spans="2:12" x14ac:dyDescent="0.25">
      <c r="C3479" s="106"/>
      <c r="D3479" s="101"/>
      <c r="E3479" s="11" t="s">
        <v>60</v>
      </c>
      <c r="F3479" s="8"/>
      <c r="G3479" s="7">
        <v>152</v>
      </c>
      <c r="H3479" s="17">
        <v>19.078947368421002</v>
      </c>
      <c r="I3479" s="2">
        <v>43.421052631579002</v>
      </c>
      <c r="J3479" s="2">
        <v>35.526315789473998</v>
      </c>
      <c r="K3479" s="2">
        <v>1.973684210526</v>
      </c>
      <c r="L3479" s="16">
        <v>62.5</v>
      </c>
    </row>
    <row r="3480" spans="2:12" x14ac:dyDescent="0.25">
      <c r="C3480" s="102" t="s">
        <v>61</v>
      </c>
      <c r="D3480" s="100" t="s">
        <v>21</v>
      </c>
      <c r="E3480" s="10" t="s">
        <v>62</v>
      </c>
      <c r="F3480" s="9"/>
      <c r="G3480" s="13">
        <v>197</v>
      </c>
      <c r="H3480" s="23">
        <v>16.751269035532999</v>
      </c>
      <c r="I3480" s="4">
        <v>42.131979695430999</v>
      </c>
      <c r="J3480" s="4">
        <v>39.086294416244002</v>
      </c>
      <c r="K3480" s="4">
        <v>2.0304568527920002</v>
      </c>
      <c r="L3480" s="25">
        <v>58.883248730963999</v>
      </c>
    </row>
    <row r="3481" spans="2:12" x14ac:dyDescent="0.25">
      <c r="C3481" s="103"/>
      <c r="D3481" s="101"/>
      <c r="E3481" s="11" t="s">
        <v>63</v>
      </c>
      <c r="F3481" s="8"/>
      <c r="G3481" s="7">
        <v>460</v>
      </c>
      <c r="H3481" s="17">
        <v>17.608695652173999</v>
      </c>
      <c r="I3481" s="2">
        <v>43.260869565217</v>
      </c>
      <c r="J3481" s="2">
        <v>37.608695652173999</v>
      </c>
      <c r="K3481" s="2">
        <v>1.5217391304350001</v>
      </c>
      <c r="L3481" s="16">
        <v>60.869565217390999</v>
      </c>
    </row>
    <row r="3482" spans="2:12" ht="25.2" x14ac:dyDescent="0.25">
      <c r="C3482" s="103"/>
      <c r="D3482" s="101"/>
      <c r="E3482" s="11" t="s">
        <v>64</v>
      </c>
      <c r="F3482" s="8"/>
      <c r="G3482" s="7">
        <v>286</v>
      </c>
      <c r="H3482" s="17">
        <v>19.580419580419999</v>
      </c>
      <c r="I3482" s="2">
        <v>44.755244755245002</v>
      </c>
      <c r="J3482" s="2">
        <v>34.265734265733997</v>
      </c>
      <c r="K3482" s="2">
        <v>1.398601398601</v>
      </c>
      <c r="L3482" s="16">
        <v>64.335664335664006</v>
      </c>
    </row>
    <row r="3483" spans="2:12" x14ac:dyDescent="0.25">
      <c r="C3483" s="103"/>
      <c r="D3483" s="101"/>
      <c r="E3483" s="11" t="s">
        <v>65</v>
      </c>
      <c r="F3483" s="8"/>
      <c r="G3483" s="7">
        <v>249</v>
      </c>
      <c r="H3483" s="17">
        <v>17.269076305220999</v>
      </c>
      <c r="I3483" s="2">
        <v>38.152610441767003</v>
      </c>
      <c r="J3483" s="2">
        <v>41.365461847390002</v>
      </c>
      <c r="K3483" s="2">
        <v>3.2128514056220001</v>
      </c>
      <c r="L3483" s="16">
        <v>55.421686746988001</v>
      </c>
    </row>
    <row r="3484" spans="2:12" x14ac:dyDescent="0.25">
      <c r="C3484" s="103"/>
      <c r="D3484" s="101"/>
      <c r="E3484" s="11" t="s">
        <v>66</v>
      </c>
      <c r="F3484" s="8"/>
      <c r="G3484" s="7">
        <v>145</v>
      </c>
      <c r="H3484" s="17">
        <v>15.172413793103001</v>
      </c>
      <c r="I3484" s="2">
        <v>37.241379310345003</v>
      </c>
      <c r="J3484" s="2">
        <v>46.206896551724</v>
      </c>
      <c r="K3484" s="2">
        <v>1.379310344828</v>
      </c>
      <c r="L3484" s="16">
        <v>52.413793103448</v>
      </c>
    </row>
    <row r="3485" spans="2:12" x14ac:dyDescent="0.25">
      <c r="C3485" s="107"/>
      <c r="D3485" s="104"/>
      <c r="E3485" s="44" t="s">
        <v>67</v>
      </c>
      <c r="F3485" s="45"/>
      <c r="G3485" s="56">
        <v>187</v>
      </c>
      <c r="H3485" s="66">
        <v>20.320855614972999</v>
      </c>
      <c r="I3485" s="35">
        <v>45.989304812834</v>
      </c>
      <c r="J3485" s="35">
        <v>31.550802139037</v>
      </c>
      <c r="K3485" s="35">
        <v>2.1390374331549999</v>
      </c>
      <c r="L3485" s="67">
        <v>66.310160427807006</v>
      </c>
    </row>
    <row r="3487" spans="2:12" x14ac:dyDescent="0.25">
      <c r="B3487" s="42" t="str">
        <f xml:space="preserve"> HYPERLINK("#'目次'!B47", "[41]")</f>
        <v>[41]</v>
      </c>
      <c r="C3487" s="37" t="s">
        <v>508</v>
      </c>
    </row>
    <row r="3490" spans="3:13" x14ac:dyDescent="0.25">
      <c r="C3490" s="37" t="s">
        <v>14</v>
      </c>
    </row>
    <row r="3491" spans="3:13" ht="25.2" x14ac:dyDescent="0.25">
      <c r="C3491" s="96"/>
      <c r="D3491" s="97"/>
      <c r="E3491" s="97"/>
      <c r="F3491" s="97"/>
      <c r="G3491" s="52" t="s">
        <v>15</v>
      </c>
      <c r="H3491" s="48" t="s">
        <v>509</v>
      </c>
      <c r="I3491" s="20" t="s">
        <v>183</v>
      </c>
      <c r="J3491" s="20" t="s">
        <v>510</v>
      </c>
      <c r="K3491" s="20" t="s">
        <v>511</v>
      </c>
      <c r="L3491" s="20" t="s">
        <v>512</v>
      </c>
      <c r="M3491" s="51" t="s">
        <v>38</v>
      </c>
    </row>
    <row r="3492" spans="3:13" x14ac:dyDescent="0.25">
      <c r="C3492" s="98"/>
      <c r="D3492" s="99"/>
      <c r="E3492" s="99"/>
      <c r="F3492" s="99"/>
      <c r="G3492" s="47"/>
      <c r="H3492" s="55"/>
      <c r="I3492" s="21"/>
      <c r="J3492" s="21"/>
      <c r="K3492" s="21"/>
      <c r="L3492" s="21"/>
      <c r="M3492" s="54"/>
    </row>
    <row r="3493" spans="3:13" x14ac:dyDescent="0.25">
      <c r="C3493" s="43"/>
      <c r="D3493" s="49"/>
      <c r="E3493" s="53" t="s">
        <v>15</v>
      </c>
      <c r="F3493" s="46"/>
      <c r="G3493" s="50">
        <v>1524</v>
      </c>
      <c r="H3493" s="32">
        <v>27.099737532808</v>
      </c>
      <c r="I3493" s="32">
        <v>34.448818897637999</v>
      </c>
      <c r="J3493" s="32">
        <v>26.837270341206999</v>
      </c>
      <c r="K3493" s="32">
        <v>6.0367454068240001</v>
      </c>
      <c r="L3493" s="32">
        <v>3.0839895013119998</v>
      </c>
      <c r="M3493" s="65">
        <v>2.4934383202100001</v>
      </c>
    </row>
    <row r="3494" spans="3:13" x14ac:dyDescent="0.25">
      <c r="C3494" s="105" t="s">
        <v>20</v>
      </c>
      <c r="D3494" s="100" t="s">
        <v>21</v>
      </c>
      <c r="E3494" s="10" t="s">
        <v>22</v>
      </c>
      <c r="F3494" s="9"/>
      <c r="G3494" s="13">
        <v>780</v>
      </c>
      <c r="H3494" s="23">
        <v>28.717948717949</v>
      </c>
      <c r="I3494" s="4">
        <v>35.897435897435997</v>
      </c>
      <c r="J3494" s="4">
        <v>21.923076923077002</v>
      </c>
      <c r="K3494" s="4">
        <v>6.7948717948719999</v>
      </c>
      <c r="L3494" s="4">
        <v>3.9743589743590002</v>
      </c>
      <c r="M3494" s="25">
        <v>2.6923076923079998</v>
      </c>
    </row>
    <row r="3495" spans="3:13" x14ac:dyDescent="0.25">
      <c r="C3495" s="106"/>
      <c r="D3495" s="101"/>
      <c r="E3495" s="11" t="s">
        <v>23</v>
      </c>
      <c r="F3495" s="8"/>
      <c r="G3495" s="7">
        <v>744</v>
      </c>
      <c r="H3495" s="17">
        <v>25.403225806451999</v>
      </c>
      <c r="I3495" s="2">
        <v>32.930107526881997</v>
      </c>
      <c r="J3495" s="2">
        <v>31.989247311827999</v>
      </c>
      <c r="K3495" s="2">
        <v>5.2419354838709999</v>
      </c>
      <c r="L3495" s="2">
        <v>2.1505376344089999</v>
      </c>
      <c r="M3495" s="16">
        <v>2.2849462365590001</v>
      </c>
    </row>
    <row r="3496" spans="3:13" x14ac:dyDescent="0.25">
      <c r="C3496" s="102" t="s">
        <v>24</v>
      </c>
      <c r="D3496" s="102" t="s">
        <v>25</v>
      </c>
      <c r="E3496" s="10" t="s">
        <v>26</v>
      </c>
      <c r="F3496" s="9"/>
      <c r="G3496" s="13">
        <v>257</v>
      </c>
      <c r="H3496" s="23">
        <v>28.4046692607</v>
      </c>
      <c r="I3496" s="4">
        <v>30.739299610894999</v>
      </c>
      <c r="J3496" s="4">
        <v>29.182879377431998</v>
      </c>
      <c r="K3496" s="4">
        <v>7.0038910505840004</v>
      </c>
      <c r="L3496" s="4">
        <v>3.8910505836580001</v>
      </c>
      <c r="M3496" s="25">
        <v>0.77821011673200002</v>
      </c>
    </row>
    <row r="3497" spans="3:13" x14ac:dyDescent="0.25">
      <c r="C3497" s="106"/>
      <c r="D3497" s="103"/>
      <c r="E3497" s="11" t="s">
        <v>27</v>
      </c>
      <c r="F3497" s="8"/>
      <c r="G3497" s="7">
        <v>297</v>
      </c>
      <c r="H3497" s="17">
        <v>27.946127946128001</v>
      </c>
      <c r="I3497" s="2">
        <v>32.996632996632997</v>
      </c>
      <c r="J3497" s="2">
        <v>27.272727272727</v>
      </c>
      <c r="K3497" s="2">
        <v>6.0606060606060002</v>
      </c>
      <c r="L3497" s="2">
        <v>4.3771043771039997</v>
      </c>
      <c r="M3497" s="16">
        <v>1.3468013468010001</v>
      </c>
    </row>
    <row r="3498" spans="3:13" x14ac:dyDescent="0.25">
      <c r="C3498" s="106"/>
      <c r="D3498" s="103"/>
      <c r="E3498" s="11" t="s">
        <v>28</v>
      </c>
      <c r="F3498" s="8"/>
      <c r="G3498" s="7">
        <v>316</v>
      </c>
      <c r="H3498" s="17">
        <v>27.848101265823001</v>
      </c>
      <c r="I3498" s="2">
        <v>41.772151898734002</v>
      </c>
      <c r="J3498" s="2">
        <v>19.936708860759001</v>
      </c>
      <c r="K3498" s="2">
        <v>5.0632911392409996</v>
      </c>
      <c r="L3498" s="2">
        <v>1.5822784810129999</v>
      </c>
      <c r="M3498" s="16">
        <v>3.7974683544299999</v>
      </c>
    </row>
    <row r="3499" spans="3:13" x14ac:dyDescent="0.25">
      <c r="C3499" s="106"/>
      <c r="D3499" s="103"/>
      <c r="E3499" s="11" t="s">
        <v>29</v>
      </c>
      <c r="F3499" s="8"/>
      <c r="G3499" s="7">
        <v>335</v>
      </c>
      <c r="H3499" s="17">
        <v>28.358208955224001</v>
      </c>
      <c r="I3499" s="2">
        <v>37.014925373133998</v>
      </c>
      <c r="J3499" s="2">
        <v>26.567164179104001</v>
      </c>
      <c r="K3499" s="2">
        <v>4.1791044776120003</v>
      </c>
      <c r="L3499" s="2">
        <v>2.0895522388060002</v>
      </c>
      <c r="M3499" s="16">
        <v>1.791044776119</v>
      </c>
    </row>
    <row r="3500" spans="3:13" x14ac:dyDescent="0.25">
      <c r="C3500" s="106"/>
      <c r="D3500" s="103"/>
      <c r="E3500" s="11" t="s">
        <v>30</v>
      </c>
      <c r="F3500" s="8"/>
      <c r="G3500" s="7">
        <v>319</v>
      </c>
      <c r="H3500" s="17">
        <v>23.197492163008999</v>
      </c>
      <c r="I3500" s="2">
        <v>28.840125391849998</v>
      </c>
      <c r="J3500" s="2">
        <v>31.661442006270001</v>
      </c>
      <c r="K3500" s="2">
        <v>8.1504702194360004</v>
      </c>
      <c r="L3500" s="2">
        <v>3.761755485893</v>
      </c>
      <c r="M3500" s="16">
        <v>4.3887147335419998</v>
      </c>
    </row>
    <row r="3501" spans="3:13" x14ac:dyDescent="0.25">
      <c r="C3501" s="106"/>
      <c r="D3501" s="103"/>
      <c r="E3501" s="11" t="s">
        <v>31</v>
      </c>
      <c r="F3501" s="8"/>
      <c r="G3501" s="7">
        <v>1267</v>
      </c>
      <c r="H3501" s="17">
        <v>26.835043409629002</v>
      </c>
      <c r="I3501" s="2">
        <v>35.201262825572002</v>
      </c>
      <c r="J3501" s="2">
        <v>26.361483820046999</v>
      </c>
      <c r="K3501" s="2">
        <v>5.8405682715070002</v>
      </c>
      <c r="L3501" s="2">
        <v>2.9202841357540001</v>
      </c>
      <c r="M3501" s="16">
        <v>2.84135753749</v>
      </c>
    </row>
    <row r="3502" spans="3:13" x14ac:dyDescent="0.25">
      <c r="C3502" s="106"/>
      <c r="D3502" s="103"/>
      <c r="E3502" s="11" t="s">
        <v>32</v>
      </c>
      <c r="F3502" s="8"/>
      <c r="G3502" s="7">
        <v>654</v>
      </c>
      <c r="H3502" s="17">
        <v>25.840978593271998</v>
      </c>
      <c r="I3502" s="2">
        <v>33.027522935779999</v>
      </c>
      <c r="J3502" s="2">
        <v>29.051987767583999</v>
      </c>
      <c r="K3502" s="2">
        <v>6.1162079510699998</v>
      </c>
      <c r="L3502" s="2">
        <v>2.9051987767580001</v>
      </c>
      <c r="M3502" s="16">
        <v>3.0581039755349999</v>
      </c>
    </row>
    <row r="3503" spans="3:13" x14ac:dyDescent="0.25">
      <c r="C3503" s="106"/>
      <c r="D3503" s="102" t="s">
        <v>22</v>
      </c>
      <c r="E3503" s="10" t="s">
        <v>26</v>
      </c>
      <c r="F3503" s="9"/>
      <c r="G3503" s="13">
        <v>137</v>
      </c>
      <c r="H3503" s="23">
        <v>29.927007299269999</v>
      </c>
      <c r="I3503" s="4">
        <v>29.927007299269999</v>
      </c>
      <c r="J3503" s="4">
        <v>25.547445255473999</v>
      </c>
      <c r="K3503" s="4">
        <v>7.299270072993</v>
      </c>
      <c r="L3503" s="4">
        <v>5.8394160583939998</v>
      </c>
      <c r="M3503" s="25">
        <v>1.459854014599</v>
      </c>
    </row>
    <row r="3504" spans="3:13" x14ac:dyDescent="0.25">
      <c r="C3504" s="106"/>
      <c r="D3504" s="103"/>
      <c r="E3504" s="11" t="s">
        <v>27</v>
      </c>
      <c r="F3504" s="8"/>
      <c r="G3504" s="7">
        <v>157</v>
      </c>
      <c r="H3504" s="17">
        <v>25.477707006368998</v>
      </c>
      <c r="I3504" s="2">
        <v>33.121019108280002</v>
      </c>
      <c r="J3504" s="2">
        <v>26.114649681528999</v>
      </c>
      <c r="K3504" s="2">
        <v>7.6433121019110004</v>
      </c>
      <c r="L3504" s="2">
        <v>5.7324840764329998</v>
      </c>
      <c r="M3504" s="16">
        <v>1.9108280254779999</v>
      </c>
    </row>
    <row r="3505" spans="3:13" x14ac:dyDescent="0.25">
      <c r="C3505" s="106"/>
      <c r="D3505" s="103"/>
      <c r="E3505" s="11" t="s">
        <v>28</v>
      </c>
      <c r="F3505" s="8"/>
      <c r="G3505" s="7">
        <v>162</v>
      </c>
      <c r="H3505" s="17">
        <v>30.864197530864001</v>
      </c>
      <c r="I3505" s="2">
        <v>42.592592592593</v>
      </c>
      <c r="J3505" s="2">
        <v>15.432098765432</v>
      </c>
      <c r="K3505" s="2">
        <v>6.1728395061730001</v>
      </c>
      <c r="L3505" s="2">
        <v>1.851851851852</v>
      </c>
      <c r="M3505" s="16">
        <v>3.086419753086</v>
      </c>
    </row>
    <row r="3506" spans="3:13" x14ac:dyDescent="0.25">
      <c r="C3506" s="106"/>
      <c r="D3506" s="103"/>
      <c r="E3506" s="11" t="s">
        <v>29</v>
      </c>
      <c r="F3506" s="8"/>
      <c r="G3506" s="7">
        <v>175</v>
      </c>
      <c r="H3506" s="17">
        <v>33.142857142856997</v>
      </c>
      <c r="I3506" s="2">
        <v>41.142857142856997</v>
      </c>
      <c r="J3506" s="2">
        <v>18.285714285714</v>
      </c>
      <c r="K3506" s="2">
        <v>4</v>
      </c>
      <c r="L3506" s="2">
        <v>2.8571428571430002</v>
      </c>
      <c r="M3506" s="16">
        <v>0.57142857142900005</v>
      </c>
    </row>
    <row r="3507" spans="3:13" x14ac:dyDescent="0.25">
      <c r="C3507" s="106"/>
      <c r="D3507" s="103"/>
      <c r="E3507" s="11" t="s">
        <v>30</v>
      </c>
      <c r="F3507" s="8"/>
      <c r="G3507" s="7">
        <v>149</v>
      </c>
      <c r="H3507" s="17">
        <v>23.489932885906001</v>
      </c>
      <c r="I3507" s="2">
        <v>30.872483221477001</v>
      </c>
      <c r="J3507" s="2">
        <v>25.503355704697999</v>
      </c>
      <c r="K3507" s="2">
        <v>9.3959731543620002</v>
      </c>
      <c r="L3507" s="2">
        <v>4.0268456375839996</v>
      </c>
      <c r="M3507" s="16">
        <v>6.7114093959729999</v>
      </c>
    </row>
    <row r="3508" spans="3:13" x14ac:dyDescent="0.25">
      <c r="C3508" s="106"/>
      <c r="D3508" s="103"/>
      <c r="E3508" s="11" t="s">
        <v>31</v>
      </c>
      <c r="F3508" s="8"/>
      <c r="G3508" s="7">
        <v>643</v>
      </c>
      <c r="H3508" s="17">
        <v>28.460342146190001</v>
      </c>
      <c r="I3508" s="2">
        <v>37.169517884914001</v>
      </c>
      <c r="J3508" s="2">
        <v>21.150855365474001</v>
      </c>
      <c r="K3508" s="2">
        <v>6.6874027993779999</v>
      </c>
      <c r="L3508" s="2">
        <v>3.5769828926909999</v>
      </c>
      <c r="M3508" s="16">
        <v>2.9548989113530002</v>
      </c>
    </row>
    <row r="3509" spans="3:13" x14ac:dyDescent="0.25">
      <c r="C3509" s="106"/>
      <c r="D3509" s="103"/>
      <c r="E3509" s="11" t="s">
        <v>32</v>
      </c>
      <c r="F3509" s="8"/>
      <c r="G3509" s="7">
        <v>324</v>
      </c>
      <c r="H3509" s="17">
        <v>28.703703703704001</v>
      </c>
      <c r="I3509" s="2">
        <v>36.419753086420002</v>
      </c>
      <c r="J3509" s="2">
        <v>21.604938271605</v>
      </c>
      <c r="K3509" s="2">
        <v>6.4814814814809996</v>
      </c>
      <c r="L3509" s="2">
        <v>3.395061728395</v>
      </c>
      <c r="M3509" s="16">
        <v>3.395061728395</v>
      </c>
    </row>
    <row r="3510" spans="3:13" x14ac:dyDescent="0.25">
      <c r="C3510" s="106"/>
      <c r="D3510" s="102" t="s">
        <v>23</v>
      </c>
      <c r="E3510" s="10" t="s">
        <v>26</v>
      </c>
      <c r="F3510" s="9"/>
      <c r="G3510" s="13">
        <v>120</v>
      </c>
      <c r="H3510" s="23">
        <v>26.666666666666998</v>
      </c>
      <c r="I3510" s="4">
        <v>31.666666666666998</v>
      </c>
      <c r="J3510" s="4">
        <v>33.333333333333002</v>
      </c>
      <c r="K3510" s="4">
        <v>6.666666666667</v>
      </c>
      <c r="L3510" s="4">
        <v>1.666666666667</v>
      </c>
      <c r="M3510" s="59" t="s">
        <v>68</v>
      </c>
    </row>
    <row r="3511" spans="3:13" x14ac:dyDescent="0.25">
      <c r="C3511" s="106"/>
      <c r="D3511" s="103"/>
      <c r="E3511" s="11" t="s">
        <v>27</v>
      </c>
      <c r="F3511" s="8"/>
      <c r="G3511" s="7">
        <v>140</v>
      </c>
      <c r="H3511" s="17">
        <v>30.714285714286</v>
      </c>
      <c r="I3511" s="2">
        <v>32.857142857143003</v>
      </c>
      <c r="J3511" s="2">
        <v>28.571428571428999</v>
      </c>
      <c r="K3511" s="2">
        <v>4.2857142857139996</v>
      </c>
      <c r="L3511" s="2">
        <v>2.8571428571430002</v>
      </c>
      <c r="M3511" s="16">
        <v>0.71428571428599996</v>
      </c>
    </row>
    <row r="3512" spans="3:13" x14ac:dyDescent="0.25">
      <c r="C3512" s="106"/>
      <c r="D3512" s="103"/>
      <c r="E3512" s="11" t="s">
        <v>28</v>
      </c>
      <c r="F3512" s="8"/>
      <c r="G3512" s="7">
        <v>154</v>
      </c>
      <c r="H3512" s="17">
        <v>24.675324675325001</v>
      </c>
      <c r="I3512" s="2">
        <v>40.909090909090999</v>
      </c>
      <c r="J3512" s="2">
        <v>24.675324675325001</v>
      </c>
      <c r="K3512" s="2">
        <v>3.896103896104</v>
      </c>
      <c r="L3512" s="2">
        <v>1.298701298701</v>
      </c>
      <c r="M3512" s="16">
        <v>4.5454545454549997</v>
      </c>
    </row>
    <row r="3513" spans="3:13" x14ac:dyDescent="0.25">
      <c r="C3513" s="106"/>
      <c r="D3513" s="103"/>
      <c r="E3513" s="11" t="s">
        <v>29</v>
      </c>
      <c r="F3513" s="8"/>
      <c r="G3513" s="7">
        <v>160</v>
      </c>
      <c r="H3513" s="17">
        <v>23.125</v>
      </c>
      <c r="I3513" s="2">
        <v>32.5</v>
      </c>
      <c r="J3513" s="2">
        <v>35.625</v>
      </c>
      <c r="K3513" s="2">
        <v>4.375</v>
      </c>
      <c r="L3513" s="2">
        <v>1.25</v>
      </c>
      <c r="M3513" s="16">
        <v>3.125</v>
      </c>
    </row>
    <row r="3514" spans="3:13" x14ac:dyDescent="0.25">
      <c r="C3514" s="106"/>
      <c r="D3514" s="103"/>
      <c r="E3514" s="11" t="s">
        <v>30</v>
      </c>
      <c r="F3514" s="8"/>
      <c r="G3514" s="7">
        <v>170</v>
      </c>
      <c r="H3514" s="17">
        <v>22.941176470588001</v>
      </c>
      <c r="I3514" s="2">
        <v>27.058823529411999</v>
      </c>
      <c r="J3514" s="2">
        <v>37.058823529412003</v>
      </c>
      <c r="K3514" s="2">
        <v>7.0588235294119999</v>
      </c>
      <c r="L3514" s="2">
        <v>3.5294117647059999</v>
      </c>
      <c r="M3514" s="16">
        <v>2.352941176471</v>
      </c>
    </row>
    <row r="3515" spans="3:13" x14ac:dyDescent="0.25">
      <c r="C3515" s="106"/>
      <c r="D3515" s="103"/>
      <c r="E3515" s="11" t="s">
        <v>31</v>
      </c>
      <c r="F3515" s="8"/>
      <c r="G3515" s="7">
        <v>624</v>
      </c>
      <c r="H3515" s="17">
        <v>25.160256410256</v>
      </c>
      <c r="I3515" s="2">
        <v>33.173076923076998</v>
      </c>
      <c r="J3515" s="2">
        <v>31.730769230768999</v>
      </c>
      <c r="K3515" s="2">
        <v>4.9679487179489996</v>
      </c>
      <c r="L3515" s="2">
        <v>2.2435897435899999</v>
      </c>
      <c r="M3515" s="16">
        <v>2.7243589743590002</v>
      </c>
    </row>
    <row r="3516" spans="3:13" x14ac:dyDescent="0.25">
      <c r="C3516" s="106"/>
      <c r="D3516" s="103"/>
      <c r="E3516" s="11" t="s">
        <v>32</v>
      </c>
      <c r="F3516" s="8"/>
      <c r="G3516" s="7">
        <v>330</v>
      </c>
      <c r="H3516" s="17">
        <v>23.030303030302999</v>
      </c>
      <c r="I3516" s="2">
        <v>29.696969696970001</v>
      </c>
      <c r="J3516" s="2">
        <v>36.363636363635997</v>
      </c>
      <c r="K3516" s="2">
        <v>5.7575757575760003</v>
      </c>
      <c r="L3516" s="2">
        <v>2.4242424242420002</v>
      </c>
      <c r="M3516" s="16">
        <v>2.7272727272730002</v>
      </c>
    </row>
    <row r="3517" spans="3:13" ht="25.2" x14ac:dyDescent="0.25">
      <c r="C3517" s="102" t="s">
        <v>33</v>
      </c>
      <c r="D3517" s="102" t="s">
        <v>25</v>
      </c>
      <c r="E3517" s="10" t="s">
        <v>34</v>
      </c>
      <c r="F3517" s="9"/>
      <c r="G3517" s="13">
        <v>75</v>
      </c>
      <c r="H3517" s="23">
        <v>16</v>
      </c>
      <c r="I3517" s="4">
        <v>25.333333333333002</v>
      </c>
      <c r="J3517" s="4">
        <v>33.333333333333002</v>
      </c>
      <c r="K3517" s="4">
        <v>12</v>
      </c>
      <c r="L3517" s="4">
        <v>12</v>
      </c>
      <c r="M3517" s="25">
        <v>1.333333333333</v>
      </c>
    </row>
    <row r="3518" spans="3:13" ht="25.2" x14ac:dyDescent="0.25">
      <c r="C3518" s="106"/>
      <c r="D3518" s="103"/>
      <c r="E3518" s="11" t="s">
        <v>35</v>
      </c>
      <c r="F3518" s="8"/>
      <c r="G3518" s="7">
        <v>1042</v>
      </c>
      <c r="H3518" s="17">
        <v>31.477927063340001</v>
      </c>
      <c r="I3518" s="2">
        <v>36.756238003839002</v>
      </c>
      <c r="J3518" s="2">
        <v>23.704414587332</v>
      </c>
      <c r="K3518" s="2">
        <v>4.2226487523990004</v>
      </c>
      <c r="L3518" s="2">
        <v>1.727447216891</v>
      </c>
      <c r="M3518" s="16">
        <v>2.1113243761999998</v>
      </c>
    </row>
    <row r="3519" spans="3:13" ht="25.2" x14ac:dyDescent="0.25">
      <c r="C3519" s="106"/>
      <c r="D3519" s="103"/>
      <c r="E3519" s="11" t="s">
        <v>36</v>
      </c>
      <c r="F3519" s="8"/>
      <c r="G3519" s="7">
        <v>122</v>
      </c>
      <c r="H3519" s="17">
        <v>16.393442622951</v>
      </c>
      <c r="I3519" s="2">
        <v>33.606557377049</v>
      </c>
      <c r="J3519" s="2">
        <v>29.508196721310998</v>
      </c>
      <c r="K3519" s="2">
        <v>13.934426229508</v>
      </c>
      <c r="L3519" s="2">
        <v>5.7377049180329998</v>
      </c>
      <c r="M3519" s="16">
        <v>0.81967213114799997</v>
      </c>
    </row>
    <row r="3520" spans="3:13" ht="25.2" x14ac:dyDescent="0.25">
      <c r="C3520" s="106"/>
      <c r="D3520" s="103"/>
      <c r="E3520" s="11" t="s">
        <v>37</v>
      </c>
      <c r="F3520" s="8"/>
      <c r="G3520" s="7">
        <v>251</v>
      </c>
      <c r="H3520" s="17">
        <v>17.928286852589999</v>
      </c>
      <c r="I3520" s="2">
        <v>29.482071713147</v>
      </c>
      <c r="J3520" s="2">
        <v>36.653386454183</v>
      </c>
      <c r="K3520" s="2">
        <v>8.3665338645419993</v>
      </c>
      <c r="L3520" s="2">
        <v>4.3824701195219999</v>
      </c>
      <c r="M3520" s="16">
        <v>3.187250996016</v>
      </c>
    </row>
    <row r="3521" spans="3:13" x14ac:dyDescent="0.25">
      <c r="C3521" s="106"/>
      <c r="D3521" s="103"/>
      <c r="E3521" s="11" t="s">
        <v>38</v>
      </c>
      <c r="F3521" s="8"/>
      <c r="G3521" s="14">
        <v>34</v>
      </c>
      <c r="H3521" s="29">
        <v>23.529411764706001</v>
      </c>
      <c r="I3521" s="6">
        <v>23.529411764706001</v>
      </c>
      <c r="J3521" s="6">
        <v>26.470588235293999</v>
      </c>
      <c r="K3521" s="6">
        <v>2.9411764705880001</v>
      </c>
      <c r="L3521" s="6">
        <v>5.8823529411760003</v>
      </c>
      <c r="M3521" s="31">
        <v>17.647058823529001</v>
      </c>
    </row>
    <row r="3522" spans="3:13" ht="25.2" x14ac:dyDescent="0.25">
      <c r="C3522" s="106"/>
      <c r="D3522" s="102" t="s">
        <v>22</v>
      </c>
      <c r="E3522" s="10" t="s">
        <v>34</v>
      </c>
      <c r="F3522" s="9"/>
      <c r="G3522" s="13">
        <v>53</v>
      </c>
      <c r="H3522" s="23">
        <v>18.867924528302002</v>
      </c>
      <c r="I3522" s="4">
        <v>18.867924528302002</v>
      </c>
      <c r="J3522" s="4">
        <v>30.188679245283002</v>
      </c>
      <c r="K3522" s="4">
        <v>15.094339622642</v>
      </c>
      <c r="L3522" s="4">
        <v>15.094339622642</v>
      </c>
      <c r="M3522" s="25">
        <v>1.88679245283</v>
      </c>
    </row>
    <row r="3523" spans="3:13" ht="25.2" x14ac:dyDescent="0.25">
      <c r="C3523" s="106"/>
      <c r="D3523" s="103"/>
      <c r="E3523" s="11" t="s">
        <v>35</v>
      </c>
      <c r="F3523" s="8"/>
      <c r="G3523" s="7">
        <v>595</v>
      </c>
      <c r="H3523" s="17">
        <v>32.941176470587997</v>
      </c>
      <c r="I3523" s="2">
        <v>38.487394957983</v>
      </c>
      <c r="J3523" s="2">
        <v>19.663865546217998</v>
      </c>
      <c r="K3523" s="2">
        <v>4.3697478991600001</v>
      </c>
      <c r="L3523" s="2">
        <v>2.18487394958</v>
      </c>
      <c r="M3523" s="16">
        <v>2.352941176471</v>
      </c>
    </row>
    <row r="3524" spans="3:13" ht="25.2" x14ac:dyDescent="0.25">
      <c r="C3524" s="106"/>
      <c r="D3524" s="103"/>
      <c r="E3524" s="11" t="s">
        <v>36</v>
      </c>
      <c r="F3524" s="8"/>
      <c r="G3524" s="7">
        <v>56</v>
      </c>
      <c r="H3524" s="17">
        <v>7.1428571428570002</v>
      </c>
      <c r="I3524" s="2">
        <v>41.071428571429003</v>
      </c>
      <c r="J3524" s="2">
        <v>25</v>
      </c>
      <c r="K3524" s="2">
        <v>16.071428571428999</v>
      </c>
      <c r="L3524" s="2">
        <v>8.9285714285710007</v>
      </c>
      <c r="M3524" s="16">
        <v>1.785714285714</v>
      </c>
    </row>
    <row r="3525" spans="3:13" ht="25.2" x14ac:dyDescent="0.25">
      <c r="C3525" s="106"/>
      <c r="D3525" s="103"/>
      <c r="E3525" s="11" t="s">
        <v>37</v>
      </c>
      <c r="F3525" s="8"/>
      <c r="G3525" s="7">
        <v>54</v>
      </c>
      <c r="H3525" s="17">
        <v>12.962962962962999</v>
      </c>
      <c r="I3525" s="2">
        <v>27.777777777777999</v>
      </c>
      <c r="J3525" s="2">
        <v>33.333333333333002</v>
      </c>
      <c r="K3525" s="2">
        <v>16.666666666666998</v>
      </c>
      <c r="L3525" s="2">
        <v>5.5555555555560003</v>
      </c>
      <c r="M3525" s="16">
        <v>3.7037037037039999</v>
      </c>
    </row>
    <row r="3526" spans="3:13" x14ac:dyDescent="0.25">
      <c r="C3526" s="106"/>
      <c r="D3526" s="103"/>
      <c r="E3526" s="11" t="s">
        <v>38</v>
      </c>
      <c r="F3526" s="8"/>
      <c r="G3526" s="14">
        <v>22</v>
      </c>
      <c r="H3526" s="29">
        <v>31.818181818182001</v>
      </c>
      <c r="I3526" s="6">
        <v>13.636363636364001</v>
      </c>
      <c r="J3526" s="6">
        <v>27.272727272727</v>
      </c>
      <c r="K3526" s="6">
        <v>4.5454545454549997</v>
      </c>
      <c r="L3526" s="6">
        <v>9.0909090909089993</v>
      </c>
      <c r="M3526" s="31">
        <v>13.636363636364001</v>
      </c>
    </row>
    <row r="3527" spans="3:13" ht="25.2" x14ac:dyDescent="0.25">
      <c r="C3527" s="106"/>
      <c r="D3527" s="102" t="s">
        <v>23</v>
      </c>
      <c r="E3527" s="10" t="s">
        <v>34</v>
      </c>
      <c r="F3527" s="9"/>
      <c r="G3527" s="41">
        <v>22</v>
      </c>
      <c r="H3527" s="61">
        <v>9.0909090909089993</v>
      </c>
      <c r="I3527" s="33">
        <v>40.909090909090999</v>
      </c>
      <c r="J3527" s="33">
        <v>40.909090909090999</v>
      </c>
      <c r="K3527" s="33">
        <v>4.5454545454549997</v>
      </c>
      <c r="L3527" s="33">
        <v>4.5454545454549997</v>
      </c>
      <c r="M3527" s="70" t="s">
        <v>68</v>
      </c>
    </row>
    <row r="3528" spans="3:13" ht="25.2" x14ac:dyDescent="0.25">
      <c r="C3528" s="106"/>
      <c r="D3528" s="103"/>
      <c r="E3528" s="11" t="s">
        <v>35</v>
      </c>
      <c r="F3528" s="8"/>
      <c r="G3528" s="7">
        <v>447</v>
      </c>
      <c r="H3528" s="17">
        <v>29.530201342282002</v>
      </c>
      <c r="I3528" s="2">
        <v>34.451901565996003</v>
      </c>
      <c r="J3528" s="2">
        <v>29.082774049217001</v>
      </c>
      <c r="K3528" s="2">
        <v>4.0268456375839996</v>
      </c>
      <c r="L3528" s="2">
        <v>1.1185682326619999</v>
      </c>
      <c r="M3528" s="16">
        <v>1.78970917226</v>
      </c>
    </row>
    <row r="3529" spans="3:13" ht="25.2" x14ac:dyDescent="0.25">
      <c r="C3529" s="106"/>
      <c r="D3529" s="103"/>
      <c r="E3529" s="11" t="s">
        <v>36</v>
      </c>
      <c r="F3529" s="8"/>
      <c r="G3529" s="7">
        <v>66</v>
      </c>
      <c r="H3529" s="17">
        <v>24.242424242424001</v>
      </c>
      <c r="I3529" s="2">
        <v>27.272727272727</v>
      </c>
      <c r="J3529" s="2">
        <v>33.333333333333002</v>
      </c>
      <c r="K3529" s="2">
        <v>12.121212121212</v>
      </c>
      <c r="L3529" s="2">
        <v>3.0303030303030001</v>
      </c>
      <c r="M3529" s="40" t="s">
        <v>68</v>
      </c>
    </row>
    <row r="3530" spans="3:13" ht="25.2" x14ac:dyDescent="0.25">
      <c r="C3530" s="106"/>
      <c r="D3530" s="103"/>
      <c r="E3530" s="11" t="s">
        <v>37</v>
      </c>
      <c r="F3530" s="8"/>
      <c r="G3530" s="7">
        <v>197</v>
      </c>
      <c r="H3530" s="17">
        <v>19.289340101522999</v>
      </c>
      <c r="I3530" s="2">
        <v>29.949238578679999</v>
      </c>
      <c r="J3530" s="2">
        <v>37.563451776649998</v>
      </c>
      <c r="K3530" s="2">
        <v>6.0913705583760001</v>
      </c>
      <c r="L3530" s="2">
        <v>4.0609137055840003</v>
      </c>
      <c r="M3530" s="16">
        <v>3.045685279188</v>
      </c>
    </row>
    <row r="3531" spans="3:13" x14ac:dyDescent="0.25">
      <c r="C3531" s="106"/>
      <c r="D3531" s="103"/>
      <c r="E3531" s="11" t="s">
        <v>38</v>
      </c>
      <c r="F3531" s="8"/>
      <c r="G3531" s="14">
        <v>12</v>
      </c>
      <c r="H3531" s="29">
        <v>8.333333333333</v>
      </c>
      <c r="I3531" s="6">
        <v>41.666666666666998</v>
      </c>
      <c r="J3531" s="6">
        <v>25</v>
      </c>
      <c r="K3531" s="12" t="s">
        <v>68</v>
      </c>
      <c r="L3531" s="12" t="s">
        <v>68</v>
      </c>
      <c r="M3531" s="31">
        <v>25</v>
      </c>
    </row>
    <row r="3532" spans="3:13" ht="25.2" x14ac:dyDescent="0.25">
      <c r="C3532" s="102" t="s">
        <v>39</v>
      </c>
      <c r="D3532" s="102" t="s">
        <v>25</v>
      </c>
      <c r="E3532" s="10" t="s">
        <v>40</v>
      </c>
      <c r="F3532" s="9"/>
      <c r="G3532" s="13">
        <v>263</v>
      </c>
      <c r="H3532" s="23">
        <v>13.688212927757</v>
      </c>
      <c r="I3532" s="4">
        <v>31.939163498098999</v>
      </c>
      <c r="J3532" s="4">
        <v>34.980988593155999</v>
      </c>
      <c r="K3532" s="4">
        <v>9.5057034220529992</v>
      </c>
      <c r="L3532" s="4">
        <v>8.365019011407</v>
      </c>
      <c r="M3532" s="25">
        <v>1.520912547529</v>
      </c>
    </row>
    <row r="3533" spans="3:13" ht="25.2" x14ac:dyDescent="0.25">
      <c r="C3533" s="106"/>
      <c r="D3533" s="103"/>
      <c r="E3533" s="11" t="s">
        <v>41</v>
      </c>
      <c r="F3533" s="8"/>
      <c r="G3533" s="7">
        <v>906</v>
      </c>
      <c r="H3533" s="17">
        <v>31.567328918322001</v>
      </c>
      <c r="I3533" s="2">
        <v>37.417218543045998</v>
      </c>
      <c r="J3533" s="2">
        <v>23.730684326711</v>
      </c>
      <c r="K3533" s="2">
        <v>3.7527593818980001</v>
      </c>
      <c r="L3533" s="2">
        <v>1.4348785871959999</v>
      </c>
      <c r="M3533" s="16">
        <v>2.0971302428260001</v>
      </c>
    </row>
    <row r="3534" spans="3:13" x14ac:dyDescent="0.25">
      <c r="C3534" s="106"/>
      <c r="D3534" s="103"/>
      <c r="E3534" s="11" t="s">
        <v>42</v>
      </c>
      <c r="F3534" s="8"/>
      <c r="G3534" s="7">
        <v>61</v>
      </c>
      <c r="H3534" s="17">
        <v>27.868852459016001</v>
      </c>
      <c r="I3534" s="2">
        <v>31.147540983607001</v>
      </c>
      <c r="J3534" s="2">
        <v>32.786885245901999</v>
      </c>
      <c r="K3534" s="2">
        <v>6.5573770491800003</v>
      </c>
      <c r="L3534" s="2">
        <v>1.6393442622950001</v>
      </c>
      <c r="M3534" s="40" t="s">
        <v>68</v>
      </c>
    </row>
    <row r="3535" spans="3:13" x14ac:dyDescent="0.25">
      <c r="C3535" s="106"/>
      <c r="D3535" s="103"/>
      <c r="E3535" s="11" t="s">
        <v>43</v>
      </c>
      <c r="F3535" s="8"/>
      <c r="G3535" s="7">
        <v>450</v>
      </c>
      <c r="H3535" s="17">
        <v>31.111111111111001</v>
      </c>
      <c r="I3535" s="2">
        <v>36.444444444444002</v>
      </c>
      <c r="J3535" s="2">
        <v>23.333333333333002</v>
      </c>
      <c r="K3535" s="2">
        <v>6</v>
      </c>
      <c r="L3535" s="2">
        <v>1.5555555555559999</v>
      </c>
      <c r="M3535" s="16">
        <v>1.5555555555559999</v>
      </c>
    </row>
    <row r="3536" spans="3:13" x14ac:dyDescent="0.25">
      <c r="C3536" s="106"/>
      <c r="D3536" s="103"/>
      <c r="E3536" s="11" t="s">
        <v>44</v>
      </c>
      <c r="F3536" s="8"/>
      <c r="G3536" s="7">
        <v>93</v>
      </c>
      <c r="H3536" s="17">
        <v>29.032258064516</v>
      </c>
      <c r="I3536" s="2">
        <v>39.784946236559001</v>
      </c>
      <c r="J3536" s="2">
        <v>20.430107526882001</v>
      </c>
      <c r="K3536" s="2">
        <v>7.5268817204299996</v>
      </c>
      <c r="L3536" s="19" t="s">
        <v>68</v>
      </c>
      <c r="M3536" s="16">
        <v>3.2258064516129998</v>
      </c>
    </row>
    <row r="3537" spans="3:13" ht="25.2" x14ac:dyDescent="0.25">
      <c r="C3537" s="106"/>
      <c r="D3537" s="103"/>
      <c r="E3537" s="11" t="s">
        <v>45</v>
      </c>
      <c r="F3537" s="8"/>
      <c r="G3537" s="14">
        <v>41</v>
      </c>
      <c r="H3537" s="29">
        <v>24.390243902439</v>
      </c>
      <c r="I3537" s="6">
        <v>19.512195121950999</v>
      </c>
      <c r="J3537" s="6">
        <v>36.585365853658999</v>
      </c>
      <c r="K3537" s="6">
        <v>12.195121951220001</v>
      </c>
      <c r="L3537" s="6">
        <v>4.8780487804880002</v>
      </c>
      <c r="M3537" s="31">
        <v>2.4390243902440001</v>
      </c>
    </row>
    <row r="3538" spans="3:13" x14ac:dyDescent="0.25">
      <c r="C3538" s="106"/>
      <c r="D3538" s="103"/>
      <c r="E3538" s="11" t="s">
        <v>38</v>
      </c>
      <c r="F3538" s="8"/>
      <c r="G3538" s="7">
        <v>141</v>
      </c>
      <c r="H3538" s="17">
        <v>24.113475177304998</v>
      </c>
      <c r="I3538" s="2">
        <v>31.205673758865</v>
      </c>
      <c r="J3538" s="2">
        <v>26.950354609929001</v>
      </c>
      <c r="K3538" s="2">
        <v>7.0921985815599999</v>
      </c>
      <c r="L3538" s="2">
        <v>3.54609929078</v>
      </c>
      <c r="M3538" s="16">
        <v>7.0921985815599999</v>
      </c>
    </row>
    <row r="3539" spans="3:13" ht="25.2" x14ac:dyDescent="0.25">
      <c r="C3539" s="106"/>
      <c r="D3539" s="102" t="s">
        <v>22</v>
      </c>
      <c r="E3539" s="10" t="s">
        <v>40</v>
      </c>
      <c r="F3539" s="9"/>
      <c r="G3539" s="13">
        <v>123</v>
      </c>
      <c r="H3539" s="23">
        <v>14.634146341463</v>
      </c>
      <c r="I3539" s="4">
        <v>33.333333333333002</v>
      </c>
      <c r="J3539" s="4">
        <v>26.829268292683</v>
      </c>
      <c r="K3539" s="4">
        <v>12.195121951220001</v>
      </c>
      <c r="L3539" s="4">
        <v>12.195121951220001</v>
      </c>
      <c r="M3539" s="25">
        <v>0.81300813008100004</v>
      </c>
    </row>
    <row r="3540" spans="3:13" ht="25.2" x14ac:dyDescent="0.25">
      <c r="C3540" s="106"/>
      <c r="D3540" s="103"/>
      <c r="E3540" s="11" t="s">
        <v>41</v>
      </c>
      <c r="F3540" s="8"/>
      <c r="G3540" s="7">
        <v>511</v>
      </c>
      <c r="H3540" s="17">
        <v>33.268101761251998</v>
      </c>
      <c r="I3540" s="2">
        <v>39.530332681018002</v>
      </c>
      <c r="J3540" s="2">
        <v>19.569471624266001</v>
      </c>
      <c r="K3540" s="2">
        <v>3.522504892368</v>
      </c>
      <c r="L3540" s="2">
        <v>1.761252446184</v>
      </c>
      <c r="M3540" s="16">
        <v>2.3483365949119999</v>
      </c>
    </row>
    <row r="3541" spans="3:13" x14ac:dyDescent="0.25">
      <c r="C3541" s="106"/>
      <c r="D3541" s="103"/>
      <c r="E3541" s="11" t="s">
        <v>42</v>
      </c>
      <c r="F3541" s="8"/>
      <c r="G3541" s="14">
        <v>36</v>
      </c>
      <c r="H3541" s="29">
        <v>38.888888888888999</v>
      </c>
      <c r="I3541" s="6">
        <v>27.777777777777999</v>
      </c>
      <c r="J3541" s="6">
        <v>25</v>
      </c>
      <c r="K3541" s="6">
        <v>5.5555555555560003</v>
      </c>
      <c r="L3541" s="6">
        <v>2.7777777777780002</v>
      </c>
      <c r="M3541" s="38" t="s">
        <v>68</v>
      </c>
    </row>
    <row r="3542" spans="3:13" x14ac:dyDescent="0.25">
      <c r="C3542" s="106"/>
      <c r="D3542" s="103"/>
      <c r="E3542" s="11" t="s">
        <v>43</v>
      </c>
      <c r="F3542" s="8"/>
      <c r="G3542" s="7">
        <v>224</v>
      </c>
      <c r="H3542" s="17">
        <v>31.25</v>
      </c>
      <c r="I3542" s="2">
        <v>37.946428571429003</v>
      </c>
      <c r="J3542" s="2">
        <v>19.642857142857</v>
      </c>
      <c r="K3542" s="2">
        <v>8.0357142857140005</v>
      </c>
      <c r="L3542" s="2">
        <v>1.339285714286</v>
      </c>
      <c r="M3542" s="16">
        <v>1.785714285714</v>
      </c>
    </row>
    <row r="3543" spans="3:13" x14ac:dyDescent="0.25">
      <c r="C3543" s="106"/>
      <c r="D3543" s="103"/>
      <c r="E3543" s="11" t="s">
        <v>44</v>
      </c>
      <c r="F3543" s="8"/>
      <c r="G3543" s="14">
        <v>46</v>
      </c>
      <c r="H3543" s="29">
        <v>30.434782608696</v>
      </c>
      <c r="I3543" s="6">
        <v>47.826086956521998</v>
      </c>
      <c r="J3543" s="6">
        <v>10.869565217390999</v>
      </c>
      <c r="K3543" s="6">
        <v>10.869565217390999</v>
      </c>
      <c r="L3543" s="12" t="s">
        <v>68</v>
      </c>
      <c r="M3543" s="38" t="s">
        <v>68</v>
      </c>
    </row>
    <row r="3544" spans="3:13" ht="25.2" x14ac:dyDescent="0.25">
      <c r="C3544" s="106"/>
      <c r="D3544" s="103"/>
      <c r="E3544" s="11" t="s">
        <v>45</v>
      </c>
      <c r="F3544" s="8"/>
      <c r="G3544" s="14">
        <v>18</v>
      </c>
      <c r="H3544" s="29">
        <v>22.222222222222001</v>
      </c>
      <c r="I3544" s="6">
        <v>16.666666666666998</v>
      </c>
      <c r="J3544" s="6">
        <v>33.333333333333002</v>
      </c>
      <c r="K3544" s="6">
        <v>16.666666666666998</v>
      </c>
      <c r="L3544" s="6">
        <v>5.5555555555560003</v>
      </c>
      <c r="M3544" s="31">
        <v>5.5555555555560003</v>
      </c>
    </row>
    <row r="3545" spans="3:13" x14ac:dyDescent="0.25">
      <c r="C3545" s="106"/>
      <c r="D3545" s="103"/>
      <c r="E3545" s="11" t="s">
        <v>38</v>
      </c>
      <c r="F3545" s="8"/>
      <c r="G3545" s="7">
        <v>80</v>
      </c>
      <c r="H3545" s="17">
        <v>22.5</v>
      </c>
      <c r="I3545" s="2">
        <v>32.5</v>
      </c>
      <c r="J3545" s="2">
        <v>25</v>
      </c>
      <c r="K3545" s="2">
        <v>8.75</v>
      </c>
      <c r="L3545" s="2">
        <v>5</v>
      </c>
      <c r="M3545" s="16">
        <v>6.25</v>
      </c>
    </row>
    <row r="3546" spans="3:13" ht="25.2" x14ac:dyDescent="0.25">
      <c r="C3546" s="106"/>
      <c r="D3546" s="102" t="s">
        <v>23</v>
      </c>
      <c r="E3546" s="10" t="s">
        <v>40</v>
      </c>
      <c r="F3546" s="9"/>
      <c r="G3546" s="13">
        <v>140</v>
      </c>
      <c r="H3546" s="23">
        <v>12.857142857143</v>
      </c>
      <c r="I3546" s="4">
        <v>30.714285714286</v>
      </c>
      <c r="J3546" s="4">
        <v>42.142857142856997</v>
      </c>
      <c r="K3546" s="4">
        <v>7.1428571428570002</v>
      </c>
      <c r="L3546" s="4">
        <v>5</v>
      </c>
      <c r="M3546" s="25">
        <v>2.1428571428569998</v>
      </c>
    </row>
    <row r="3547" spans="3:13" ht="25.2" x14ac:dyDescent="0.25">
      <c r="C3547" s="106"/>
      <c r="D3547" s="103"/>
      <c r="E3547" s="11" t="s">
        <v>41</v>
      </c>
      <c r="F3547" s="8"/>
      <c r="G3547" s="7">
        <v>395</v>
      </c>
      <c r="H3547" s="17">
        <v>29.367088607595001</v>
      </c>
      <c r="I3547" s="2">
        <v>34.683544303796999</v>
      </c>
      <c r="J3547" s="2">
        <v>29.113924050632999</v>
      </c>
      <c r="K3547" s="2">
        <v>4.0506329113920003</v>
      </c>
      <c r="L3547" s="2">
        <v>1.0126582278480001</v>
      </c>
      <c r="M3547" s="16">
        <v>1.7721518987339999</v>
      </c>
    </row>
    <row r="3548" spans="3:13" x14ac:dyDescent="0.25">
      <c r="C3548" s="106"/>
      <c r="D3548" s="103"/>
      <c r="E3548" s="11" t="s">
        <v>42</v>
      </c>
      <c r="F3548" s="8"/>
      <c r="G3548" s="14">
        <v>25</v>
      </c>
      <c r="H3548" s="29">
        <v>12</v>
      </c>
      <c r="I3548" s="6">
        <v>36</v>
      </c>
      <c r="J3548" s="6">
        <v>44</v>
      </c>
      <c r="K3548" s="6">
        <v>8</v>
      </c>
      <c r="L3548" s="12" t="s">
        <v>68</v>
      </c>
      <c r="M3548" s="38" t="s">
        <v>68</v>
      </c>
    </row>
    <row r="3549" spans="3:13" x14ac:dyDescent="0.25">
      <c r="C3549" s="106"/>
      <c r="D3549" s="103"/>
      <c r="E3549" s="11" t="s">
        <v>43</v>
      </c>
      <c r="F3549" s="8"/>
      <c r="G3549" s="7">
        <v>226</v>
      </c>
      <c r="H3549" s="17">
        <v>30.973451327433999</v>
      </c>
      <c r="I3549" s="2">
        <v>34.955752212389001</v>
      </c>
      <c r="J3549" s="2">
        <v>26.991150442477998</v>
      </c>
      <c r="K3549" s="2">
        <v>3.982300884956</v>
      </c>
      <c r="L3549" s="2">
        <v>1.769911504425</v>
      </c>
      <c r="M3549" s="16">
        <v>1.327433628319</v>
      </c>
    </row>
    <row r="3550" spans="3:13" x14ac:dyDescent="0.25">
      <c r="C3550" s="106"/>
      <c r="D3550" s="103"/>
      <c r="E3550" s="11" t="s">
        <v>44</v>
      </c>
      <c r="F3550" s="8"/>
      <c r="G3550" s="14">
        <v>47</v>
      </c>
      <c r="H3550" s="29">
        <v>27.659574468085001</v>
      </c>
      <c r="I3550" s="6">
        <v>31.914893617021001</v>
      </c>
      <c r="J3550" s="6">
        <v>29.787234042552999</v>
      </c>
      <c r="K3550" s="6">
        <v>4.2553191489359996</v>
      </c>
      <c r="L3550" s="12" t="s">
        <v>68</v>
      </c>
      <c r="M3550" s="31">
        <v>6.3829787234040003</v>
      </c>
    </row>
    <row r="3551" spans="3:13" ht="25.2" x14ac:dyDescent="0.25">
      <c r="C3551" s="106"/>
      <c r="D3551" s="103"/>
      <c r="E3551" s="11" t="s">
        <v>45</v>
      </c>
      <c r="F3551" s="8"/>
      <c r="G3551" s="14">
        <v>23</v>
      </c>
      <c r="H3551" s="29">
        <v>26.086956521739001</v>
      </c>
      <c r="I3551" s="6">
        <v>21.739130434783</v>
      </c>
      <c r="J3551" s="6">
        <v>39.130434782609001</v>
      </c>
      <c r="K3551" s="6">
        <v>8.6956521739130004</v>
      </c>
      <c r="L3551" s="6">
        <v>4.3478260869570002</v>
      </c>
      <c r="M3551" s="38" t="s">
        <v>68</v>
      </c>
    </row>
    <row r="3552" spans="3:13" x14ac:dyDescent="0.25">
      <c r="C3552" s="106"/>
      <c r="D3552" s="103"/>
      <c r="E3552" s="11" t="s">
        <v>38</v>
      </c>
      <c r="F3552" s="8"/>
      <c r="G3552" s="7">
        <v>61</v>
      </c>
      <c r="H3552" s="17">
        <v>26.229508196721</v>
      </c>
      <c r="I3552" s="2">
        <v>29.508196721310998</v>
      </c>
      <c r="J3552" s="2">
        <v>29.508196721310998</v>
      </c>
      <c r="K3552" s="2">
        <v>4.918032786885</v>
      </c>
      <c r="L3552" s="2">
        <v>1.6393442622950001</v>
      </c>
      <c r="M3552" s="16">
        <v>8.1967213114750006</v>
      </c>
    </row>
    <row r="3553" spans="3:13" x14ac:dyDescent="0.25">
      <c r="C3553" s="102" t="s">
        <v>46</v>
      </c>
      <c r="D3553" s="100" t="s">
        <v>21</v>
      </c>
      <c r="E3553" s="10" t="s">
        <v>47</v>
      </c>
      <c r="F3553" s="9"/>
      <c r="G3553" s="13">
        <v>1103</v>
      </c>
      <c r="H3553" s="23">
        <v>28.830462375340002</v>
      </c>
      <c r="I3553" s="4">
        <v>34.814143245693998</v>
      </c>
      <c r="J3553" s="4">
        <v>26.654578422484001</v>
      </c>
      <c r="K3553" s="4">
        <v>4.8050770625570003</v>
      </c>
      <c r="L3553" s="4">
        <v>2.357207615594</v>
      </c>
      <c r="M3553" s="25">
        <v>2.538531278332</v>
      </c>
    </row>
    <row r="3554" spans="3:13" ht="25.2" x14ac:dyDescent="0.25">
      <c r="C3554" s="106"/>
      <c r="D3554" s="101"/>
      <c r="E3554" s="11" t="s">
        <v>48</v>
      </c>
      <c r="F3554" s="8"/>
      <c r="G3554" s="7">
        <v>173</v>
      </c>
      <c r="H3554" s="17">
        <v>23.699421965317999</v>
      </c>
      <c r="I3554" s="2">
        <v>38.150289017341002</v>
      </c>
      <c r="J3554" s="2">
        <v>26.011560693642</v>
      </c>
      <c r="K3554" s="2">
        <v>7.514450867052</v>
      </c>
      <c r="L3554" s="2">
        <v>3.4682080924859999</v>
      </c>
      <c r="M3554" s="16">
        <v>1.1560693641619999</v>
      </c>
    </row>
    <row r="3555" spans="3:13" x14ac:dyDescent="0.25">
      <c r="C3555" s="106"/>
      <c r="D3555" s="101"/>
      <c r="E3555" s="11" t="s">
        <v>49</v>
      </c>
      <c r="F3555" s="8"/>
      <c r="G3555" s="14">
        <v>29</v>
      </c>
      <c r="H3555" s="29">
        <v>24.137931034483</v>
      </c>
      <c r="I3555" s="6">
        <v>24.137931034483</v>
      </c>
      <c r="J3555" s="6">
        <v>48.275862068965999</v>
      </c>
      <c r="K3555" s="6">
        <v>3.4482758620689999</v>
      </c>
      <c r="L3555" s="12" t="s">
        <v>68</v>
      </c>
      <c r="M3555" s="38" t="s">
        <v>68</v>
      </c>
    </row>
    <row r="3556" spans="3:13" ht="25.2" x14ac:dyDescent="0.25">
      <c r="C3556" s="106"/>
      <c r="D3556" s="101"/>
      <c r="E3556" s="11" t="s">
        <v>50</v>
      </c>
      <c r="F3556" s="8"/>
      <c r="G3556" s="7">
        <v>102</v>
      </c>
      <c r="H3556" s="17">
        <v>23.529411764706001</v>
      </c>
      <c r="I3556" s="2">
        <v>35.294117647058997</v>
      </c>
      <c r="J3556" s="2">
        <v>20.588235294118</v>
      </c>
      <c r="K3556" s="2">
        <v>12.745098039216</v>
      </c>
      <c r="L3556" s="2">
        <v>5.8823529411760003</v>
      </c>
      <c r="M3556" s="16">
        <v>1.9607843137250001</v>
      </c>
    </row>
    <row r="3557" spans="3:13" ht="25.2" x14ac:dyDescent="0.25">
      <c r="C3557" s="106"/>
      <c r="D3557" s="101"/>
      <c r="E3557" s="11" t="s">
        <v>51</v>
      </c>
      <c r="F3557" s="8"/>
      <c r="G3557" s="14">
        <v>46</v>
      </c>
      <c r="H3557" s="29">
        <v>17.391304347826001</v>
      </c>
      <c r="I3557" s="6">
        <v>36.956521739129997</v>
      </c>
      <c r="J3557" s="6">
        <v>26.086956521739001</v>
      </c>
      <c r="K3557" s="6">
        <v>10.869565217390999</v>
      </c>
      <c r="L3557" s="6">
        <v>8.6956521739130004</v>
      </c>
      <c r="M3557" s="38" t="s">
        <v>68</v>
      </c>
    </row>
    <row r="3558" spans="3:13" x14ac:dyDescent="0.25">
      <c r="C3558" s="106"/>
      <c r="D3558" s="101"/>
      <c r="E3558" s="11" t="s">
        <v>52</v>
      </c>
      <c r="F3558" s="8"/>
      <c r="G3558" s="14">
        <v>20</v>
      </c>
      <c r="H3558" s="29">
        <v>15</v>
      </c>
      <c r="I3558" s="6">
        <v>20</v>
      </c>
      <c r="J3558" s="6">
        <v>35</v>
      </c>
      <c r="K3558" s="6">
        <v>20</v>
      </c>
      <c r="L3558" s="6">
        <v>10</v>
      </c>
      <c r="M3558" s="38" t="s">
        <v>68</v>
      </c>
    </row>
    <row r="3559" spans="3:13" x14ac:dyDescent="0.25">
      <c r="C3559" s="106"/>
      <c r="D3559" s="101"/>
      <c r="E3559" s="11" t="s">
        <v>53</v>
      </c>
      <c r="F3559" s="8"/>
      <c r="G3559" s="14">
        <v>19</v>
      </c>
      <c r="H3559" s="29">
        <v>21.052631578947</v>
      </c>
      <c r="I3559" s="6">
        <v>26.315789473683999</v>
      </c>
      <c r="J3559" s="6">
        <v>36.842105263157997</v>
      </c>
      <c r="K3559" s="6">
        <v>10.526315789473999</v>
      </c>
      <c r="L3559" s="6">
        <v>5.2631578947369997</v>
      </c>
      <c r="M3559" s="38" t="s">
        <v>68</v>
      </c>
    </row>
    <row r="3560" spans="3:13" x14ac:dyDescent="0.25">
      <c r="C3560" s="106"/>
      <c r="D3560" s="101"/>
      <c r="E3560" s="11" t="s">
        <v>38</v>
      </c>
      <c r="F3560" s="8"/>
      <c r="G3560" s="14">
        <v>32</v>
      </c>
      <c r="H3560" s="29">
        <v>25</v>
      </c>
      <c r="I3560" s="6">
        <v>18.75</v>
      </c>
      <c r="J3560" s="6">
        <v>28.125</v>
      </c>
      <c r="K3560" s="6">
        <v>3.125</v>
      </c>
      <c r="L3560" s="6">
        <v>6.25</v>
      </c>
      <c r="M3560" s="31">
        <v>18.75</v>
      </c>
    </row>
    <row r="3561" spans="3:13" x14ac:dyDescent="0.25">
      <c r="C3561" s="106"/>
      <c r="D3561" s="101"/>
      <c r="E3561" s="11" t="s">
        <v>54</v>
      </c>
      <c r="F3561" s="8"/>
      <c r="G3561" s="7">
        <v>1276</v>
      </c>
      <c r="H3561" s="17">
        <v>28.134796238244999</v>
      </c>
      <c r="I3561" s="2">
        <v>35.266457680251001</v>
      </c>
      <c r="J3561" s="2">
        <v>26.567398119122</v>
      </c>
      <c r="K3561" s="2">
        <v>5.1724137931029999</v>
      </c>
      <c r="L3561" s="2">
        <v>2.5078369905960001</v>
      </c>
      <c r="M3561" s="16">
        <v>2.3510971786830002</v>
      </c>
    </row>
    <row r="3562" spans="3:13" x14ac:dyDescent="0.25">
      <c r="C3562" s="106"/>
      <c r="D3562" s="101"/>
      <c r="E3562" s="11" t="s">
        <v>55</v>
      </c>
      <c r="F3562" s="8"/>
      <c r="G3562" s="7">
        <v>177</v>
      </c>
      <c r="H3562" s="17">
        <v>22.033898305085</v>
      </c>
      <c r="I3562" s="2">
        <v>33.898305084745999</v>
      </c>
      <c r="J3562" s="2">
        <v>26.553672316383999</v>
      </c>
      <c r="K3562" s="2">
        <v>10.734463276835999</v>
      </c>
      <c r="L3562" s="2">
        <v>5.6497175141240001</v>
      </c>
      <c r="M3562" s="16">
        <v>1.129943502825</v>
      </c>
    </row>
    <row r="3563" spans="3:13" ht="25.2" x14ac:dyDescent="0.25">
      <c r="C3563" s="102" t="s">
        <v>56</v>
      </c>
      <c r="D3563" s="100" t="s">
        <v>21</v>
      </c>
      <c r="E3563" s="10" t="s">
        <v>57</v>
      </c>
      <c r="F3563" s="9"/>
      <c r="G3563" s="13">
        <v>393</v>
      </c>
      <c r="H3563" s="23">
        <v>27.226463104326001</v>
      </c>
      <c r="I3563" s="4">
        <v>37.150127226462999</v>
      </c>
      <c r="J3563" s="4">
        <v>24.173027989822</v>
      </c>
      <c r="K3563" s="4">
        <v>6.8702290076340002</v>
      </c>
      <c r="L3563" s="4">
        <v>3.053435114504</v>
      </c>
      <c r="M3563" s="25">
        <v>1.526717557252</v>
      </c>
    </row>
    <row r="3564" spans="3:13" ht="25.2" x14ac:dyDescent="0.25">
      <c r="C3564" s="106"/>
      <c r="D3564" s="101"/>
      <c r="E3564" s="11" t="s">
        <v>58</v>
      </c>
      <c r="F3564" s="8"/>
      <c r="G3564" s="7">
        <v>615</v>
      </c>
      <c r="H3564" s="17">
        <v>26.991869918698999</v>
      </c>
      <c r="I3564" s="2">
        <v>33.170731707317003</v>
      </c>
      <c r="J3564" s="2">
        <v>27.479674796748</v>
      </c>
      <c r="K3564" s="2">
        <v>6.0162601626020002</v>
      </c>
      <c r="L3564" s="2">
        <v>3.2520325203249998</v>
      </c>
      <c r="M3564" s="16">
        <v>3.0894308943089999</v>
      </c>
    </row>
    <row r="3565" spans="3:13" ht="25.2" x14ac:dyDescent="0.25">
      <c r="C3565" s="106"/>
      <c r="D3565" s="101"/>
      <c r="E3565" s="11" t="s">
        <v>59</v>
      </c>
      <c r="F3565" s="8"/>
      <c r="G3565" s="7">
        <v>364</v>
      </c>
      <c r="H3565" s="17">
        <v>25.549450549450999</v>
      </c>
      <c r="I3565" s="2">
        <v>32.967032967032999</v>
      </c>
      <c r="J3565" s="2">
        <v>30.494505494504999</v>
      </c>
      <c r="K3565" s="2">
        <v>5.4945054945049998</v>
      </c>
      <c r="L3565" s="2">
        <v>2.7472527472529999</v>
      </c>
      <c r="M3565" s="16">
        <v>2.7472527472529999</v>
      </c>
    </row>
    <row r="3566" spans="3:13" x14ac:dyDescent="0.25">
      <c r="C3566" s="106"/>
      <c r="D3566" s="101"/>
      <c r="E3566" s="11" t="s">
        <v>60</v>
      </c>
      <c r="F3566" s="8"/>
      <c r="G3566" s="7">
        <v>152</v>
      </c>
      <c r="H3566" s="17">
        <v>30.921052631578998</v>
      </c>
      <c r="I3566" s="2">
        <v>36.184210526316001</v>
      </c>
      <c r="J3566" s="2">
        <v>22.368421052632002</v>
      </c>
      <c r="K3566" s="2">
        <v>5.2631578947369997</v>
      </c>
      <c r="L3566" s="2">
        <v>3.2894736842109999</v>
      </c>
      <c r="M3566" s="16">
        <v>1.973684210526</v>
      </c>
    </row>
    <row r="3567" spans="3:13" x14ac:dyDescent="0.25">
      <c r="C3567" s="102" t="s">
        <v>61</v>
      </c>
      <c r="D3567" s="100" t="s">
        <v>21</v>
      </c>
      <c r="E3567" s="10" t="s">
        <v>62</v>
      </c>
      <c r="F3567" s="9"/>
      <c r="G3567" s="13">
        <v>197</v>
      </c>
      <c r="H3567" s="23">
        <v>29.441624365481999</v>
      </c>
      <c r="I3567" s="4">
        <v>41.116751269036001</v>
      </c>
      <c r="J3567" s="4">
        <v>21.827411167512999</v>
      </c>
      <c r="K3567" s="4">
        <v>5.0761421319800002</v>
      </c>
      <c r="L3567" s="4">
        <v>1.522842639594</v>
      </c>
      <c r="M3567" s="25">
        <v>1.0152284263960001</v>
      </c>
    </row>
    <row r="3568" spans="3:13" x14ac:dyDescent="0.25">
      <c r="C3568" s="103"/>
      <c r="D3568" s="101"/>
      <c r="E3568" s="11" t="s">
        <v>63</v>
      </c>
      <c r="F3568" s="8"/>
      <c r="G3568" s="7">
        <v>460</v>
      </c>
      <c r="H3568" s="17">
        <v>30</v>
      </c>
      <c r="I3568" s="2">
        <v>34.565217391304003</v>
      </c>
      <c r="J3568" s="2">
        <v>25.217391304347998</v>
      </c>
      <c r="K3568" s="2">
        <v>5</v>
      </c>
      <c r="L3568" s="2">
        <v>1.95652173913</v>
      </c>
      <c r="M3568" s="16">
        <v>3.2608695652169999</v>
      </c>
    </row>
    <row r="3569" spans="2:23" ht="25.2" x14ac:dyDescent="0.25">
      <c r="C3569" s="103"/>
      <c r="D3569" s="101"/>
      <c r="E3569" s="11" t="s">
        <v>64</v>
      </c>
      <c r="F3569" s="8"/>
      <c r="G3569" s="7">
        <v>286</v>
      </c>
      <c r="H3569" s="17">
        <v>26.223776223775999</v>
      </c>
      <c r="I3569" s="2">
        <v>30.419580419580001</v>
      </c>
      <c r="J3569" s="2">
        <v>30.769230769231001</v>
      </c>
      <c r="K3569" s="2">
        <v>7.3426573426569997</v>
      </c>
      <c r="L3569" s="2">
        <v>3.4965034965030002</v>
      </c>
      <c r="M3569" s="16">
        <v>1.7482517482519999</v>
      </c>
    </row>
    <row r="3570" spans="2:23" x14ac:dyDescent="0.25">
      <c r="C3570" s="103"/>
      <c r="D3570" s="101"/>
      <c r="E3570" s="11" t="s">
        <v>65</v>
      </c>
      <c r="F3570" s="8"/>
      <c r="G3570" s="7">
        <v>249</v>
      </c>
      <c r="H3570" s="17">
        <v>22.89156626506</v>
      </c>
      <c r="I3570" s="2">
        <v>35.341365461846998</v>
      </c>
      <c r="J3570" s="2">
        <v>27.710843373494001</v>
      </c>
      <c r="K3570" s="2">
        <v>6.0240963855420002</v>
      </c>
      <c r="L3570" s="2">
        <v>4.4176706827309999</v>
      </c>
      <c r="M3570" s="16">
        <v>3.6144578313250002</v>
      </c>
    </row>
    <row r="3571" spans="2:23" x14ac:dyDescent="0.25">
      <c r="C3571" s="103"/>
      <c r="D3571" s="101"/>
      <c r="E3571" s="11" t="s">
        <v>66</v>
      </c>
      <c r="F3571" s="8"/>
      <c r="G3571" s="7">
        <v>145</v>
      </c>
      <c r="H3571" s="17">
        <v>24.827586206896999</v>
      </c>
      <c r="I3571" s="2">
        <v>37.241379310345003</v>
      </c>
      <c r="J3571" s="2">
        <v>29.655172413793</v>
      </c>
      <c r="K3571" s="2">
        <v>4.1379310344829996</v>
      </c>
      <c r="L3571" s="2">
        <v>3.4482758620689999</v>
      </c>
      <c r="M3571" s="16">
        <v>0.68965517241399998</v>
      </c>
    </row>
    <row r="3572" spans="2:23" x14ac:dyDescent="0.25">
      <c r="C3572" s="107"/>
      <c r="D3572" s="104"/>
      <c r="E3572" s="44" t="s">
        <v>67</v>
      </c>
      <c r="F3572" s="45"/>
      <c r="G3572" s="56">
        <v>187</v>
      </c>
      <c r="H3572" s="66">
        <v>26.203208556149999</v>
      </c>
      <c r="I3572" s="35">
        <v>29.946524064171001</v>
      </c>
      <c r="J3572" s="35">
        <v>26.737967914439</v>
      </c>
      <c r="K3572" s="35">
        <v>9.0909090909089993</v>
      </c>
      <c r="L3572" s="35">
        <v>4.8128342245990003</v>
      </c>
      <c r="M3572" s="67">
        <v>3.208556149733</v>
      </c>
    </row>
    <row r="3574" spans="2:23" x14ac:dyDescent="0.25">
      <c r="B3574" s="42" t="str">
        <f xml:space="preserve"> HYPERLINK("#'目次'!B48", "[42]")</f>
        <v>[42]</v>
      </c>
      <c r="C3574" s="37" t="s">
        <v>515</v>
      </c>
    </row>
    <row r="3577" spans="2:23" x14ac:dyDescent="0.25">
      <c r="C3577" s="37" t="s">
        <v>14</v>
      </c>
    </row>
    <row r="3578" spans="2:23" ht="63" x14ac:dyDescent="0.25">
      <c r="C3578" s="96"/>
      <c r="D3578" s="97"/>
      <c r="E3578" s="97"/>
      <c r="F3578" s="97"/>
      <c r="G3578" s="52" t="s">
        <v>15</v>
      </c>
      <c r="H3578" s="48" t="s">
        <v>516</v>
      </c>
      <c r="I3578" s="20" t="s">
        <v>517</v>
      </c>
      <c r="J3578" s="20" t="s">
        <v>518</v>
      </c>
      <c r="K3578" s="20" t="s">
        <v>519</v>
      </c>
      <c r="L3578" s="20" t="s">
        <v>520</v>
      </c>
      <c r="M3578" s="20" t="s">
        <v>521</v>
      </c>
      <c r="N3578" s="20" t="s">
        <v>522</v>
      </c>
      <c r="O3578" s="20" t="s">
        <v>523</v>
      </c>
      <c r="P3578" s="20" t="s">
        <v>524</v>
      </c>
      <c r="Q3578" s="20" t="s">
        <v>525</v>
      </c>
      <c r="R3578" s="20" t="s">
        <v>53</v>
      </c>
      <c r="S3578" s="20" t="s">
        <v>526</v>
      </c>
      <c r="T3578" s="20" t="s">
        <v>527</v>
      </c>
      <c r="U3578" s="20" t="s">
        <v>38</v>
      </c>
      <c r="V3578" s="20" t="s">
        <v>528</v>
      </c>
      <c r="W3578" s="51" t="s">
        <v>529</v>
      </c>
    </row>
    <row r="3579" spans="2:23" x14ac:dyDescent="0.25">
      <c r="C3579" s="98"/>
      <c r="D3579" s="99"/>
      <c r="E3579" s="99"/>
      <c r="F3579" s="99"/>
      <c r="G3579" s="47"/>
      <c r="H3579" s="55"/>
      <c r="I3579" s="21"/>
      <c r="J3579" s="21"/>
      <c r="K3579" s="21"/>
      <c r="L3579" s="21"/>
      <c r="M3579" s="21"/>
      <c r="N3579" s="21"/>
      <c r="O3579" s="21"/>
      <c r="P3579" s="21"/>
      <c r="Q3579" s="21"/>
      <c r="R3579" s="21"/>
      <c r="S3579" s="21"/>
      <c r="T3579" s="21"/>
      <c r="U3579" s="21"/>
      <c r="V3579" s="21"/>
      <c r="W3579" s="54"/>
    </row>
    <row r="3580" spans="2:23" x14ac:dyDescent="0.25">
      <c r="C3580" s="43"/>
      <c r="D3580" s="49"/>
      <c r="E3580" s="53" t="s">
        <v>15</v>
      </c>
      <c r="F3580" s="46"/>
      <c r="G3580" s="50">
        <v>1524</v>
      </c>
      <c r="H3580" s="32">
        <v>15.354330708660999</v>
      </c>
      <c r="I3580" s="32">
        <v>21.850393700786999</v>
      </c>
      <c r="J3580" s="32">
        <v>1.574803149606</v>
      </c>
      <c r="K3580" s="32">
        <v>3.6089238845140001</v>
      </c>
      <c r="L3580" s="32">
        <v>2.2309711286090002</v>
      </c>
      <c r="M3580" s="32">
        <v>1.902887139108</v>
      </c>
      <c r="N3580" s="32">
        <v>0.98425196850399999</v>
      </c>
      <c r="O3580" s="32">
        <v>1.0498687664040001</v>
      </c>
      <c r="P3580" s="32">
        <v>3.0839895013119998</v>
      </c>
      <c r="Q3580" s="32">
        <v>7.3490813648289999</v>
      </c>
      <c r="R3580" s="32">
        <v>4.0026246719160001</v>
      </c>
      <c r="S3580" s="32">
        <v>16.338582677165</v>
      </c>
      <c r="T3580" s="32">
        <v>38.845144356954997</v>
      </c>
      <c r="U3580" s="32">
        <v>4.7244094488190003</v>
      </c>
      <c r="V3580" s="32">
        <v>40.091863517059998</v>
      </c>
      <c r="W3580" s="65">
        <v>55.183727034120999</v>
      </c>
    </row>
    <row r="3581" spans="2:23" x14ac:dyDescent="0.25">
      <c r="C3581" s="105" t="s">
        <v>20</v>
      </c>
      <c r="D3581" s="100" t="s">
        <v>21</v>
      </c>
      <c r="E3581" s="10" t="s">
        <v>22</v>
      </c>
      <c r="F3581" s="9"/>
      <c r="G3581" s="13">
        <v>780</v>
      </c>
      <c r="H3581" s="23">
        <v>17.435897435897001</v>
      </c>
      <c r="I3581" s="4">
        <v>23.461538461538002</v>
      </c>
      <c r="J3581" s="4">
        <v>2.1794871794869999</v>
      </c>
      <c r="K3581" s="4">
        <v>4.7435897435900003</v>
      </c>
      <c r="L3581" s="4">
        <v>1.923076923077</v>
      </c>
      <c r="M3581" s="4">
        <v>1.410256410256</v>
      </c>
      <c r="N3581" s="4">
        <v>0.89743589743600005</v>
      </c>
      <c r="O3581" s="4">
        <v>1.025641025641</v>
      </c>
      <c r="P3581" s="4">
        <v>2.3076923076920002</v>
      </c>
      <c r="Q3581" s="4">
        <v>6.9230769230769997</v>
      </c>
      <c r="R3581" s="4">
        <v>4.3589743589739998</v>
      </c>
      <c r="S3581" s="4">
        <v>14.74358974359</v>
      </c>
      <c r="T3581" s="4">
        <v>39.487179487178999</v>
      </c>
      <c r="U3581" s="4">
        <v>4.2307692307689999</v>
      </c>
      <c r="V3581" s="4">
        <v>41.538461538462002</v>
      </c>
      <c r="W3581" s="25">
        <v>54.230769230768999</v>
      </c>
    </row>
    <row r="3582" spans="2:23" x14ac:dyDescent="0.25">
      <c r="C3582" s="106"/>
      <c r="D3582" s="101"/>
      <c r="E3582" s="11" t="s">
        <v>23</v>
      </c>
      <c r="F3582" s="8"/>
      <c r="G3582" s="7">
        <v>744</v>
      </c>
      <c r="H3582" s="17">
        <v>13.172043010753001</v>
      </c>
      <c r="I3582" s="2">
        <v>20.161290322580999</v>
      </c>
      <c r="J3582" s="2">
        <v>0.94086021505399997</v>
      </c>
      <c r="K3582" s="2">
        <v>2.4193548387099999</v>
      </c>
      <c r="L3582" s="2">
        <v>2.5537634408600001</v>
      </c>
      <c r="M3582" s="2">
        <v>2.4193548387099999</v>
      </c>
      <c r="N3582" s="2">
        <v>1.0752688172039999</v>
      </c>
      <c r="O3582" s="2">
        <v>1.0752688172039999</v>
      </c>
      <c r="P3582" s="2">
        <v>3.8978494623660001</v>
      </c>
      <c r="Q3582" s="2">
        <v>7.795698924731</v>
      </c>
      <c r="R3582" s="2">
        <v>3.6290322580650001</v>
      </c>
      <c r="S3582" s="2">
        <v>18.010752688172001</v>
      </c>
      <c r="T3582" s="2">
        <v>38.172043010753001</v>
      </c>
      <c r="U3582" s="2">
        <v>5.2419354838709999</v>
      </c>
      <c r="V3582" s="2">
        <v>38.575268817203998</v>
      </c>
      <c r="W3582" s="16">
        <v>56.182795698924998</v>
      </c>
    </row>
    <row r="3583" spans="2:23" x14ac:dyDescent="0.25">
      <c r="C3583" s="102" t="s">
        <v>24</v>
      </c>
      <c r="D3583" s="102" t="s">
        <v>25</v>
      </c>
      <c r="E3583" s="10" t="s">
        <v>26</v>
      </c>
      <c r="F3583" s="9"/>
      <c r="G3583" s="13">
        <v>257</v>
      </c>
      <c r="H3583" s="23">
        <v>12.451361867704</v>
      </c>
      <c r="I3583" s="4">
        <v>20.622568093384999</v>
      </c>
      <c r="J3583" s="4">
        <v>1.1673151750969999</v>
      </c>
      <c r="K3583" s="4">
        <v>3.5019455252920002</v>
      </c>
      <c r="L3583" s="4">
        <v>3.1128404669259999</v>
      </c>
      <c r="M3583" s="4">
        <v>1.556420233463</v>
      </c>
      <c r="N3583" s="4">
        <v>0.77821011673200002</v>
      </c>
      <c r="O3583" s="4">
        <v>1.1673151750969999</v>
      </c>
      <c r="P3583" s="4">
        <v>3.8910505836580001</v>
      </c>
      <c r="Q3583" s="4">
        <v>4.2801556420229998</v>
      </c>
      <c r="R3583" s="4">
        <v>3.1128404669259999</v>
      </c>
      <c r="S3583" s="4">
        <v>17.120622568093001</v>
      </c>
      <c r="T3583" s="4">
        <v>44.747081712061998</v>
      </c>
      <c r="U3583" s="4">
        <v>1.945525291829</v>
      </c>
      <c r="V3583" s="4">
        <v>36.186770428015997</v>
      </c>
      <c r="W3583" s="25">
        <v>61.867704280155998</v>
      </c>
    </row>
    <row r="3584" spans="2:23" x14ac:dyDescent="0.25">
      <c r="C3584" s="106"/>
      <c r="D3584" s="103"/>
      <c r="E3584" s="11" t="s">
        <v>27</v>
      </c>
      <c r="F3584" s="8"/>
      <c r="G3584" s="7">
        <v>297</v>
      </c>
      <c r="H3584" s="17">
        <v>13.804713804714</v>
      </c>
      <c r="I3584" s="2">
        <v>25.925925925925998</v>
      </c>
      <c r="J3584" s="2">
        <v>1.010101010101</v>
      </c>
      <c r="K3584" s="2">
        <v>2.6936026936030002</v>
      </c>
      <c r="L3584" s="2">
        <v>1.683501683502</v>
      </c>
      <c r="M3584" s="2">
        <v>2.0202020202019999</v>
      </c>
      <c r="N3584" s="2">
        <v>0.67340067340099996</v>
      </c>
      <c r="O3584" s="2">
        <v>1.010101010101</v>
      </c>
      <c r="P3584" s="2">
        <v>3.0303030303030001</v>
      </c>
      <c r="Q3584" s="2">
        <v>7.7441077441079997</v>
      </c>
      <c r="R3584" s="2">
        <v>3.0303030303030001</v>
      </c>
      <c r="S3584" s="2">
        <v>12.457912457912</v>
      </c>
      <c r="T3584" s="2">
        <v>43.771043771043999</v>
      </c>
      <c r="U3584" s="2">
        <v>1.683501683502</v>
      </c>
      <c r="V3584" s="2">
        <v>42.087542087541998</v>
      </c>
      <c r="W3584" s="16">
        <v>56.228956228956001</v>
      </c>
    </row>
    <row r="3585" spans="3:23" x14ac:dyDescent="0.25">
      <c r="C3585" s="106"/>
      <c r="D3585" s="103"/>
      <c r="E3585" s="11" t="s">
        <v>28</v>
      </c>
      <c r="F3585" s="8"/>
      <c r="G3585" s="7">
        <v>316</v>
      </c>
      <c r="H3585" s="17">
        <v>17.721518987342002</v>
      </c>
      <c r="I3585" s="2">
        <v>26.898734177215001</v>
      </c>
      <c r="J3585" s="2">
        <v>1.2658227848100001</v>
      </c>
      <c r="K3585" s="2">
        <v>4.1139240506329999</v>
      </c>
      <c r="L3585" s="2">
        <v>2.5316455696200002</v>
      </c>
      <c r="M3585" s="2">
        <v>2.2151898734180002</v>
      </c>
      <c r="N3585" s="2">
        <v>1.5822784810129999</v>
      </c>
      <c r="O3585" s="2">
        <v>0.94936708860800001</v>
      </c>
      <c r="P3585" s="2">
        <v>3.1645569620249998</v>
      </c>
      <c r="Q3585" s="2">
        <v>7.9113924050630002</v>
      </c>
      <c r="R3585" s="2">
        <v>2.8481012658229998</v>
      </c>
      <c r="S3585" s="2">
        <v>13.607594936709001</v>
      </c>
      <c r="T3585" s="2">
        <v>35.759493670886002</v>
      </c>
      <c r="U3585" s="2">
        <v>4.1139240506329999</v>
      </c>
      <c r="V3585" s="2">
        <v>46.518987341771997</v>
      </c>
      <c r="W3585" s="16">
        <v>49.367088607595001</v>
      </c>
    </row>
    <row r="3586" spans="3:23" x14ac:dyDescent="0.25">
      <c r="C3586" s="106"/>
      <c r="D3586" s="103"/>
      <c r="E3586" s="11" t="s">
        <v>29</v>
      </c>
      <c r="F3586" s="8"/>
      <c r="G3586" s="7">
        <v>335</v>
      </c>
      <c r="H3586" s="17">
        <v>18.805970149254001</v>
      </c>
      <c r="I3586" s="2">
        <v>23.283582089551999</v>
      </c>
      <c r="J3586" s="2">
        <v>3.283582089552</v>
      </c>
      <c r="K3586" s="2">
        <v>5.0746268656720002</v>
      </c>
      <c r="L3586" s="2">
        <v>2.3880597014929998</v>
      </c>
      <c r="M3586" s="2">
        <v>1.492537313433</v>
      </c>
      <c r="N3586" s="2">
        <v>1.1940298507460001</v>
      </c>
      <c r="O3586" s="2">
        <v>0.89552238805999995</v>
      </c>
      <c r="P3586" s="2">
        <v>2.6865671641789999</v>
      </c>
      <c r="Q3586" s="2">
        <v>9.2537313432840005</v>
      </c>
      <c r="R3586" s="2">
        <v>5.0746268656720002</v>
      </c>
      <c r="S3586" s="2">
        <v>15.522388059701001</v>
      </c>
      <c r="T3586" s="2">
        <v>34.925373134327998</v>
      </c>
      <c r="U3586" s="2">
        <v>3.8805970149250002</v>
      </c>
      <c r="V3586" s="2">
        <v>45.671641791044998</v>
      </c>
      <c r="W3586" s="16">
        <v>50.447761194030001</v>
      </c>
    </row>
    <row r="3587" spans="3:23" x14ac:dyDescent="0.25">
      <c r="C3587" s="106"/>
      <c r="D3587" s="103"/>
      <c r="E3587" s="11" t="s">
        <v>30</v>
      </c>
      <c r="F3587" s="8"/>
      <c r="G3587" s="7">
        <v>319</v>
      </c>
      <c r="H3587" s="17">
        <v>13.166144200627</v>
      </c>
      <c r="I3587" s="2">
        <v>12.539184952977999</v>
      </c>
      <c r="J3587" s="2">
        <v>0.94043887147299998</v>
      </c>
      <c r="K3587" s="2">
        <v>2.5078369905960001</v>
      </c>
      <c r="L3587" s="2">
        <v>1.5673981191220001</v>
      </c>
      <c r="M3587" s="2">
        <v>2.1943573667709999</v>
      </c>
      <c r="N3587" s="2">
        <v>0.62695924764900002</v>
      </c>
      <c r="O3587" s="2">
        <v>1.253918495298</v>
      </c>
      <c r="P3587" s="2">
        <v>2.8213166144200001</v>
      </c>
      <c r="Q3587" s="2">
        <v>6.8965517241379999</v>
      </c>
      <c r="R3587" s="2">
        <v>5.6426332288400003</v>
      </c>
      <c r="S3587" s="2">
        <v>22.884012539185001</v>
      </c>
      <c r="T3587" s="2">
        <v>36.677115987461001</v>
      </c>
      <c r="U3587" s="2">
        <v>11.285266457680001</v>
      </c>
      <c r="V3587" s="2">
        <v>29.153605015674</v>
      </c>
      <c r="W3587" s="16">
        <v>59.561128526646002</v>
      </c>
    </row>
    <row r="3588" spans="3:23" x14ac:dyDescent="0.25">
      <c r="C3588" s="106"/>
      <c r="D3588" s="103"/>
      <c r="E3588" s="11" t="s">
        <v>31</v>
      </c>
      <c r="F3588" s="8"/>
      <c r="G3588" s="7">
        <v>1267</v>
      </c>
      <c r="H3588" s="17">
        <v>15.943172849250001</v>
      </c>
      <c r="I3588" s="2">
        <v>22.099447513811999</v>
      </c>
      <c r="J3588" s="2">
        <v>1.657458563536</v>
      </c>
      <c r="K3588" s="2">
        <v>3.630623520126</v>
      </c>
      <c r="L3588" s="2">
        <v>2.052091554854</v>
      </c>
      <c r="M3588" s="2">
        <v>1.97316495659</v>
      </c>
      <c r="N3588" s="2">
        <v>1.026045777427</v>
      </c>
      <c r="O3588" s="2">
        <v>1.026045777427</v>
      </c>
      <c r="P3588" s="2">
        <v>2.9202841357540001</v>
      </c>
      <c r="Q3588" s="2">
        <v>7.9715864246250003</v>
      </c>
      <c r="R3588" s="2">
        <v>4.1831097079720001</v>
      </c>
      <c r="S3588" s="2">
        <v>16.179952644040998</v>
      </c>
      <c r="T3588" s="2">
        <v>37.647987371744001</v>
      </c>
      <c r="U3588" s="2">
        <v>5.2880820836620002</v>
      </c>
      <c r="V3588" s="2">
        <v>40.883977900551997</v>
      </c>
      <c r="W3588" s="16">
        <v>53.827940015785003</v>
      </c>
    </row>
    <row r="3589" spans="3:23" x14ac:dyDescent="0.25">
      <c r="C3589" s="106"/>
      <c r="D3589" s="103"/>
      <c r="E3589" s="11" t="s">
        <v>32</v>
      </c>
      <c r="F3589" s="8"/>
      <c r="G3589" s="7">
        <v>654</v>
      </c>
      <c r="H3589" s="17">
        <v>16.055045871560001</v>
      </c>
      <c r="I3589" s="2">
        <v>18.042813455657001</v>
      </c>
      <c r="J3589" s="2">
        <v>2.1406727828749998</v>
      </c>
      <c r="K3589" s="2">
        <v>3.8226299694189998</v>
      </c>
      <c r="L3589" s="2">
        <v>1.987767584098</v>
      </c>
      <c r="M3589" s="2">
        <v>1.834862385321</v>
      </c>
      <c r="N3589" s="2">
        <v>0.91743119266100004</v>
      </c>
      <c r="O3589" s="2">
        <v>1.0703363914370001</v>
      </c>
      <c r="P3589" s="2">
        <v>2.7522935779819999</v>
      </c>
      <c r="Q3589" s="2">
        <v>8.1039755351680007</v>
      </c>
      <c r="R3589" s="2">
        <v>5.351681957187</v>
      </c>
      <c r="S3589" s="2">
        <v>19.113149847094999</v>
      </c>
      <c r="T3589" s="2">
        <v>35.779816513760998</v>
      </c>
      <c r="U3589" s="2">
        <v>7.4923547400609998</v>
      </c>
      <c r="V3589" s="2">
        <v>37.614678899083003</v>
      </c>
      <c r="W3589" s="16">
        <v>54.892966360856001</v>
      </c>
    </row>
    <row r="3590" spans="3:23" x14ac:dyDescent="0.25">
      <c r="C3590" s="106"/>
      <c r="D3590" s="102" t="s">
        <v>22</v>
      </c>
      <c r="E3590" s="10" t="s">
        <v>26</v>
      </c>
      <c r="F3590" s="9"/>
      <c r="G3590" s="13">
        <v>137</v>
      </c>
      <c r="H3590" s="23">
        <v>14.598540145985</v>
      </c>
      <c r="I3590" s="4">
        <v>20.437956204380001</v>
      </c>
      <c r="J3590" s="36" t="s">
        <v>68</v>
      </c>
      <c r="K3590" s="4">
        <v>3.649635036496</v>
      </c>
      <c r="L3590" s="4">
        <v>1.459854014599</v>
      </c>
      <c r="M3590" s="36" t="s">
        <v>68</v>
      </c>
      <c r="N3590" s="4">
        <v>0.72992700729899995</v>
      </c>
      <c r="O3590" s="4">
        <v>1.459854014599</v>
      </c>
      <c r="P3590" s="4">
        <v>3.649635036496</v>
      </c>
      <c r="Q3590" s="4">
        <v>2.9197080291969999</v>
      </c>
      <c r="R3590" s="4">
        <v>3.649635036496</v>
      </c>
      <c r="S3590" s="4">
        <v>12.408759124088</v>
      </c>
      <c r="T3590" s="4">
        <v>48.175182481752003</v>
      </c>
      <c r="U3590" s="4">
        <v>2.9197080291969999</v>
      </c>
      <c r="V3590" s="4">
        <v>36.496350364964002</v>
      </c>
      <c r="W3590" s="25">
        <v>60.583941605839001</v>
      </c>
    </row>
    <row r="3591" spans="3:23" x14ac:dyDescent="0.25">
      <c r="C3591" s="106"/>
      <c r="D3591" s="103"/>
      <c r="E3591" s="11" t="s">
        <v>27</v>
      </c>
      <c r="F3591" s="8"/>
      <c r="G3591" s="7">
        <v>157</v>
      </c>
      <c r="H3591" s="17">
        <v>14.649681528662001</v>
      </c>
      <c r="I3591" s="2">
        <v>25.477707006368998</v>
      </c>
      <c r="J3591" s="2">
        <v>1.9108280254779999</v>
      </c>
      <c r="K3591" s="2">
        <v>3.184713375796</v>
      </c>
      <c r="L3591" s="2">
        <v>0.63694267515900005</v>
      </c>
      <c r="M3591" s="2">
        <v>1.9108280254779999</v>
      </c>
      <c r="N3591" s="2">
        <v>0.63694267515900005</v>
      </c>
      <c r="O3591" s="2">
        <v>1.2738853503180001</v>
      </c>
      <c r="P3591" s="2">
        <v>3.184713375796</v>
      </c>
      <c r="Q3591" s="2">
        <v>7.6433121019110004</v>
      </c>
      <c r="R3591" s="2">
        <v>5.0955414012739997</v>
      </c>
      <c r="S3591" s="2">
        <v>10.828025477707</v>
      </c>
      <c r="T3591" s="2">
        <v>41.401273885350001</v>
      </c>
      <c r="U3591" s="2">
        <v>2.5477707006369998</v>
      </c>
      <c r="V3591" s="2">
        <v>45.222929936306002</v>
      </c>
      <c r="W3591" s="16">
        <v>52.229299363057002</v>
      </c>
    </row>
    <row r="3592" spans="3:23" x14ac:dyDescent="0.25">
      <c r="C3592" s="106"/>
      <c r="D3592" s="103"/>
      <c r="E3592" s="11" t="s">
        <v>28</v>
      </c>
      <c r="F3592" s="8"/>
      <c r="G3592" s="7">
        <v>162</v>
      </c>
      <c r="H3592" s="17">
        <v>17.901234567901</v>
      </c>
      <c r="I3592" s="2">
        <v>29.012345679012</v>
      </c>
      <c r="J3592" s="2">
        <v>1.851851851852</v>
      </c>
      <c r="K3592" s="2">
        <v>7.4074074074069998</v>
      </c>
      <c r="L3592" s="2">
        <v>3.086419753086</v>
      </c>
      <c r="M3592" s="2">
        <v>0.61728395061700003</v>
      </c>
      <c r="N3592" s="2">
        <v>0.61728395061700003</v>
      </c>
      <c r="O3592" s="2">
        <v>1.2345679012349999</v>
      </c>
      <c r="P3592" s="2">
        <v>2.4691358024690002</v>
      </c>
      <c r="Q3592" s="2">
        <v>6.1728395061730001</v>
      </c>
      <c r="R3592" s="2">
        <v>3.7037037037039999</v>
      </c>
      <c r="S3592" s="2">
        <v>12.345679012346</v>
      </c>
      <c r="T3592" s="2">
        <v>38.271604938271999</v>
      </c>
      <c r="U3592" s="2">
        <v>1.851851851852</v>
      </c>
      <c r="V3592" s="2">
        <v>47.530864197531002</v>
      </c>
      <c r="W3592" s="16">
        <v>50.617283950617001</v>
      </c>
    </row>
    <row r="3593" spans="3:23" x14ac:dyDescent="0.25">
      <c r="C3593" s="106"/>
      <c r="D3593" s="103"/>
      <c r="E3593" s="11" t="s">
        <v>29</v>
      </c>
      <c r="F3593" s="8"/>
      <c r="G3593" s="7">
        <v>175</v>
      </c>
      <c r="H3593" s="17">
        <v>21.714285714286</v>
      </c>
      <c r="I3593" s="2">
        <v>24.571428571428999</v>
      </c>
      <c r="J3593" s="2">
        <v>4.5714285714290002</v>
      </c>
      <c r="K3593" s="2">
        <v>6.8571428571429998</v>
      </c>
      <c r="L3593" s="2">
        <v>2.285714285714</v>
      </c>
      <c r="M3593" s="2">
        <v>1.142857142857</v>
      </c>
      <c r="N3593" s="2">
        <v>1.714285714286</v>
      </c>
      <c r="O3593" s="2">
        <v>0.57142857142900005</v>
      </c>
      <c r="P3593" s="2">
        <v>0.57142857142900005</v>
      </c>
      <c r="Q3593" s="2">
        <v>8.5714285714289993</v>
      </c>
      <c r="R3593" s="2">
        <v>5.1428571428570002</v>
      </c>
      <c r="S3593" s="2">
        <v>16</v>
      </c>
      <c r="T3593" s="2">
        <v>35.428571428570997</v>
      </c>
      <c r="U3593" s="2">
        <v>2.285714285714</v>
      </c>
      <c r="V3593" s="2">
        <v>46.285714285714</v>
      </c>
      <c r="W3593" s="16">
        <v>51.428571428570997</v>
      </c>
    </row>
    <row r="3594" spans="3:23" x14ac:dyDescent="0.25">
      <c r="C3594" s="106"/>
      <c r="D3594" s="103"/>
      <c r="E3594" s="11" t="s">
        <v>30</v>
      </c>
      <c r="F3594" s="8"/>
      <c r="G3594" s="7">
        <v>149</v>
      </c>
      <c r="H3594" s="17">
        <v>17.449664429529999</v>
      </c>
      <c r="I3594" s="2">
        <v>16.778523489933001</v>
      </c>
      <c r="J3594" s="2">
        <v>2.0134228187919998</v>
      </c>
      <c r="K3594" s="2">
        <v>2.0134228187919998</v>
      </c>
      <c r="L3594" s="2">
        <v>2.0134228187919998</v>
      </c>
      <c r="M3594" s="2">
        <v>3.355704697987</v>
      </c>
      <c r="N3594" s="2">
        <v>0.67114093959700005</v>
      </c>
      <c r="O3594" s="2">
        <v>0.67114093959700005</v>
      </c>
      <c r="P3594" s="2">
        <v>2.0134228187919998</v>
      </c>
      <c r="Q3594" s="2">
        <v>8.7248322147649997</v>
      </c>
      <c r="R3594" s="2">
        <v>4.0268456375839996</v>
      </c>
      <c r="S3594" s="2">
        <v>22.147651006711001</v>
      </c>
      <c r="T3594" s="2">
        <v>35.570469798658003</v>
      </c>
      <c r="U3594" s="2">
        <v>12.080536912752001</v>
      </c>
      <c r="V3594" s="2">
        <v>30.201342281879</v>
      </c>
      <c r="W3594" s="16">
        <v>57.718120805368997</v>
      </c>
    </row>
    <row r="3595" spans="3:23" x14ac:dyDescent="0.25">
      <c r="C3595" s="106"/>
      <c r="D3595" s="103"/>
      <c r="E3595" s="11" t="s">
        <v>31</v>
      </c>
      <c r="F3595" s="8"/>
      <c r="G3595" s="7">
        <v>643</v>
      </c>
      <c r="H3595" s="17">
        <v>18.040435458787002</v>
      </c>
      <c r="I3595" s="2">
        <v>24.105754276827</v>
      </c>
      <c r="J3595" s="2">
        <v>2.6438569206840001</v>
      </c>
      <c r="K3595" s="2">
        <v>4.9766718506999998</v>
      </c>
      <c r="L3595" s="2">
        <v>2.0217729393470001</v>
      </c>
      <c r="M3595" s="2">
        <v>1.710730948678</v>
      </c>
      <c r="N3595" s="2">
        <v>0.933125972006</v>
      </c>
      <c r="O3595" s="2">
        <v>0.933125972006</v>
      </c>
      <c r="P3595" s="2">
        <v>2.0217729393470001</v>
      </c>
      <c r="Q3595" s="2">
        <v>7.7760497667189998</v>
      </c>
      <c r="R3595" s="2">
        <v>4.510108864697</v>
      </c>
      <c r="S3595" s="2">
        <v>15.241057542768001</v>
      </c>
      <c r="T3595" s="2">
        <v>37.636080870918001</v>
      </c>
      <c r="U3595" s="2">
        <v>4.510108864697</v>
      </c>
      <c r="V3595" s="2">
        <v>42.612752721616999</v>
      </c>
      <c r="W3595" s="16">
        <v>52.877138413685998</v>
      </c>
    </row>
    <row r="3596" spans="3:23" x14ac:dyDescent="0.25">
      <c r="C3596" s="106"/>
      <c r="D3596" s="103"/>
      <c r="E3596" s="11" t="s">
        <v>32</v>
      </c>
      <c r="F3596" s="8"/>
      <c r="G3596" s="7">
        <v>324</v>
      </c>
      <c r="H3596" s="17">
        <v>19.753086419753</v>
      </c>
      <c r="I3596" s="2">
        <v>20.987654320988</v>
      </c>
      <c r="J3596" s="2">
        <v>3.395061728395</v>
      </c>
      <c r="K3596" s="2">
        <v>4.6296296296300001</v>
      </c>
      <c r="L3596" s="2">
        <v>2.1604938271599998</v>
      </c>
      <c r="M3596" s="2">
        <v>2.1604938271599998</v>
      </c>
      <c r="N3596" s="2">
        <v>1.2345679012349999</v>
      </c>
      <c r="O3596" s="2">
        <v>0.61728395061700003</v>
      </c>
      <c r="P3596" s="2">
        <v>1.2345679012349999</v>
      </c>
      <c r="Q3596" s="2">
        <v>8.6419753086419995</v>
      </c>
      <c r="R3596" s="2">
        <v>4.6296296296300001</v>
      </c>
      <c r="S3596" s="2">
        <v>18.827160493827002</v>
      </c>
      <c r="T3596" s="2">
        <v>35.493827160494</v>
      </c>
      <c r="U3596" s="2">
        <v>6.79012345679</v>
      </c>
      <c r="V3596" s="2">
        <v>38.888888888888999</v>
      </c>
      <c r="W3596" s="16">
        <v>54.320987654321002</v>
      </c>
    </row>
    <row r="3597" spans="3:23" x14ac:dyDescent="0.25">
      <c r="C3597" s="106"/>
      <c r="D3597" s="102" t="s">
        <v>23</v>
      </c>
      <c r="E3597" s="10" t="s">
        <v>26</v>
      </c>
      <c r="F3597" s="9"/>
      <c r="G3597" s="13">
        <v>120</v>
      </c>
      <c r="H3597" s="23">
        <v>10</v>
      </c>
      <c r="I3597" s="4">
        <v>20.833333333333002</v>
      </c>
      <c r="J3597" s="4">
        <v>2.5</v>
      </c>
      <c r="K3597" s="4">
        <v>3.333333333333</v>
      </c>
      <c r="L3597" s="4">
        <v>5</v>
      </c>
      <c r="M3597" s="4">
        <v>3.333333333333</v>
      </c>
      <c r="N3597" s="4">
        <v>0.83333333333299997</v>
      </c>
      <c r="O3597" s="4">
        <v>0.83333333333299997</v>
      </c>
      <c r="P3597" s="4">
        <v>4.166666666667</v>
      </c>
      <c r="Q3597" s="4">
        <v>5.833333333333</v>
      </c>
      <c r="R3597" s="4">
        <v>2.5</v>
      </c>
      <c r="S3597" s="4">
        <v>22.5</v>
      </c>
      <c r="T3597" s="4">
        <v>40.833333333333002</v>
      </c>
      <c r="U3597" s="4">
        <v>0.83333333333299997</v>
      </c>
      <c r="V3597" s="4">
        <v>35.833333333333002</v>
      </c>
      <c r="W3597" s="25">
        <v>63.333333333333002</v>
      </c>
    </row>
    <row r="3598" spans="3:23" x14ac:dyDescent="0.25">
      <c r="C3598" s="106"/>
      <c r="D3598" s="103"/>
      <c r="E3598" s="11" t="s">
        <v>27</v>
      </c>
      <c r="F3598" s="8"/>
      <c r="G3598" s="7">
        <v>140</v>
      </c>
      <c r="H3598" s="17">
        <v>12.857142857143</v>
      </c>
      <c r="I3598" s="2">
        <v>26.428571428571001</v>
      </c>
      <c r="J3598" s="19" t="s">
        <v>68</v>
      </c>
      <c r="K3598" s="2">
        <v>2.1428571428569998</v>
      </c>
      <c r="L3598" s="2">
        <v>2.8571428571430002</v>
      </c>
      <c r="M3598" s="2">
        <v>2.1428571428569998</v>
      </c>
      <c r="N3598" s="2">
        <v>0.71428571428599996</v>
      </c>
      <c r="O3598" s="2">
        <v>0.71428571428599996</v>
      </c>
      <c r="P3598" s="2">
        <v>2.8571428571430002</v>
      </c>
      <c r="Q3598" s="2">
        <v>7.8571428571429998</v>
      </c>
      <c r="R3598" s="2">
        <v>0.71428571428599996</v>
      </c>
      <c r="S3598" s="2">
        <v>14.285714285714</v>
      </c>
      <c r="T3598" s="2">
        <v>46.428571428570997</v>
      </c>
      <c r="U3598" s="2">
        <v>0.71428571428599996</v>
      </c>
      <c r="V3598" s="2">
        <v>38.571428571429003</v>
      </c>
      <c r="W3598" s="16">
        <v>60.714285714286</v>
      </c>
    </row>
    <row r="3599" spans="3:23" x14ac:dyDescent="0.25">
      <c r="C3599" s="106"/>
      <c r="D3599" s="103"/>
      <c r="E3599" s="11" t="s">
        <v>28</v>
      </c>
      <c r="F3599" s="8"/>
      <c r="G3599" s="7">
        <v>154</v>
      </c>
      <c r="H3599" s="17">
        <v>17.532467532468001</v>
      </c>
      <c r="I3599" s="2">
        <v>24.675324675325001</v>
      </c>
      <c r="J3599" s="2">
        <v>0.64935064935099995</v>
      </c>
      <c r="K3599" s="2">
        <v>0.64935064935099995</v>
      </c>
      <c r="L3599" s="2">
        <v>1.948051948052</v>
      </c>
      <c r="M3599" s="2">
        <v>3.896103896104</v>
      </c>
      <c r="N3599" s="2">
        <v>2.5974025974030002</v>
      </c>
      <c r="O3599" s="2">
        <v>0.64935064935099995</v>
      </c>
      <c r="P3599" s="2">
        <v>3.896103896104</v>
      </c>
      <c r="Q3599" s="2">
        <v>9.7402597402600009</v>
      </c>
      <c r="R3599" s="2">
        <v>1.948051948052</v>
      </c>
      <c r="S3599" s="2">
        <v>14.935064935065</v>
      </c>
      <c r="T3599" s="2">
        <v>33.116883116883002</v>
      </c>
      <c r="U3599" s="2">
        <v>6.4935064935059996</v>
      </c>
      <c r="V3599" s="2">
        <v>45.454545454544999</v>
      </c>
      <c r="W3599" s="16">
        <v>48.051948051948003</v>
      </c>
    </row>
    <row r="3600" spans="3:23" x14ac:dyDescent="0.25">
      <c r="C3600" s="106"/>
      <c r="D3600" s="103"/>
      <c r="E3600" s="11" t="s">
        <v>29</v>
      </c>
      <c r="F3600" s="8"/>
      <c r="G3600" s="7">
        <v>160</v>
      </c>
      <c r="H3600" s="17">
        <v>15.625</v>
      </c>
      <c r="I3600" s="2">
        <v>21.875</v>
      </c>
      <c r="J3600" s="2">
        <v>1.875</v>
      </c>
      <c r="K3600" s="2">
        <v>3.125</v>
      </c>
      <c r="L3600" s="2">
        <v>2.5</v>
      </c>
      <c r="M3600" s="2">
        <v>1.875</v>
      </c>
      <c r="N3600" s="2">
        <v>0.625</v>
      </c>
      <c r="O3600" s="2">
        <v>1.25</v>
      </c>
      <c r="P3600" s="2">
        <v>5</v>
      </c>
      <c r="Q3600" s="2">
        <v>10</v>
      </c>
      <c r="R3600" s="2">
        <v>5</v>
      </c>
      <c r="S3600" s="2">
        <v>15</v>
      </c>
      <c r="T3600" s="2">
        <v>34.375</v>
      </c>
      <c r="U3600" s="2">
        <v>5.625</v>
      </c>
      <c r="V3600" s="2">
        <v>45</v>
      </c>
      <c r="W3600" s="16">
        <v>49.375</v>
      </c>
    </row>
    <row r="3601" spans="3:23" x14ac:dyDescent="0.25">
      <c r="C3601" s="106"/>
      <c r="D3601" s="103"/>
      <c r="E3601" s="11" t="s">
        <v>30</v>
      </c>
      <c r="F3601" s="8"/>
      <c r="G3601" s="7">
        <v>170</v>
      </c>
      <c r="H3601" s="17">
        <v>9.4117647058819998</v>
      </c>
      <c r="I3601" s="2">
        <v>8.8235294117649996</v>
      </c>
      <c r="J3601" s="19" t="s">
        <v>68</v>
      </c>
      <c r="K3601" s="2">
        <v>2.9411764705880001</v>
      </c>
      <c r="L3601" s="2">
        <v>1.1764705882349999</v>
      </c>
      <c r="M3601" s="2">
        <v>1.1764705882349999</v>
      </c>
      <c r="N3601" s="2">
        <v>0.58823529411800002</v>
      </c>
      <c r="O3601" s="2">
        <v>1.764705882353</v>
      </c>
      <c r="P3601" s="2">
        <v>3.5294117647059999</v>
      </c>
      <c r="Q3601" s="2">
        <v>5.2941176470590001</v>
      </c>
      <c r="R3601" s="2">
        <v>7.0588235294119999</v>
      </c>
      <c r="S3601" s="2">
        <v>23.529411764706001</v>
      </c>
      <c r="T3601" s="2">
        <v>37.647058823529001</v>
      </c>
      <c r="U3601" s="2">
        <v>10.588235294118</v>
      </c>
      <c r="V3601" s="2">
        <v>28.235294117647001</v>
      </c>
      <c r="W3601" s="16">
        <v>61.176470588234999</v>
      </c>
    </row>
    <row r="3602" spans="3:23" x14ac:dyDescent="0.25">
      <c r="C3602" s="106"/>
      <c r="D3602" s="103"/>
      <c r="E3602" s="11" t="s">
        <v>31</v>
      </c>
      <c r="F3602" s="8"/>
      <c r="G3602" s="7">
        <v>624</v>
      </c>
      <c r="H3602" s="17">
        <v>13.782051282051</v>
      </c>
      <c r="I3602" s="2">
        <v>20.032051282051</v>
      </c>
      <c r="J3602" s="2">
        <v>0.64102564102600001</v>
      </c>
      <c r="K3602" s="2">
        <v>2.2435897435899999</v>
      </c>
      <c r="L3602" s="2">
        <v>2.083333333333</v>
      </c>
      <c r="M3602" s="2">
        <v>2.2435897435899999</v>
      </c>
      <c r="N3602" s="2">
        <v>1.1217948717949999</v>
      </c>
      <c r="O3602" s="2">
        <v>1.1217948717949999</v>
      </c>
      <c r="P3602" s="2">
        <v>3.8461538461539999</v>
      </c>
      <c r="Q3602" s="2">
        <v>8.1730769230769997</v>
      </c>
      <c r="R3602" s="2">
        <v>3.8461538461539999</v>
      </c>
      <c r="S3602" s="2">
        <v>17.147435897436001</v>
      </c>
      <c r="T3602" s="2">
        <v>37.660256410255997</v>
      </c>
      <c r="U3602" s="2">
        <v>6.0897435897439998</v>
      </c>
      <c r="V3602" s="2">
        <v>39.102564102564003</v>
      </c>
      <c r="W3602" s="16">
        <v>54.807692307692001</v>
      </c>
    </row>
    <row r="3603" spans="3:23" x14ac:dyDescent="0.25">
      <c r="C3603" s="106"/>
      <c r="D3603" s="103"/>
      <c r="E3603" s="11" t="s">
        <v>32</v>
      </c>
      <c r="F3603" s="8"/>
      <c r="G3603" s="7">
        <v>330</v>
      </c>
      <c r="H3603" s="17">
        <v>12.424242424241999</v>
      </c>
      <c r="I3603" s="2">
        <v>15.151515151515</v>
      </c>
      <c r="J3603" s="2">
        <v>0.90909090909099999</v>
      </c>
      <c r="K3603" s="2">
        <v>3.0303030303030001</v>
      </c>
      <c r="L3603" s="2">
        <v>1.818181818182</v>
      </c>
      <c r="M3603" s="2">
        <v>1.5151515151520001</v>
      </c>
      <c r="N3603" s="2">
        <v>0.60606060606099998</v>
      </c>
      <c r="O3603" s="2">
        <v>1.5151515151520001</v>
      </c>
      <c r="P3603" s="2">
        <v>4.2424242424239997</v>
      </c>
      <c r="Q3603" s="2">
        <v>7.5757575757579998</v>
      </c>
      <c r="R3603" s="2">
        <v>6.0606060606060002</v>
      </c>
      <c r="S3603" s="2">
        <v>19.393939393939</v>
      </c>
      <c r="T3603" s="2">
        <v>36.060606060605998</v>
      </c>
      <c r="U3603" s="2">
        <v>8.1818181818180005</v>
      </c>
      <c r="V3603" s="2">
        <v>36.363636363635997</v>
      </c>
      <c r="W3603" s="16">
        <v>55.454545454544999</v>
      </c>
    </row>
    <row r="3604" spans="3:23" ht="25.2" x14ac:dyDescent="0.25">
      <c r="C3604" s="102" t="s">
        <v>33</v>
      </c>
      <c r="D3604" s="102" t="s">
        <v>25</v>
      </c>
      <c r="E3604" s="10" t="s">
        <v>34</v>
      </c>
      <c r="F3604" s="9"/>
      <c r="G3604" s="13">
        <v>75</v>
      </c>
      <c r="H3604" s="23">
        <v>9.333333333333</v>
      </c>
      <c r="I3604" s="4">
        <v>12</v>
      </c>
      <c r="J3604" s="36" t="s">
        <v>68</v>
      </c>
      <c r="K3604" s="36" t="s">
        <v>68</v>
      </c>
      <c r="L3604" s="36" t="s">
        <v>68</v>
      </c>
      <c r="M3604" s="36" t="s">
        <v>68</v>
      </c>
      <c r="N3604" s="4">
        <v>1.333333333333</v>
      </c>
      <c r="O3604" s="36" t="s">
        <v>68</v>
      </c>
      <c r="P3604" s="4">
        <v>4</v>
      </c>
      <c r="Q3604" s="4">
        <v>6.666666666667</v>
      </c>
      <c r="R3604" s="4">
        <v>1.333333333333</v>
      </c>
      <c r="S3604" s="4">
        <v>8</v>
      </c>
      <c r="T3604" s="4">
        <v>60</v>
      </c>
      <c r="U3604" s="4">
        <v>4</v>
      </c>
      <c r="V3604" s="4">
        <v>28</v>
      </c>
      <c r="W3604" s="25">
        <v>68</v>
      </c>
    </row>
    <row r="3605" spans="3:23" ht="25.2" x14ac:dyDescent="0.25">
      <c r="C3605" s="106"/>
      <c r="D3605" s="103"/>
      <c r="E3605" s="11" t="s">
        <v>35</v>
      </c>
      <c r="F3605" s="8"/>
      <c r="G3605" s="7">
        <v>1042</v>
      </c>
      <c r="H3605" s="17">
        <v>16.79462571977</v>
      </c>
      <c r="I3605" s="2">
        <v>25.239923224567999</v>
      </c>
      <c r="J3605" s="2">
        <v>1.8234165067179999</v>
      </c>
      <c r="K3605" s="2">
        <v>3.9347408829170001</v>
      </c>
      <c r="L3605" s="2">
        <v>2.8790786948179998</v>
      </c>
      <c r="M3605" s="2">
        <v>1.9193857965450001</v>
      </c>
      <c r="N3605" s="2">
        <v>0.95969289827299997</v>
      </c>
      <c r="O3605" s="2">
        <v>1.0556621880999999</v>
      </c>
      <c r="P3605" s="2">
        <v>2.7831094049899998</v>
      </c>
      <c r="Q3605" s="2">
        <v>7.2936660268709996</v>
      </c>
      <c r="R3605" s="2">
        <v>3.358925143954</v>
      </c>
      <c r="S3605" s="2">
        <v>16.506717850287998</v>
      </c>
      <c r="T3605" s="2">
        <v>36.180422264874998</v>
      </c>
      <c r="U3605" s="2">
        <v>4.2226487523990004</v>
      </c>
      <c r="V3605" s="2">
        <v>43.090211132438</v>
      </c>
      <c r="W3605" s="16">
        <v>52.687140115162997</v>
      </c>
    </row>
    <row r="3606" spans="3:23" ht="25.2" x14ac:dyDescent="0.25">
      <c r="C3606" s="106"/>
      <c r="D3606" s="103"/>
      <c r="E3606" s="11" t="s">
        <v>36</v>
      </c>
      <c r="F3606" s="8"/>
      <c r="G3606" s="7">
        <v>122</v>
      </c>
      <c r="H3606" s="17">
        <v>15.573770491803</v>
      </c>
      <c r="I3606" s="2">
        <v>13.934426229508</v>
      </c>
      <c r="J3606" s="2">
        <v>1.6393442622950001</v>
      </c>
      <c r="K3606" s="2">
        <v>3.2786885245900002</v>
      </c>
      <c r="L3606" s="2">
        <v>1.6393442622950001</v>
      </c>
      <c r="M3606" s="2">
        <v>4.0983606557380003</v>
      </c>
      <c r="N3606" s="2">
        <v>2.459016393443</v>
      </c>
      <c r="O3606" s="2">
        <v>3.2786885245900002</v>
      </c>
      <c r="P3606" s="2">
        <v>1.6393442622950001</v>
      </c>
      <c r="Q3606" s="2">
        <v>11.475409836066</v>
      </c>
      <c r="R3606" s="2">
        <v>5.7377049180329998</v>
      </c>
      <c r="S3606" s="2">
        <v>13.114754098361001</v>
      </c>
      <c r="T3606" s="2">
        <v>50.819672131148003</v>
      </c>
      <c r="U3606" s="19" t="s">
        <v>68</v>
      </c>
      <c r="V3606" s="2">
        <v>36.065573770492001</v>
      </c>
      <c r="W3606" s="16">
        <v>63.934426229507999</v>
      </c>
    </row>
    <row r="3607" spans="3:23" ht="25.2" x14ac:dyDescent="0.25">
      <c r="C3607" s="106"/>
      <c r="D3607" s="103"/>
      <c r="E3607" s="11" t="s">
        <v>37</v>
      </c>
      <c r="F3607" s="8"/>
      <c r="G3607" s="7">
        <v>251</v>
      </c>
      <c r="H3607" s="17">
        <v>12.350597609562</v>
      </c>
      <c r="I3607" s="2">
        <v>15.936254980079999</v>
      </c>
      <c r="J3607" s="2">
        <v>1.1952191235059999</v>
      </c>
      <c r="K3607" s="2">
        <v>3.5856573705180002</v>
      </c>
      <c r="L3607" s="2">
        <v>0.79681274900400001</v>
      </c>
      <c r="M3607" s="2">
        <v>1.1952191235059999</v>
      </c>
      <c r="N3607" s="2">
        <v>0.398406374502</v>
      </c>
      <c r="O3607" s="2">
        <v>0.398406374502</v>
      </c>
      <c r="P3607" s="2">
        <v>4.3824701195219999</v>
      </c>
      <c r="Q3607" s="2">
        <v>5.9760956175300004</v>
      </c>
      <c r="R3607" s="2">
        <v>7.1713147410360003</v>
      </c>
      <c r="S3607" s="2">
        <v>19.521912350598001</v>
      </c>
      <c r="T3607" s="2">
        <v>37.450199203186997</v>
      </c>
      <c r="U3607" s="2">
        <v>6.7729083665339997</v>
      </c>
      <c r="V3607" s="2">
        <v>36.254980079680998</v>
      </c>
      <c r="W3607" s="16">
        <v>56.972111553784998</v>
      </c>
    </row>
    <row r="3608" spans="3:23" x14ac:dyDescent="0.25">
      <c r="C3608" s="106"/>
      <c r="D3608" s="103"/>
      <c r="E3608" s="11" t="s">
        <v>38</v>
      </c>
      <c r="F3608" s="8"/>
      <c r="G3608" s="14">
        <v>34</v>
      </c>
      <c r="H3608" s="29">
        <v>5.8823529411760003</v>
      </c>
      <c r="I3608" s="6">
        <v>11.764705882353001</v>
      </c>
      <c r="J3608" s="12" t="s">
        <v>68</v>
      </c>
      <c r="K3608" s="6">
        <v>2.9411764705880001</v>
      </c>
      <c r="L3608" s="12" t="s">
        <v>68</v>
      </c>
      <c r="M3608" s="6">
        <v>2.9411764705880001</v>
      </c>
      <c r="N3608" s="12" t="s">
        <v>68</v>
      </c>
      <c r="O3608" s="12" t="s">
        <v>68</v>
      </c>
      <c r="P3608" s="6">
        <v>5.8823529411760003</v>
      </c>
      <c r="Q3608" s="6">
        <v>5.8823529411760003</v>
      </c>
      <c r="R3608" s="12" t="s">
        <v>68</v>
      </c>
      <c r="S3608" s="6">
        <v>17.647058823529001</v>
      </c>
      <c r="T3608" s="6">
        <v>41.176470588234999</v>
      </c>
      <c r="U3608" s="6">
        <v>23.529411764706001</v>
      </c>
      <c r="V3608" s="6">
        <v>17.647058823529001</v>
      </c>
      <c r="W3608" s="31">
        <v>58.823529411765001</v>
      </c>
    </row>
    <row r="3609" spans="3:23" ht="25.2" x14ac:dyDescent="0.25">
      <c r="C3609" s="106"/>
      <c r="D3609" s="102" t="s">
        <v>22</v>
      </c>
      <c r="E3609" s="10" t="s">
        <v>34</v>
      </c>
      <c r="F3609" s="9"/>
      <c r="G3609" s="13">
        <v>53</v>
      </c>
      <c r="H3609" s="23">
        <v>7.547169811321</v>
      </c>
      <c r="I3609" s="4">
        <v>7.547169811321</v>
      </c>
      <c r="J3609" s="36" t="s">
        <v>68</v>
      </c>
      <c r="K3609" s="36" t="s">
        <v>68</v>
      </c>
      <c r="L3609" s="36" t="s">
        <v>68</v>
      </c>
      <c r="M3609" s="36" t="s">
        <v>68</v>
      </c>
      <c r="N3609" s="36" t="s">
        <v>68</v>
      </c>
      <c r="O3609" s="36" t="s">
        <v>68</v>
      </c>
      <c r="P3609" s="4">
        <v>1.88679245283</v>
      </c>
      <c r="Q3609" s="4">
        <v>9.4339622641510008</v>
      </c>
      <c r="R3609" s="4">
        <v>1.88679245283</v>
      </c>
      <c r="S3609" s="4">
        <v>5.660377358491</v>
      </c>
      <c r="T3609" s="4">
        <v>66.037735849057</v>
      </c>
      <c r="U3609" s="4">
        <v>3.7735849056599999</v>
      </c>
      <c r="V3609" s="4">
        <v>24.528301886792001</v>
      </c>
      <c r="W3609" s="25">
        <v>71.698113207546996</v>
      </c>
    </row>
    <row r="3610" spans="3:23" ht="25.2" x14ac:dyDescent="0.25">
      <c r="C3610" s="106"/>
      <c r="D3610" s="103"/>
      <c r="E3610" s="11" t="s">
        <v>35</v>
      </c>
      <c r="F3610" s="8"/>
      <c r="G3610" s="7">
        <v>595</v>
      </c>
      <c r="H3610" s="17">
        <v>18.823529411765001</v>
      </c>
      <c r="I3610" s="2">
        <v>26.050420168066999</v>
      </c>
      <c r="J3610" s="2">
        <v>2.5210084033609998</v>
      </c>
      <c r="K3610" s="2">
        <v>5.2100840336129997</v>
      </c>
      <c r="L3610" s="2">
        <v>2.352941176471</v>
      </c>
      <c r="M3610" s="2">
        <v>1.3445378151259999</v>
      </c>
      <c r="N3610" s="2">
        <v>1.0084033613450001</v>
      </c>
      <c r="O3610" s="2">
        <v>0.84033613445400002</v>
      </c>
      <c r="P3610" s="2">
        <v>2.352941176471</v>
      </c>
      <c r="Q3610" s="2">
        <v>6.3865546218490001</v>
      </c>
      <c r="R3610" s="2">
        <v>4.3697478991600001</v>
      </c>
      <c r="S3610" s="2">
        <v>15.294117647059</v>
      </c>
      <c r="T3610" s="2">
        <v>36.470588235294002</v>
      </c>
      <c r="U3610" s="2">
        <v>4.2016806722690001</v>
      </c>
      <c r="V3610" s="2">
        <v>44.033613445378002</v>
      </c>
      <c r="W3610" s="16">
        <v>51.764705882352999</v>
      </c>
    </row>
    <row r="3611" spans="3:23" ht="25.2" x14ac:dyDescent="0.25">
      <c r="C3611" s="106"/>
      <c r="D3611" s="103"/>
      <c r="E3611" s="11" t="s">
        <v>36</v>
      </c>
      <c r="F3611" s="8"/>
      <c r="G3611" s="7">
        <v>56</v>
      </c>
      <c r="H3611" s="17">
        <v>16.071428571428999</v>
      </c>
      <c r="I3611" s="2">
        <v>14.285714285714</v>
      </c>
      <c r="J3611" s="19" t="s">
        <v>68</v>
      </c>
      <c r="K3611" s="19" t="s">
        <v>68</v>
      </c>
      <c r="L3611" s="19" t="s">
        <v>68</v>
      </c>
      <c r="M3611" s="2">
        <v>1.785714285714</v>
      </c>
      <c r="N3611" s="2">
        <v>1.785714285714</v>
      </c>
      <c r="O3611" s="2">
        <v>5.3571428571429998</v>
      </c>
      <c r="P3611" s="2">
        <v>1.785714285714</v>
      </c>
      <c r="Q3611" s="2">
        <v>7.1428571428570002</v>
      </c>
      <c r="R3611" s="2">
        <v>7.1428571428570002</v>
      </c>
      <c r="S3611" s="2">
        <v>14.285714285714</v>
      </c>
      <c r="T3611" s="2">
        <v>48.214285714286</v>
      </c>
      <c r="U3611" s="19" t="s">
        <v>68</v>
      </c>
      <c r="V3611" s="2">
        <v>37.5</v>
      </c>
      <c r="W3611" s="16">
        <v>62.5</v>
      </c>
    </row>
    <row r="3612" spans="3:23" ht="25.2" x14ac:dyDescent="0.25">
      <c r="C3612" s="106"/>
      <c r="D3612" s="103"/>
      <c r="E3612" s="11" t="s">
        <v>37</v>
      </c>
      <c r="F3612" s="8"/>
      <c r="G3612" s="7">
        <v>54</v>
      </c>
      <c r="H3612" s="17">
        <v>20.370370370370001</v>
      </c>
      <c r="I3612" s="2">
        <v>24.074074074074002</v>
      </c>
      <c r="J3612" s="2">
        <v>3.7037037037039999</v>
      </c>
      <c r="K3612" s="2">
        <v>9.2592592592590002</v>
      </c>
      <c r="L3612" s="2">
        <v>1.851851851852</v>
      </c>
      <c r="M3612" s="2">
        <v>1.851851851852</v>
      </c>
      <c r="N3612" s="19" t="s">
        <v>68</v>
      </c>
      <c r="O3612" s="19" t="s">
        <v>68</v>
      </c>
      <c r="P3612" s="2">
        <v>1.851851851852</v>
      </c>
      <c r="Q3612" s="2">
        <v>11.111111111111001</v>
      </c>
      <c r="R3612" s="2">
        <v>5.5555555555560003</v>
      </c>
      <c r="S3612" s="2">
        <v>16.666666666666998</v>
      </c>
      <c r="T3612" s="2">
        <v>35.185185185184999</v>
      </c>
      <c r="U3612" s="2">
        <v>3.7037037037039999</v>
      </c>
      <c r="V3612" s="2">
        <v>44.444444444444002</v>
      </c>
      <c r="W3612" s="16">
        <v>51.851851851851997</v>
      </c>
    </row>
    <row r="3613" spans="3:23" x14ac:dyDescent="0.25">
      <c r="C3613" s="106"/>
      <c r="D3613" s="103"/>
      <c r="E3613" s="11" t="s">
        <v>38</v>
      </c>
      <c r="F3613" s="8"/>
      <c r="G3613" s="14">
        <v>22</v>
      </c>
      <c r="H3613" s="57" t="s">
        <v>68</v>
      </c>
      <c r="I3613" s="6">
        <v>13.636363636364001</v>
      </c>
      <c r="J3613" s="12" t="s">
        <v>68</v>
      </c>
      <c r="K3613" s="6">
        <v>4.5454545454549997</v>
      </c>
      <c r="L3613" s="12" t="s">
        <v>68</v>
      </c>
      <c r="M3613" s="6">
        <v>4.5454545454549997</v>
      </c>
      <c r="N3613" s="12" t="s">
        <v>68</v>
      </c>
      <c r="O3613" s="12" t="s">
        <v>68</v>
      </c>
      <c r="P3613" s="6">
        <v>4.5454545454549997</v>
      </c>
      <c r="Q3613" s="6">
        <v>4.5454545454549997</v>
      </c>
      <c r="R3613" s="12" t="s">
        <v>68</v>
      </c>
      <c r="S3613" s="6">
        <v>18.181818181817999</v>
      </c>
      <c r="T3613" s="6">
        <v>45.454545454544999</v>
      </c>
      <c r="U3613" s="6">
        <v>18.181818181817999</v>
      </c>
      <c r="V3613" s="6">
        <v>18.181818181817999</v>
      </c>
      <c r="W3613" s="31">
        <v>63.636363636364003</v>
      </c>
    </row>
    <row r="3614" spans="3:23" ht="25.2" x14ac:dyDescent="0.25">
      <c r="C3614" s="106"/>
      <c r="D3614" s="102" t="s">
        <v>23</v>
      </c>
      <c r="E3614" s="10" t="s">
        <v>34</v>
      </c>
      <c r="F3614" s="9"/>
      <c r="G3614" s="41">
        <v>22</v>
      </c>
      <c r="H3614" s="61">
        <v>13.636363636364001</v>
      </c>
      <c r="I3614" s="33">
        <v>22.727272727273</v>
      </c>
      <c r="J3614" s="39" t="s">
        <v>68</v>
      </c>
      <c r="K3614" s="39" t="s">
        <v>68</v>
      </c>
      <c r="L3614" s="39" t="s">
        <v>68</v>
      </c>
      <c r="M3614" s="39" t="s">
        <v>68</v>
      </c>
      <c r="N3614" s="33">
        <v>4.5454545454549997</v>
      </c>
      <c r="O3614" s="39" t="s">
        <v>68</v>
      </c>
      <c r="P3614" s="33">
        <v>9.0909090909089993</v>
      </c>
      <c r="Q3614" s="39" t="s">
        <v>68</v>
      </c>
      <c r="R3614" s="39" t="s">
        <v>68</v>
      </c>
      <c r="S3614" s="33">
        <v>13.636363636364001</v>
      </c>
      <c r="T3614" s="33">
        <v>45.454545454544999</v>
      </c>
      <c r="U3614" s="33">
        <v>4.5454545454549997</v>
      </c>
      <c r="V3614" s="33">
        <v>36.363636363635997</v>
      </c>
      <c r="W3614" s="63">
        <v>59.090909090909001</v>
      </c>
    </row>
    <row r="3615" spans="3:23" ht="25.2" x14ac:dyDescent="0.25">
      <c r="C3615" s="106"/>
      <c r="D3615" s="103"/>
      <c r="E3615" s="11" t="s">
        <v>35</v>
      </c>
      <c r="F3615" s="8"/>
      <c r="G3615" s="7">
        <v>447</v>
      </c>
      <c r="H3615" s="17">
        <v>14.093959731544</v>
      </c>
      <c r="I3615" s="2">
        <v>24.161073825502999</v>
      </c>
      <c r="J3615" s="2">
        <v>0.89485458613000002</v>
      </c>
      <c r="K3615" s="2">
        <v>2.2371364653239998</v>
      </c>
      <c r="L3615" s="2">
        <v>3.579418344519</v>
      </c>
      <c r="M3615" s="2">
        <v>2.6845637583889999</v>
      </c>
      <c r="N3615" s="2">
        <v>0.89485458613000002</v>
      </c>
      <c r="O3615" s="2">
        <v>1.342281879195</v>
      </c>
      <c r="P3615" s="2">
        <v>3.355704697987</v>
      </c>
      <c r="Q3615" s="2">
        <v>8.5011185682330002</v>
      </c>
      <c r="R3615" s="2">
        <v>2.0134228187919998</v>
      </c>
      <c r="S3615" s="2">
        <v>18.120805369128</v>
      </c>
      <c r="T3615" s="2">
        <v>35.794183445190001</v>
      </c>
      <c r="U3615" s="2">
        <v>4.250559284116</v>
      </c>
      <c r="V3615" s="2">
        <v>41.834451901565998</v>
      </c>
      <c r="W3615" s="16">
        <v>53.914988814318001</v>
      </c>
    </row>
    <row r="3616" spans="3:23" ht="25.2" x14ac:dyDescent="0.25">
      <c r="C3616" s="106"/>
      <c r="D3616" s="103"/>
      <c r="E3616" s="11" t="s">
        <v>36</v>
      </c>
      <c r="F3616" s="8"/>
      <c r="G3616" s="7">
        <v>66</v>
      </c>
      <c r="H3616" s="17">
        <v>15.151515151515</v>
      </c>
      <c r="I3616" s="2">
        <v>13.636363636364001</v>
      </c>
      <c r="J3616" s="2">
        <v>3.0303030303030001</v>
      </c>
      <c r="K3616" s="2">
        <v>6.0606060606060002</v>
      </c>
      <c r="L3616" s="2">
        <v>3.0303030303030001</v>
      </c>
      <c r="M3616" s="2">
        <v>6.0606060606060002</v>
      </c>
      <c r="N3616" s="2">
        <v>3.0303030303030001</v>
      </c>
      <c r="O3616" s="2">
        <v>1.5151515151520001</v>
      </c>
      <c r="P3616" s="2">
        <v>1.5151515151520001</v>
      </c>
      <c r="Q3616" s="2">
        <v>15.151515151515</v>
      </c>
      <c r="R3616" s="2">
        <v>4.5454545454549997</v>
      </c>
      <c r="S3616" s="2">
        <v>12.121212121212</v>
      </c>
      <c r="T3616" s="2">
        <v>53.030303030303003</v>
      </c>
      <c r="U3616" s="19" t="s">
        <v>68</v>
      </c>
      <c r="V3616" s="2">
        <v>34.848484848485</v>
      </c>
      <c r="W3616" s="16">
        <v>65.151515151515</v>
      </c>
    </row>
    <row r="3617" spans="3:23" ht="25.2" x14ac:dyDescent="0.25">
      <c r="C3617" s="106"/>
      <c r="D3617" s="103"/>
      <c r="E3617" s="11" t="s">
        <v>37</v>
      </c>
      <c r="F3617" s="8"/>
      <c r="G3617" s="7">
        <v>197</v>
      </c>
      <c r="H3617" s="17">
        <v>10.152284263959</v>
      </c>
      <c r="I3617" s="2">
        <v>13.705583756345</v>
      </c>
      <c r="J3617" s="2">
        <v>0.50761421319800004</v>
      </c>
      <c r="K3617" s="2">
        <v>2.0304568527920002</v>
      </c>
      <c r="L3617" s="2">
        <v>0.50761421319800004</v>
      </c>
      <c r="M3617" s="2">
        <v>1.0152284263960001</v>
      </c>
      <c r="N3617" s="2">
        <v>0.50761421319800004</v>
      </c>
      <c r="O3617" s="2">
        <v>0.50761421319800004</v>
      </c>
      <c r="P3617" s="2">
        <v>5.0761421319800002</v>
      </c>
      <c r="Q3617" s="2">
        <v>4.5685279187820003</v>
      </c>
      <c r="R3617" s="2">
        <v>7.6142131979699998</v>
      </c>
      <c r="S3617" s="2">
        <v>20.304568527918999</v>
      </c>
      <c r="T3617" s="2">
        <v>38.071065989848002</v>
      </c>
      <c r="U3617" s="2">
        <v>7.6142131979699998</v>
      </c>
      <c r="V3617" s="2">
        <v>34.010152284264002</v>
      </c>
      <c r="W3617" s="16">
        <v>58.375634517766002</v>
      </c>
    </row>
    <row r="3618" spans="3:23" x14ac:dyDescent="0.25">
      <c r="C3618" s="106"/>
      <c r="D3618" s="103"/>
      <c r="E3618" s="11" t="s">
        <v>38</v>
      </c>
      <c r="F3618" s="8"/>
      <c r="G3618" s="14">
        <v>12</v>
      </c>
      <c r="H3618" s="29">
        <v>16.666666666666998</v>
      </c>
      <c r="I3618" s="6">
        <v>8.333333333333</v>
      </c>
      <c r="J3618" s="12" t="s">
        <v>68</v>
      </c>
      <c r="K3618" s="12" t="s">
        <v>68</v>
      </c>
      <c r="L3618" s="12" t="s">
        <v>68</v>
      </c>
      <c r="M3618" s="12" t="s">
        <v>68</v>
      </c>
      <c r="N3618" s="12" t="s">
        <v>68</v>
      </c>
      <c r="O3618" s="12" t="s">
        <v>68</v>
      </c>
      <c r="P3618" s="6">
        <v>8.333333333333</v>
      </c>
      <c r="Q3618" s="6">
        <v>8.333333333333</v>
      </c>
      <c r="R3618" s="12" t="s">
        <v>68</v>
      </c>
      <c r="S3618" s="6">
        <v>16.666666666666998</v>
      </c>
      <c r="T3618" s="6">
        <v>33.333333333333002</v>
      </c>
      <c r="U3618" s="6">
        <v>33.333333333333002</v>
      </c>
      <c r="V3618" s="6">
        <v>16.666666666666998</v>
      </c>
      <c r="W3618" s="31">
        <v>50</v>
      </c>
    </row>
    <row r="3619" spans="3:23" ht="25.2" x14ac:dyDescent="0.25">
      <c r="C3619" s="102" t="s">
        <v>39</v>
      </c>
      <c r="D3619" s="102" t="s">
        <v>25</v>
      </c>
      <c r="E3619" s="10" t="s">
        <v>40</v>
      </c>
      <c r="F3619" s="9"/>
      <c r="G3619" s="13">
        <v>263</v>
      </c>
      <c r="H3619" s="23">
        <v>14.068441064639</v>
      </c>
      <c r="I3619" s="4">
        <v>14.828897338402999</v>
      </c>
      <c r="J3619" s="4">
        <v>1.520912547529</v>
      </c>
      <c r="K3619" s="4">
        <v>3.422053231939</v>
      </c>
      <c r="L3619" s="4">
        <v>1.1406844106459999</v>
      </c>
      <c r="M3619" s="4">
        <v>1.9011406844109999</v>
      </c>
      <c r="N3619" s="4">
        <v>1.9011406844109999</v>
      </c>
      <c r="O3619" s="4">
        <v>1.9011406844109999</v>
      </c>
      <c r="P3619" s="4">
        <v>1.520912547529</v>
      </c>
      <c r="Q3619" s="4">
        <v>9.8859315589350008</v>
      </c>
      <c r="R3619" s="4">
        <v>3.8022813688210002</v>
      </c>
      <c r="S3619" s="4">
        <v>14.828897338402999</v>
      </c>
      <c r="T3619" s="4">
        <v>47.528517110266002</v>
      </c>
      <c r="U3619" s="4">
        <v>3.422053231939</v>
      </c>
      <c r="V3619" s="4">
        <v>34.220532319391999</v>
      </c>
      <c r="W3619" s="25">
        <v>62.357414448668997</v>
      </c>
    </row>
    <row r="3620" spans="3:23" ht="25.2" x14ac:dyDescent="0.25">
      <c r="C3620" s="106"/>
      <c r="D3620" s="103"/>
      <c r="E3620" s="11" t="s">
        <v>41</v>
      </c>
      <c r="F3620" s="8"/>
      <c r="G3620" s="7">
        <v>906</v>
      </c>
      <c r="H3620" s="17">
        <v>17.218543046358</v>
      </c>
      <c r="I3620" s="2">
        <v>25.386313465783999</v>
      </c>
      <c r="J3620" s="2">
        <v>1.9867549668869999</v>
      </c>
      <c r="K3620" s="2">
        <v>4.0838852097130003</v>
      </c>
      <c r="L3620" s="2">
        <v>2.759381898455</v>
      </c>
      <c r="M3620" s="2">
        <v>2.0971302428260001</v>
      </c>
      <c r="N3620" s="2">
        <v>0.55187637969100001</v>
      </c>
      <c r="O3620" s="2">
        <v>0.99337748344400001</v>
      </c>
      <c r="P3620" s="2">
        <v>2.6490066225170001</v>
      </c>
      <c r="Q3620" s="2">
        <v>7.3951434878590003</v>
      </c>
      <c r="R3620" s="2">
        <v>3.0905077262690002</v>
      </c>
      <c r="S3620" s="2">
        <v>16.666666666666998</v>
      </c>
      <c r="T3620" s="2">
        <v>36.203090507726003</v>
      </c>
      <c r="U3620" s="2">
        <v>3.9735099337749999</v>
      </c>
      <c r="V3620" s="2">
        <v>43.156732891832</v>
      </c>
      <c r="W3620" s="16">
        <v>52.869757174393001</v>
      </c>
    </row>
    <row r="3621" spans="3:23" x14ac:dyDescent="0.25">
      <c r="C3621" s="106"/>
      <c r="D3621" s="103"/>
      <c r="E3621" s="11" t="s">
        <v>42</v>
      </c>
      <c r="F3621" s="8"/>
      <c r="G3621" s="7">
        <v>61</v>
      </c>
      <c r="H3621" s="17">
        <v>16.393442622951</v>
      </c>
      <c r="I3621" s="2">
        <v>31.147540983607001</v>
      </c>
      <c r="J3621" s="19" t="s">
        <v>68</v>
      </c>
      <c r="K3621" s="2">
        <v>4.918032786885</v>
      </c>
      <c r="L3621" s="2">
        <v>3.2786885245900002</v>
      </c>
      <c r="M3621" s="19" t="s">
        <v>68</v>
      </c>
      <c r="N3621" s="19" t="s">
        <v>68</v>
      </c>
      <c r="O3621" s="19" t="s">
        <v>68</v>
      </c>
      <c r="P3621" s="2">
        <v>8.1967213114750006</v>
      </c>
      <c r="Q3621" s="2">
        <v>4.918032786885</v>
      </c>
      <c r="R3621" s="2">
        <v>3.2786885245900002</v>
      </c>
      <c r="S3621" s="2">
        <v>18.032786885246001</v>
      </c>
      <c r="T3621" s="2">
        <v>31.147540983607001</v>
      </c>
      <c r="U3621" s="2">
        <v>1.6393442622950001</v>
      </c>
      <c r="V3621" s="2">
        <v>49.180327868851997</v>
      </c>
      <c r="W3621" s="16">
        <v>49.180327868851997</v>
      </c>
    </row>
    <row r="3622" spans="3:23" x14ac:dyDescent="0.25">
      <c r="C3622" s="106"/>
      <c r="D3622" s="103"/>
      <c r="E3622" s="11" t="s">
        <v>43</v>
      </c>
      <c r="F3622" s="8"/>
      <c r="G3622" s="7">
        <v>450</v>
      </c>
      <c r="H3622" s="17">
        <v>14</v>
      </c>
      <c r="I3622" s="2">
        <v>21.333333333333002</v>
      </c>
      <c r="J3622" s="2">
        <v>1.333333333333</v>
      </c>
      <c r="K3622" s="2">
        <v>4.4444444444439997</v>
      </c>
      <c r="L3622" s="2">
        <v>2.8888888888889999</v>
      </c>
      <c r="M3622" s="2">
        <v>2.666666666667</v>
      </c>
      <c r="N3622" s="2">
        <v>0.66666666666700003</v>
      </c>
      <c r="O3622" s="2">
        <v>1.1111111111109999</v>
      </c>
      <c r="P3622" s="2">
        <v>4.2222222222220003</v>
      </c>
      <c r="Q3622" s="2">
        <v>5.333333333333</v>
      </c>
      <c r="R3622" s="2">
        <v>4.8888888888890003</v>
      </c>
      <c r="S3622" s="2">
        <v>17.555555555556001</v>
      </c>
      <c r="T3622" s="2">
        <v>36.444444444444002</v>
      </c>
      <c r="U3622" s="2">
        <v>3.7777777777780002</v>
      </c>
      <c r="V3622" s="2">
        <v>42.222222222222001</v>
      </c>
      <c r="W3622" s="16">
        <v>54</v>
      </c>
    </row>
    <row r="3623" spans="3:23" x14ac:dyDescent="0.25">
      <c r="C3623" s="106"/>
      <c r="D3623" s="103"/>
      <c r="E3623" s="11" t="s">
        <v>44</v>
      </c>
      <c r="F3623" s="8"/>
      <c r="G3623" s="7">
        <v>93</v>
      </c>
      <c r="H3623" s="17">
        <v>18.279569892472999</v>
      </c>
      <c r="I3623" s="2">
        <v>22.580645161290001</v>
      </c>
      <c r="J3623" s="2">
        <v>3.2258064516129998</v>
      </c>
      <c r="K3623" s="2">
        <v>5.3763440860219998</v>
      </c>
      <c r="L3623" s="2">
        <v>4.3010752688169998</v>
      </c>
      <c r="M3623" s="2">
        <v>4.3010752688169998</v>
      </c>
      <c r="N3623" s="19" t="s">
        <v>68</v>
      </c>
      <c r="O3623" s="2">
        <v>1.0752688172039999</v>
      </c>
      <c r="P3623" s="2">
        <v>6.4516129032259997</v>
      </c>
      <c r="Q3623" s="2">
        <v>3.2258064516129998</v>
      </c>
      <c r="R3623" s="2">
        <v>4.3010752688169998</v>
      </c>
      <c r="S3623" s="2">
        <v>21.505376344085999</v>
      </c>
      <c r="T3623" s="2">
        <v>29.032258064516</v>
      </c>
      <c r="U3623" s="2">
        <v>6.4516129032259997</v>
      </c>
      <c r="V3623" s="2">
        <v>43.010752688171998</v>
      </c>
      <c r="W3623" s="16">
        <v>50.537634408602003</v>
      </c>
    </row>
    <row r="3624" spans="3:23" ht="25.2" x14ac:dyDescent="0.25">
      <c r="C3624" s="106"/>
      <c r="D3624" s="103"/>
      <c r="E3624" s="11" t="s">
        <v>45</v>
      </c>
      <c r="F3624" s="8"/>
      <c r="G3624" s="14">
        <v>41</v>
      </c>
      <c r="H3624" s="29">
        <v>14.634146341463</v>
      </c>
      <c r="I3624" s="6">
        <v>17.073170731706998</v>
      </c>
      <c r="J3624" s="6">
        <v>2.4390243902440001</v>
      </c>
      <c r="K3624" s="6">
        <v>4.8780487804880002</v>
      </c>
      <c r="L3624" s="6">
        <v>2.4390243902440001</v>
      </c>
      <c r="M3624" s="6">
        <v>2.4390243902440001</v>
      </c>
      <c r="N3624" s="6">
        <v>2.4390243902440001</v>
      </c>
      <c r="O3624" s="12" t="s">
        <v>68</v>
      </c>
      <c r="P3624" s="6">
        <v>4.8780487804880002</v>
      </c>
      <c r="Q3624" s="6">
        <v>4.8780487804880002</v>
      </c>
      <c r="R3624" s="6">
        <v>4.8780487804880002</v>
      </c>
      <c r="S3624" s="6">
        <v>17.073170731706998</v>
      </c>
      <c r="T3624" s="6">
        <v>51.219512195122</v>
      </c>
      <c r="U3624" s="6">
        <v>2.4390243902440001</v>
      </c>
      <c r="V3624" s="6">
        <v>29.268292682927001</v>
      </c>
      <c r="W3624" s="31">
        <v>68.292682926829002</v>
      </c>
    </row>
    <row r="3625" spans="3:23" x14ac:dyDescent="0.25">
      <c r="C3625" s="106"/>
      <c r="D3625" s="103"/>
      <c r="E3625" s="11" t="s">
        <v>38</v>
      </c>
      <c r="F3625" s="8"/>
      <c r="G3625" s="7">
        <v>141</v>
      </c>
      <c r="H3625" s="17">
        <v>13.475177304964999</v>
      </c>
      <c r="I3625" s="2">
        <v>21.276595744681</v>
      </c>
      <c r="J3625" s="19" t="s">
        <v>68</v>
      </c>
      <c r="K3625" s="2">
        <v>2.1276595744679998</v>
      </c>
      <c r="L3625" s="2">
        <v>2.8368794326239999</v>
      </c>
      <c r="M3625" s="2">
        <v>0.70921985815599997</v>
      </c>
      <c r="N3625" s="2">
        <v>2.1276595744679998</v>
      </c>
      <c r="O3625" s="2">
        <v>1.4184397163119999</v>
      </c>
      <c r="P3625" s="2">
        <v>2.8368794326239999</v>
      </c>
      <c r="Q3625" s="2">
        <v>6.3829787234040003</v>
      </c>
      <c r="R3625" s="2">
        <v>4.9645390070920001</v>
      </c>
      <c r="S3625" s="2">
        <v>13.475177304964999</v>
      </c>
      <c r="T3625" s="2">
        <v>38.297872340425997</v>
      </c>
      <c r="U3625" s="2">
        <v>10.638297872340001</v>
      </c>
      <c r="V3625" s="2">
        <v>37.58865248227</v>
      </c>
      <c r="W3625" s="16">
        <v>51.773049645390003</v>
      </c>
    </row>
    <row r="3626" spans="3:23" ht="25.2" x14ac:dyDescent="0.25">
      <c r="C3626" s="106"/>
      <c r="D3626" s="102" t="s">
        <v>22</v>
      </c>
      <c r="E3626" s="10" t="s">
        <v>40</v>
      </c>
      <c r="F3626" s="9"/>
      <c r="G3626" s="13">
        <v>123</v>
      </c>
      <c r="H3626" s="23">
        <v>13.821138211381999</v>
      </c>
      <c r="I3626" s="4">
        <v>15.447154471545</v>
      </c>
      <c r="J3626" s="4">
        <v>0.81300813008100004</v>
      </c>
      <c r="K3626" s="4">
        <v>3.2520325203249998</v>
      </c>
      <c r="L3626" s="4">
        <v>0.81300813008100004</v>
      </c>
      <c r="M3626" s="4">
        <v>1.6260162601629999</v>
      </c>
      <c r="N3626" s="4">
        <v>1.6260162601629999</v>
      </c>
      <c r="O3626" s="4">
        <v>2.4390243902440001</v>
      </c>
      <c r="P3626" s="4">
        <v>1.6260162601629999</v>
      </c>
      <c r="Q3626" s="4">
        <v>9.7560975609760003</v>
      </c>
      <c r="R3626" s="4">
        <v>4.8780487804880002</v>
      </c>
      <c r="S3626" s="4">
        <v>9.7560975609760003</v>
      </c>
      <c r="T3626" s="4">
        <v>52.032520325203002</v>
      </c>
      <c r="U3626" s="4">
        <v>1.6260162601629999</v>
      </c>
      <c r="V3626" s="4">
        <v>36.585365853658999</v>
      </c>
      <c r="W3626" s="25">
        <v>61.788617886178997</v>
      </c>
    </row>
    <row r="3627" spans="3:23" ht="25.2" x14ac:dyDescent="0.25">
      <c r="C3627" s="106"/>
      <c r="D3627" s="103"/>
      <c r="E3627" s="11" t="s">
        <v>41</v>
      </c>
      <c r="F3627" s="8"/>
      <c r="G3627" s="7">
        <v>511</v>
      </c>
      <c r="H3627" s="17">
        <v>18.590998043052998</v>
      </c>
      <c r="I3627" s="2">
        <v>26.418786692758999</v>
      </c>
      <c r="J3627" s="2">
        <v>2.7397260273969999</v>
      </c>
      <c r="K3627" s="2">
        <v>5.2837573385520002</v>
      </c>
      <c r="L3627" s="2">
        <v>2.5440313111549999</v>
      </c>
      <c r="M3627" s="2">
        <v>1.369863013699</v>
      </c>
      <c r="N3627" s="2">
        <v>0.39138943248500002</v>
      </c>
      <c r="O3627" s="2">
        <v>0.78277886497100002</v>
      </c>
      <c r="P3627" s="2">
        <v>2.5440313111549999</v>
      </c>
      <c r="Q3627" s="2">
        <v>6.8493150684930004</v>
      </c>
      <c r="R3627" s="2">
        <v>3.913894324853</v>
      </c>
      <c r="S3627" s="2">
        <v>15.45988258317</v>
      </c>
      <c r="T3627" s="2">
        <v>36.594911937378001</v>
      </c>
      <c r="U3627" s="2">
        <v>3.913894324853</v>
      </c>
      <c r="V3627" s="2">
        <v>44.031311154599003</v>
      </c>
      <c r="W3627" s="16">
        <v>52.054794520548</v>
      </c>
    </row>
    <row r="3628" spans="3:23" x14ac:dyDescent="0.25">
      <c r="C3628" s="106"/>
      <c r="D3628" s="103"/>
      <c r="E3628" s="11" t="s">
        <v>42</v>
      </c>
      <c r="F3628" s="8"/>
      <c r="G3628" s="14">
        <v>36</v>
      </c>
      <c r="H3628" s="29">
        <v>22.222222222222001</v>
      </c>
      <c r="I3628" s="6">
        <v>36.111111111111001</v>
      </c>
      <c r="J3628" s="12" t="s">
        <v>68</v>
      </c>
      <c r="K3628" s="6">
        <v>8.333333333333</v>
      </c>
      <c r="L3628" s="6">
        <v>5.5555555555560003</v>
      </c>
      <c r="M3628" s="12" t="s">
        <v>68</v>
      </c>
      <c r="N3628" s="12" t="s">
        <v>68</v>
      </c>
      <c r="O3628" s="12" t="s">
        <v>68</v>
      </c>
      <c r="P3628" s="6">
        <v>8.333333333333</v>
      </c>
      <c r="Q3628" s="6">
        <v>8.333333333333</v>
      </c>
      <c r="R3628" s="6">
        <v>2.7777777777780002</v>
      </c>
      <c r="S3628" s="6">
        <v>11.111111111111001</v>
      </c>
      <c r="T3628" s="6">
        <v>27.777777777777999</v>
      </c>
      <c r="U3628" s="6">
        <v>2.7777777777780002</v>
      </c>
      <c r="V3628" s="6">
        <v>58.333333333333002</v>
      </c>
      <c r="W3628" s="31">
        <v>38.888888888888999</v>
      </c>
    </row>
    <row r="3629" spans="3:23" x14ac:dyDescent="0.25">
      <c r="C3629" s="106"/>
      <c r="D3629" s="103"/>
      <c r="E3629" s="11" t="s">
        <v>43</v>
      </c>
      <c r="F3629" s="8"/>
      <c r="G3629" s="7">
        <v>224</v>
      </c>
      <c r="H3629" s="17">
        <v>18.303571428571001</v>
      </c>
      <c r="I3629" s="2">
        <v>24.107142857143</v>
      </c>
      <c r="J3629" s="2">
        <v>2.2321428571430002</v>
      </c>
      <c r="K3629" s="2">
        <v>6.25</v>
      </c>
      <c r="L3629" s="2">
        <v>2.6785714285709998</v>
      </c>
      <c r="M3629" s="2">
        <v>0.89285714285700002</v>
      </c>
      <c r="N3629" s="19" t="s">
        <v>68</v>
      </c>
      <c r="O3629" s="2">
        <v>1.339285714286</v>
      </c>
      <c r="P3629" s="2">
        <v>3.5714285714290002</v>
      </c>
      <c r="Q3629" s="2">
        <v>4.9107142857139996</v>
      </c>
      <c r="R3629" s="2">
        <v>4.0178571428570002</v>
      </c>
      <c r="S3629" s="2">
        <v>15.625</v>
      </c>
      <c r="T3629" s="2">
        <v>37.053571428570997</v>
      </c>
      <c r="U3629" s="2">
        <v>2.6785714285709998</v>
      </c>
      <c r="V3629" s="2">
        <v>44.642857142856997</v>
      </c>
      <c r="W3629" s="16">
        <v>52.678571428570997</v>
      </c>
    </row>
    <row r="3630" spans="3:23" x14ac:dyDescent="0.25">
      <c r="C3630" s="106"/>
      <c r="D3630" s="103"/>
      <c r="E3630" s="11" t="s">
        <v>44</v>
      </c>
      <c r="F3630" s="8"/>
      <c r="G3630" s="14">
        <v>46</v>
      </c>
      <c r="H3630" s="29">
        <v>32.608695652173999</v>
      </c>
      <c r="I3630" s="6">
        <v>34.782608695652002</v>
      </c>
      <c r="J3630" s="6">
        <v>6.5217391304349999</v>
      </c>
      <c r="K3630" s="6">
        <v>8.6956521739130004</v>
      </c>
      <c r="L3630" s="6">
        <v>4.3478260869570002</v>
      </c>
      <c r="M3630" s="6">
        <v>2.1739130434780001</v>
      </c>
      <c r="N3630" s="12" t="s">
        <v>68</v>
      </c>
      <c r="O3630" s="6">
        <v>2.1739130434780001</v>
      </c>
      <c r="P3630" s="6">
        <v>6.5217391304349999</v>
      </c>
      <c r="Q3630" s="6">
        <v>2.1739130434780001</v>
      </c>
      <c r="R3630" s="6">
        <v>2.1739130434780001</v>
      </c>
      <c r="S3630" s="6">
        <v>19.565217391304</v>
      </c>
      <c r="T3630" s="6">
        <v>19.565217391304</v>
      </c>
      <c r="U3630" s="6">
        <v>2.1739130434780001</v>
      </c>
      <c r="V3630" s="6">
        <v>58.695652173912997</v>
      </c>
      <c r="W3630" s="31">
        <v>39.130434782609001</v>
      </c>
    </row>
    <row r="3631" spans="3:23" ht="25.2" x14ac:dyDescent="0.25">
      <c r="C3631" s="106"/>
      <c r="D3631" s="103"/>
      <c r="E3631" s="11" t="s">
        <v>45</v>
      </c>
      <c r="F3631" s="8"/>
      <c r="G3631" s="14">
        <v>18</v>
      </c>
      <c r="H3631" s="29">
        <v>22.222222222222001</v>
      </c>
      <c r="I3631" s="6">
        <v>27.777777777777999</v>
      </c>
      <c r="J3631" s="6">
        <v>5.5555555555560003</v>
      </c>
      <c r="K3631" s="6">
        <v>11.111111111111001</v>
      </c>
      <c r="L3631" s="6">
        <v>5.5555555555560003</v>
      </c>
      <c r="M3631" s="6">
        <v>5.5555555555560003</v>
      </c>
      <c r="N3631" s="6">
        <v>5.5555555555560003</v>
      </c>
      <c r="O3631" s="12" t="s">
        <v>68</v>
      </c>
      <c r="P3631" s="6">
        <v>5.5555555555560003</v>
      </c>
      <c r="Q3631" s="6">
        <v>5.5555555555560003</v>
      </c>
      <c r="R3631" s="12" t="s">
        <v>68</v>
      </c>
      <c r="S3631" s="6">
        <v>11.111111111111001</v>
      </c>
      <c r="T3631" s="6">
        <v>50</v>
      </c>
      <c r="U3631" s="6">
        <v>5.5555555555560003</v>
      </c>
      <c r="V3631" s="6">
        <v>33.333333333333002</v>
      </c>
      <c r="W3631" s="31">
        <v>61.111111111111001</v>
      </c>
    </row>
    <row r="3632" spans="3:23" x14ac:dyDescent="0.25">
      <c r="C3632" s="106"/>
      <c r="D3632" s="103"/>
      <c r="E3632" s="11" t="s">
        <v>38</v>
      </c>
      <c r="F3632" s="8"/>
      <c r="G3632" s="7">
        <v>80</v>
      </c>
      <c r="H3632" s="17">
        <v>13.75</v>
      </c>
      <c r="I3632" s="2">
        <v>21.25</v>
      </c>
      <c r="J3632" s="19" t="s">
        <v>68</v>
      </c>
      <c r="K3632" s="2">
        <v>3.75</v>
      </c>
      <c r="L3632" s="19" t="s">
        <v>68</v>
      </c>
      <c r="M3632" s="2">
        <v>1.25</v>
      </c>
      <c r="N3632" s="2">
        <v>2.5</v>
      </c>
      <c r="O3632" s="2">
        <v>1.25</v>
      </c>
      <c r="P3632" s="2">
        <v>1.25</v>
      </c>
      <c r="Q3632" s="2">
        <v>2.5</v>
      </c>
      <c r="R3632" s="2">
        <v>5</v>
      </c>
      <c r="S3632" s="2">
        <v>16.25</v>
      </c>
      <c r="T3632" s="2">
        <v>40</v>
      </c>
      <c r="U3632" s="2">
        <v>8.75</v>
      </c>
      <c r="V3632" s="2">
        <v>35</v>
      </c>
      <c r="W3632" s="16">
        <v>56.25</v>
      </c>
    </row>
    <row r="3633" spans="3:23" ht="25.2" x14ac:dyDescent="0.25">
      <c r="C3633" s="106"/>
      <c r="D3633" s="102" t="s">
        <v>23</v>
      </c>
      <c r="E3633" s="10" t="s">
        <v>40</v>
      </c>
      <c r="F3633" s="9"/>
      <c r="G3633" s="13">
        <v>140</v>
      </c>
      <c r="H3633" s="23">
        <v>14.285714285714</v>
      </c>
      <c r="I3633" s="4">
        <v>14.285714285714</v>
      </c>
      <c r="J3633" s="4">
        <v>2.1428571428569998</v>
      </c>
      <c r="K3633" s="4">
        <v>3.5714285714290002</v>
      </c>
      <c r="L3633" s="4">
        <v>1.4285714285710001</v>
      </c>
      <c r="M3633" s="4">
        <v>2.1428571428569998</v>
      </c>
      <c r="N3633" s="4">
        <v>2.1428571428569998</v>
      </c>
      <c r="O3633" s="4">
        <v>1.4285714285710001</v>
      </c>
      <c r="P3633" s="4">
        <v>1.4285714285710001</v>
      </c>
      <c r="Q3633" s="4">
        <v>10</v>
      </c>
      <c r="R3633" s="4">
        <v>2.8571428571430002</v>
      </c>
      <c r="S3633" s="4">
        <v>19.285714285714</v>
      </c>
      <c r="T3633" s="4">
        <v>43.571428571429003</v>
      </c>
      <c r="U3633" s="4">
        <v>5</v>
      </c>
      <c r="V3633" s="4">
        <v>32.142857142856997</v>
      </c>
      <c r="W3633" s="25">
        <v>62.857142857143003</v>
      </c>
    </row>
    <row r="3634" spans="3:23" ht="25.2" x14ac:dyDescent="0.25">
      <c r="C3634" s="106"/>
      <c r="D3634" s="103"/>
      <c r="E3634" s="11" t="s">
        <v>41</v>
      </c>
      <c r="F3634" s="8"/>
      <c r="G3634" s="7">
        <v>395</v>
      </c>
      <c r="H3634" s="17">
        <v>15.443037974684</v>
      </c>
      <c r="I3634" s="2">
        <v>24.050632911392</v>
      </c>
      <c r="J3634" s="2">
        <v>1.0126582278480001</v>
      </c>
      <c r="K3634" s="2">
        <v>2.5316455696200002</v>
      </c>
      <c r="L3634" s="2">
        <v>3.0379746835439998</v>
      </c>
      <c r="M3634" s="2">
        <v>3.0379746835439998</v>
      </c>
      <c r="N3634" s="2">
        <v>0.75949367088599995</v>
      </c>
      <c r="O3634" s="2">
        <v>1.2658227848100001</v>
      </c>
      <c r="P3634" s="2">
        <v>2.7848101265819998</v>
      </c>
      <c r="Q3634" s="2">
        <v>8.1012658227850007</v>
      </c>
      <c r="R3634" s="2">
        <v>2.0253164556960002</v>
      </c>
      <c r="S3634" s="2">
        <v>18.227848101266002</v>
      </c>
      <c r="T3634" s="2">
        <v>35.696202531646001</v>
      </c>
      <c r="U3634" s="2">
        <v>4.0506329113920003</v>
      </c>
      <c r="V3634" s="2">
        <v>42.025316455696</v>
      </c>
      <c r="W3634" s="16">
        <v>53.924050632910998</v>
      </c>
    </row>
    <row r="3635" spans="3:23" x14ac:dyDescent="0.25">
      <c r="C3635" s="106"/>
      <c r="D3635" s="103"/>
      <c r="E3635" s="11" t="s">
        <v>42</v>
      </c>
      <c r="F3635" s="8"/>
      <c r="G3635" s="14">
        <v>25</v>
      </c>
      <c r="H3635" s="29">
        <v>8</v>
      </c>
      <c r="I3635" s="6">
        <v>24</v>
      </c>
      <c r="J3635" s="12" t="s">
        <v>68</v>
      </c>
      <c r="K3635" s="12" t="s">
        <v>68</v>
      </c>
      <c r="L3635" s="12" t="s">
        <v>68</v>
      </c>
      <c r="M3635" s="12" t="s">
        <v>68</v>
      </c>
      <c r="N3635" s="12" t="s">
        <v>68</v>
      </c>
      <c r="O3635" s="12" t="s">
        <v>68</v>
      </c>
      <c r="P3635" s="6">
        <v>8</v>
      </c>
      <c r="Q3635" s="12" t="s">
        <v>68</v>
      </c>
      <c r="R3635" s="6">
        <v>4</v>
      </c>
      <c r="S3635" s="6">
        <v>28</v>
      </c>
      <c r="T3635" s="6">
        <v>36</v>
      </c>
      <c r="U3635" s="12" t="s">
        <v>68</v>
      </c>
      <c r="V3635" s="6">
        <v>36</v>
      </c>
      <c r="W3635" s="31">
        <v>64</v>
      </c>
    </row>
    <row r="3636" spans="3:23" x14ac:dyDescent="0.25">
      <c r="C3636" s="106"/>
      <c r="D3636" s="103"/>
      <c r="E3636" s="11" t="s">
        <v>43</v>
      </c>
      <c r="F3636" s="8"/>
      <c r="G3636" s="7">
        <v>226</v>
      </c>
      <c r="H3636" s="17">
        <v>9.7345132743360008</v>
      </c>
      <c r="I3636" s="2">
        <v>18.584070796460001</v>
      </c>
      <c r="J3636" s="2">
        <v>0.44247787610599998</v>
      </c>
      <c r="K3636" s="2">
        <v>2.654867256637</v>
      </c>
      <c r="L3636" s="2">
        <v>3.0973451327429999</v>
      </c>
      <c r="M3636" s="2">
        <v>4.424778761062</v>
      </c>
      <c r="N3636" s="2">
        <v>1.327433628319</v>
      </c>
      <c r="O3636" s="2">
        <v>0.88495575221199996</v>
      </c>
      <c r="P3636" s="2">
        <v>4.8672566371680004</v>
      </c>
      <c r="Q3636" s="2">
        <v>5.7522123893810004</v>
      </c>
      <c r="R3636" s="2">
        <v>5.7522123893810004</v>
      </c>
      <c r="S3636" s="2">
        <v>19.469026548673</v>
      </c>
      <c r="T3636" s="2">
        <v>35.840707964601997</v>
      </c>
      <c r="U3636" s="2">
        <v>4.8672566371680004</v>
      </c>
      <c r="V3636" s="2">
        <v>39.823008849558001</v>
      </c>
      <c r="W3636" s="16">
        <v>55.309734513274002</v>
      </c>
    </row>
    <row r="3637" spans="3:23" x14ac:dyDescent="0.25">
      <c r="C3637" s="106"/>
      <c r="D3637" s="103"/>
      <c r="E3637" s="11" t="s">
        <v>44</v>
      </c>
      <c r="F3637" s="8"/>
      <c r="G3637" s="14">
        <v>47</v>
      </c>
      <c r="H3637" s="29">
        <v>4.2553191489359996</v>
      </c>
      <c r="I3637" s="6">
        <v>10.638297872340001</v>
      </c>
      <c r="J3637" s="12" t="s">
        <v>68</v>
      </c>
      <c r="K3637" s="6">
        <v>2.1276595744679998</v>
      </c>
      <c r="L3637" s="6">
        <v>4.2553191489359996</v>
      </c>
      <c r="M3637" s="6">
        <v>6.3829787234040003</v>
      </c>
      <c r="N3637" s="12" t="s">
        <v>68</v>
      </c>
      <c r="O3637" s="12" t="s">
        <v>68</v>
      </c>
      <c r="P3637" s="6">
        <v>6.3829787234040003</v>
      </c>
      <c r="Q3637" s="6">
        <v>4.2553191489359996</v>
      </c>
      <c r="R3637" s="6">
        <v>6.3829787234040003</v>
      </c>
      <c r="S3637" s="6">
        <v>23.404255319149001</v>
      </c>
      <c r="T3637" s="6">
        <v>38.297872340425997</v>
      </c>
      <c r="U3637" s="6">
        <v>10.638297872340001</v>
      </c>
      <c r="V3637" s="6">
        <v>27.659574468085001</v>
      </c>
      <c r="W3637" s="31">
        <v>61.702127659574003</v>
      </c>
    </row>
    <row r="3638" spans="3:23" ht="25.2" x14ac:dyDescent="0.25">
      <c r="C3638" s="106"/>
      <c r="D3638" s="103"/>
      <c r="E3638" s="11" t="s">
        <v>45</v>
      </c>
      <c r="F3638" s="8"/>
      <c r="G3638" s="14">
        <v>23</v>
      </c>
      <c r="H3638" s="29">
        <v>8.6956521739130004</v>
      </c>
      <c r="I3638" s="6">
        <v>8.6956521739130004</v>
      </c>
      <c r="J3638" s="12" t="s">
        <v>68</v>
      </c>
      <c r="K3638" s="12" t="s">
        <v>68</v>
      </c>
      <c r="L3638" s="12" t="s">
        <v>68</v>
      </c>
      <c r="M3638" s="12" t="s">
        <v>68</v>
      </c>
      <c r="N3638" s="12" t="s">
        <v>68</v>
      </c>
      <c r="O3638" s="12" t="s">
        <v>68</v>
      </c>
      <c r="P3638" s="6">
        <v>4.3478260869570002</v>
      </c>
      <c r="Q3638" s="6">
        <v>4.3478260869570002</v>
      </c>
      <c r="R3638" s="6">
        <v>8.6956521739130004</v>
      </c>
      <c r="S3638" s="6">
        <v>21.739130434783</v>
      </c>
      <c r="T3638" s="6">
        <v>52.173913043478002</v>
      </c>
      <c r="U3638" s="12" t="s">
        <v>68</v>
      </c>
      <c r="V3638" s="6">
        <v>26.086956521739001</v>
      </c>
      <c r="W3638" s="31">
        <v>73.913043478261002</v>
      </c>
    </row>
    <row r="3639" spans="3:23" x14ac:dyDescent="0.25">
      <c r="C3639" s="106"/>
      <c r="D3639" s="103"/>
      <c r="E3639" s="11" t="s">
        <v>38</v>
      </c>
      <c r="F3639" s="8"/>
      <c r="G3639" s="7">
        <v>61</v>
      </c>
      <c r="H3639" s="17">
        <v>13.114754098361001</v>
      </c>
      <c r="I3639" s="2">
        <v>21.311475409836</v>
      </c>
      <c r="J3639" s="19" t="s">
        <v>68</v>
      </c>
      <c r="K3639" s="19" t="s">
        <v>68</v>
      </c>
      <c r="L3639" s="2">
        <v>6.5573770491800003</v>
      </c>
      <c r="M3639" s="19" t="s">
        <v>68</v>
      </c>
      <c r="N3639" s="2">
        <v>1.6393442622950001</v>
      </c>
      <c r="O3639" s="2">
        <v>1.6393442622950001</v>
      </c>
      <c r="P3639" s="2">
        <v>4.918032786885</v>
      </c>
      <c r="Q3639" s="2">
        <v>11.475409836066</v>
      </c>
      <c r="R3639" s="2">
        <v>4.918032786885</v>
      </c>
      <c r="S3639" s="2">
        <v>9.83606557377</v>
      </c>
      <c r="T3639" s="2">
        <v>36.065573770492001</v>
      </c>
      <c r="U3639" s="2">
        <v>13.114754098361001</v>
      </c>
      <c r="V3639" s="2">
        <v>40.983606557377001</v>
      </c>
      <c r="W3639" s="16">
        <v>45.901639344262001</v>
      </c>
    </row>
    <row r="3640" spans="3:23" x14ac:dyDescent="0.25">
      <c r="C3640" s="102" t="s">
        <v>46</v>
      </c>
      <c r="D3640" s="100" t="s">
        <v>21</v>
      </c>
      <c r="E3640" s="10" t="s">
        <v>47</v>
      </c>
      <c r="F3640" s="9"/>
      <c r="G3640" s="13">
        <v>1103</v>
      </c>
      <c r="H3640" s="23">
        <v>18.223028105168002</v>
      </c>
      <c r="I3640" s="4">
        <v>26.019945602901</v>
      </c>
      <c r="J3640" s="4">
        <v>1.81323662738</v>
      </c>
      <c r="K3640" s="4">
        <v>3.8984587488670002</v>
      </c>
      <c r="L3640" s="4">
        <v>2.6291931097010002</v>
      </c>
      <c r="M3640" s="4">
        <v>2.1758839528560001</v>
      </c>
      <c r="N3640" s="4">
        <v>0.99728014505899998</v>
      </c>
      <c r="O3640" s="4">
        <v>0.99728014505899998</v>
      </c>
      <c r="P3640" s="4">
        <v>3.3544877606529999</v>
      </c>
      <c r="Q3640" s="4">
        <v>7.7062556663640001</v>
      </c>
      <c r="R3640" s="4">
        <v>4.261106074343</v>
      </c>
      <c r="S3640" s="4">
        <v>17.769718948323</v>
      </c>
      <c r="T3640" s="4">
        <v>31.640979147778999</v>
      </c>
      <c r="U3640" s="4">
        <v>4.3517679057120002</v>
      </c>
      <c r="V3640" s="4">
        <v>46.237533998186997</v>
      </c>
      <c r="W3640" s="25">
        <v>49.410698096102003</v>
      </c>
    </row>
    <row r="3641" spans="3:23" ht="25.2" x14ac:dyDescent="0.25">
      <c r="C3641" s="106"/>
      <c r="D3641" s="101"/>
      <c r="E3641" s="11" t="s">
        <v>48</v>
      </c>
      <c r="F3641" s="8"/>
      <c r="G3641" s="7">
        <v>173</v>
      </c>
      <c r="H3641" s="17">
        <v>4.6242774566470004</v>
      </c>
      <c r="I3641" s="2">
        <v>11.560693641618</v>
      </c>
      <c r="J3641" s="2">
        <v>1.1560693641619999</v>
      </c>
      <c r="K3641" s="2">
        <v>3.4682080924859999</v>
      </c>
      <c r="L3641" s="2">
        <v>0.57803468208099995</v>
      </c>
      <c r="M3641" s="2">
        <v>0.57803468208099995</v>
      </c>
      <c r="N3641" s="2">
        <v>0.57803468208099995</v>
      </c>
      <c r="O3641" s="2">
        <v>0.57803468208099995</v>
      </c>
      <c r="P3641" s="2">
        <v>0.57803468208099995</v>
      </c>
      <c r="Q3641" s="2">
        <v>7.514450867052</v>
      </c>
      <c r="R3641" s="2">
        <v>2.3121387283239998</v>
      </c>
      <c r="S3641" s="2">
        <v>12.138728323699</v>
      </c>
      <c r="T3641" s="2">
        <v>60.693641618496997</v>
      </c>
      <c r="U3641" s="2">
        <v>4.0462427745660001</v>
      </c>
      <c r="V3641" s="2">
        <v>23.121387283236999</v>
      </c>
      <c r="W3641" s="16">
        <v>72.832369942197005</v>
      </c>
    </row>
    <row r="3642" spans="3:23" x14ac:dyDescent="0.25">
      <c r="C3642" s="106"/>
      <c r="D3642" s="101"/>
      <c r="E3642" s="11" t="s">
        <v>49</v>
      </c>
      <c r="F3642" s="8"/>
      <c r="G3642" s="14">
        <v>29</v>
      </c>
      <c r="H3642" s="29">
        <v>17.241379310345</v>
      </c>
      <c r="I3642" s="6">
        <v>17.241379310345</v>
      </c>
      <c r="J3642" s="12" t="s">
        <v>68</v>
      </c>
      <c r="K3642" s="6">
        <v>6.8965517241379999</v>
      </c>
      <c r="L3642" s="6">
        <v>3.4482758620689999</v>
      </c>
      <c r="M3642" s="12" t="s">
        <v>68</v>
      </c>
      <c r="N3642" s="12" t="s">
        <v>68</v>
      </c>
      <c r="O3642" s="12" t="s">
        <v>68</v>
      </c>
      <c r="P3642" s="6">
        <v>6.8965517241379999</v>
      </c>
      <c r="Q3642" s="6">
        <v>3.4482758620689999</v>
      </c>
      <c r="R3642" s="6">
        <v>3.4482758620689999</v>
      </c>
      <c r="S3642" s="6">
        <v>3.4482758620689999</v>
      </c>
      <c r="T3642" s="6">
        <v>48.275862068965999</v>
      </c>
      <c r="U3642" s="6">
        <v>6.8965517241379999</v>
      </c>
      <c r="V3642" s="6">
        <v>41.379310344827999</v>
      </c>
      <c r="W3642" s="31">
        <v>51.724137931034001</v>
      </c>
    </row>
    <row r="3643" spans="3:23" ht="25.2" x14ac:dyDescent="0.25">
      <c r="C3643" s="106"/>
      <c r="D3643" s="101"/>
      <c r="E3643" s="11" t="s">
        <v>50</v>
      </c>
      <c r="F3643" s="8"/>
      <c r="G3643" s="7">
        <v>102</v>
      </c>
      <c r="H3643" s="17">
        <v>6.8627450980390003</v>
      </c>
      <c r="I3643" s="2">
        <v>2.9411764705880001</v>
      </c>
      <c r="J3643" s="2">
        <v>0.98039215686299996</v>
      </c>
      <c r="K3643" s="2">
        <v>0.98039215686299996</v>
      </c>
      <c r="L3643" s="2">
        <v>0.98039215686299996</v>
      </c>
      <c r="M3643" s="2">
        <v>1.9607843137250001</v>
      </c>
      <c r="N3643" s="2">
        <v>2.9411764705880001</v>
      </c>
      <c r="O3643" s="2">
        <v>3.9215686274510002</v>
      </c>
      <c r="P3643" s="2">
        <v>2.9411764705880001</v>
      </c>
      <c r="Q3643" s="2">
        <v>5.8823529411760003</v>
      </c>
      <c r="R3643" s="2">
        <v>4.9019607843140003</v>
      </c>
      <c r="S3643" s="2">
        <v>12.745098039216</v>
      </c>
      <c r="T3643" s="2">
        <v>61.764705882352999</v>
      </c>
      <c r="U3643" s="2">
        <v>7.8431372549020004</v>
      </c>
      <c r="V3643" s="2">
        <v>17.647058823529001</v>
      </c>
      <c r="W3643" s="16">
        <v>74.509803921569002</v>
      </c>
    </row>
    <row r="3644" spans="3:23" ht="25.2" x14ac:dyDescent="0.25">
      <c r="C3644" s="106"/>
      <c r="D3644" s="101"/>
      <c r="E3644" s="11" t="s">
        <v>51</v>
      </c>
      <c r="F3644" s="8"/>
      <c r="G3644" s="14">
        <v>46</v>
      </c>
      <c r="H3644" s="29">
        <v>19.565217391304</v>
      </c>
      <c r="I3644" s="6">
        <v>15.217391304348</v>
      </c>
      <c r="J3644" s="12" t="s">
        <v>68</v>
      </c>
      <c r="K3644" s="12" t="s">
        <v>68</v>
      </c>
      <c r="L3644" s="12" t="s">
        <v>68</v>
      </c>
      <c r="M3644" s="12" t="s">
        <v>68</v>
      </c>
      <c r="N3644" s="12" t="s">
        <v>68</v>
      </c>
      <c r="O3644" s="12" t="s">
        <v>68</v>
      </c>
      <c r="P3644" s="6">
        <v>2.1739130434780001</v>
      </c>
      <c r="Q3644" s="6">
        <v>4.3478260869570002</v>
      </c>
      <c r="R3644" s="6">
        <v>4.3478260869570002</v>
      </c>
      <c r="S3644" s="6">
        <v>10.869565217390999</v>
      </c>
      <c r="T3644" s="6">
        <v>58.695652173912997</v>
      </c>
      <c r="U3644" s="12" t="s">
        <v>68</v>
      </c>
      <c r="V3644" s="6">
        <v>30.434782608696</v>
      </c>
      <c r="W3644" s="31">
        <v>69.565217391304003</v>
      </c>
    </row>
    <row r="3645" spans="3:23" x14ac:dyDescent="0.25">
      <c r="C3645" s="106"/>
      <c r="D3645" s="101"/>
      <c r="E3645" s="11" t="s">
        <v>52</v>
      </c>
      <c r="F3645" s="8"/>
      <c r="G3645" s="14">
        <v>20</v>
      </c>
      <c r="H3645" s="29">
        <v>5</v>
      </c>
      <c r="I3645" s="6">
        <v>10</v>
      </c>
      <c r="J3645" s="12" t="s">
        <v>68</v>
      </c>
      <c r="K3645" s="12" t="s">
        <v>68</v>
      </c>
      <c r="L3645" s="12" t="s">
        <v>68</v>
      </c>
      <c r="M3645" s="6">
        <v>5</v>
      </c>
      <c r="N3645" s="12" t="s">
        <v>68</v>
      </c>
      <c r="O3645" s="12" t="s">
        <v>68</v>
      </c>
      <c r="P3645" s="12" t="s">
        <v>68</v>
      </c>
      <c r="Q3645" s="6">
        <v>5</v>
      </c>
      <c r="R3645" s="6">
        <v>5</v>
      </c>
      <c r="S3645" s="6">
        <v>15</v>
      </c>
      <c r="T3645" s="6">
        <v>70</v>
      </c>
      <c r="U3645" s="12" t="s">
        <v>68</v>
      </c>
      <c r="V3645" s="6">
        <v>15</v>
      </c>
      <c r="W3645" s="31">
        <v>85</v>
      </c>
    </row>
    <row r="3646" spans="3:23" x14ac:dyDescent="0.25">
      <c r="C3646" s="106"/>
      <c r="D3646" s="101"/>
      <c r="E3646" s="11" t="s">
        <v>53</v>
      </c>
      <c r="F3646" s="8"/>
      <c r="G3646" s="14">
        <v>19</v>
      </c>
      <c r="H3646" s="29">
        <v>5.2631578947369997</v>
      </c>
      <c r="I3646" s="6">
        <v>15.789473684211</v>
      </c>
      <c r="J3646" s="12" t="s">
        <v>68</v>
      </c>
      <c r="K3646" s="6">
        <v>5.2631578947369997</v>
      </c>
      <c r="L3646" s="12" t="s">
        <v>68</v>
      </c>
      <c r="M3646" s="12" t="s">
        <v>68</v>
      </c>
      <c r="N3646" s="12" t="s">
        <v>68</v>
      </c>
      <c r="O3646" s="12" t="s">
        <v>68</v>
      </c>
      <c r="P3646" s="6">
        <v>5.2631578947369997</v>
      </c>
      <c r="Q3646" s="12" t="s">
        <v>68</v>
      </c>
      <c r="R3646" s="6">
        <v>5.2631578947369997</v>
      </c>
      <c r="S3646" s="6">
        <v>26.315789473683999</v>
      </c>
      <c r="T3646" s="6">
        <v>36.842105263157997</v>
      </c>
      <c r="U3646" s="6">
        <v>5.2631578947369997</v>
      </c>
      <c r="V3646" s="6">
        <v>31.578947368421002</v>
      </c>
      <c r="W3646" s="31">
        <v>63.157894736842003</v>
      </c>
    </row>
    <row r="3647" spans="3:23" x14ac:dyDescent="0.25">
      <c r="C3647" s="106"/>
      <c r="D3647" s="101"/>
      <c r="E3647" s="11" t="s">
        <v>38</v>
      </c>
      <c r="F3647" s="8"/>
      <c r="G3647" s="14">
        <v>32</v>
      </c>
      <c r="H3647" s="29">
        <v>6.25</v>
      </c>
      <c r="I3647" s="6">
        <v>18.75</v>
      </c>
      <c r="J3647" s="6">
        <v>3.125</v>
      </c>
      <c r="K3647" s="6">
        <v>6.25</v>
      </c>
      <c r="L3647" s="6">
        <v>6.25</v>
      </c>
      <c r="M3647" s="6">
        <v>3.125</v>
      </c>
      <c r="N3647" s="12" t="s">
        <v>68</v>
      </c>
      <c r="O3647" s="12" t="s">
        <v>68</v>
      </c>
      <c r="P3647" s="6">
        <v>6.25</v>
      </c>
      <c r="Q3647" s="6">
        <v>12.5</v>
      </c>
      <c r="R3647" s="12" t="s">
        <v>68</v>
      </c>
      <c r="S3647" s="6">
        <v>15.625</v>
      </c>
      <c r="T3647" s="6">
        <v>40.625</v>
      </c>
      <c r="U3647" s="6">
        <v>18.75</v>
      </c>
      <c r="V3647" s="6">
        <v>25</v>
      </c>
      <c r="W3647" s="31">
        <v>56.25</v>
      </c>
    </row>
    <row r="3648" spans="3:23" x14ac:dyDescent="0.25">
      <c r="C3648" s="106"/>
      <c r="D3648" s="101"/>
      <c r="E3648" s="11" t="s">
        <v>54</v>
      </c>
      <c r="F3648" s="8"/>
      <c r="G3648" s="7">
        <v>1276</v>
      </c>
      <c r="H3648" s="17">
        <v>16.379310344827999</v>
      </c>
      <c r="I3648" s="2">
        <v>24.059561128527001</v>
      </c>
      <c r="J3648" s="2">
        <v>1.7241379310339999</v>
      </c>
      <c r="K3648" s="2">
        <v>3.84012539185</v>
      </c>
      <c r="L3648" s="2">
        <v>2.3510971786830002</v>
      </c>
      <c r="M3648" s="2">
        <v>1.959247648903</v>
      </c>
      <c r="N3648" s="2">
        <v>0.94043887147299998</v>
      </c>
      <c r="O3648" s="2">
        <v>0.94043887147299998</v>
      </c>
      <c r="P3648" s="2">
        <v>2.978056426332</v>
      </c>
      <c r="Q3648" s="2">
        <v>7.6802507836989999</v>
      </c>
      <c r="R3648" s="2">
        <v>3.9968652037619998</v>
      </c>
      <c r="S3648" s="2">
        <v>17.006269592475999</v>
      </c>
      <c r="T3648" s="2">
        <v>35.579937304075003</v>
      </c>
      <c r="U3648" s="2">
        <v>4.3103448275860003</v>
      </c>
      <c r="V3648" s="2">
        <v>43.103448275862</v>
      </c>
      <c r="W3648" s="16">
        <v>52.586206896552</v>
      </c>
    </row>
    <row r="3649" spans="2:23" x14ac:dyDescent="0.25">
      <c r="C3649" s="106"/>
      <c r="D3649" s="101"/>
      <c r="E3649" s="11" t="s">
        <v>55</v>
      </c>
      <c r="F3649" s="8"/>
      <c r="G3649" s="7">
        <v>177</v>
      </c>
      <c r="H3649" s="17">
        <v>11.864406779661</v>
      </c>
      <c r="I3649" s="2">
        <v>8.4745762711860007</v>
      </c>
      <c r="J3649" s="2">
        <v>0.56497175141199996</v>
      </c>
      <c r="K3649" s="2">
        <v>1.6949152542370001</v>
      </c>
      <c r="L3649" s="2">
        <v>1.129943502825</v>
      </c>
      <c r="M3649" s="2">
        <v>1.129943502825</v>
      </c>
      <c r="N3649" s="2">
        <v>1.6949152542370001</v>
      </c>
      <c r="O3649" s="2">
        <v>2.25988700565</v>
      </c>
      <c r="P3649" s="2">
        <v>3.3898305084749998</v>
      </c>
      <c r="Q3649" s="2">
        <v>5.0847457627120001</v>
      </c>
      <c r="R3649" s="2">
        <v>4.5197740112989999</v>
      </c>
      <c r="S3649" s="2">
        <v>10.734463276835999</v>
      </c>
      <c r="T3649" s="2">
        <v>58.757062146892999</v>
      </c>
      <c r="U3649" s="2">
        <v>5.6497175141240001</v>
      </c>
      <c r="V3649" s="2">
        <v>24.858757062146999</v>
      </c>
      <c r="W3649" s="16">
        <v>69.491525423729001</v>
      </c>
    </row>
    <row r="3650" spans="2:23" ht="25.2" x14ac:dyDescent="0.25">
      <c r="C3650" s="102" t="s">
        <v>56</v>
      </c>
      <c r="D3650" s="100" t="s">
        <v>21</v>
      </c>
      <c r="E3650" s="10" t="s">
        <v>57</v>
      </c>
      <c r="F3650" s="9"/>
      <c r="G3650" s="13">
        <v>393</v>
      </c>
      <c r="H3650" s="23">
        <v>10.687022900763001</v>
      </c>
      <c r="I3650" s="4">
        <v>14.249363867684</v>
      </c>
      <c r="J3650" s="4">
        <v>1.781170483461</v>
      </c>
      <c r="K3650" s="4">
        <v>2.5445292620869999</v>
      </c>
      <c r="L3650" s="4">
        <v>2.0356234096689998</v>
      </c>
      <c r="M3650" s="4">
        <v>1.781170483461</v>
      </c>
      <c r="N3650" s="4">
        <v>1.526717557252</v>
      </c>
      <c r="O3650" s="4">
        <v>2.2900763358780001</v>
      </c>
      <c r="P3650" s="4">
        <v>2.2900763358780001</v>
      </c>
      <c r="Q3650" s="4">
        <v>6.1068702290079999</v>
      </c>
      <c r="R3650" s="4">
        <v>4.0712468193379996</v>
      </c>
      <c r="S3650" s="4">
        <v>17.302798982188001</v>
      </c>
      <c r="T3650" s="4">
        <v>48.854961832061001</v>
      </c>
      <c r="U3650" s="4">
        <v>2.5445292620869999</v>
      </c>
      <c r="V3650" s="4">
        <v>31.297709923664002</v>
      </c>
      <c r="W3650" s="25">
        <v>66.157760814249002</v>
      </c>
    </row>
    <row r="3651" spans="2:23" ht="25.2" x14ac:dyDescent="0.25">
      <c r="C3651" s="106"/>
      <c r="D3651" s="101"/>
      <c r="E3651" s="11" t="s">
        <v>58</v>
      </c>
      <c r="F3651" s="8"/>
      <c r="G3651" s="7">
        <v>615</v>
      </c>
      <c r="H3651" s="17">
        <v>12.682926829268</v>
      </c>
      <c r="I3651" s="2">
        <v>20.162601626015999</v>
      </c>
      <c r="J3651" s="2">
        <v>0.81300813008100004</v>
      </c>
      <c r="K3651" s="2">
        <v>1.7886178861790001</v>
      </c>
      <c r="L3651" s="2">
        <v>1.30081300813</v>
      </c>
      <c r="M3651" s="2">
        <v>1.6260162601629999</v>
      </c>
      <c r="N3651" s="2">
        <v>0.48780487804900002</v>
      </c>
      <c r="O3651" s="2">
        <v>0.650406504065</v>
      </c>
      <c r="P3651" s="2">
        <v>2.9268292682929999</v>
      </c>
      <c r="Q3651" s="2">
        <v>7.6422764227639997</v>
      </c>
      <c r="R3651" s="2">
        <v>2.9268292682929999</v>
      </c>
      <c r="S3651" s="2">
        <v>17.560975609755999</v>
      </c>
      <c r="T3651" s="2">
        <v>38.536585365854002</v>
      </c>
      <c r="U3651" s="2">
        <v>6.3414634146340001</v>
      </c>
      <c r="V3651" s="2">
        <v>37.560975609755999</v>
      </c>
      <c r="W3651" s="16">
        <v>56.097560975610001</v>
      </c>
    </row>
    <row r="3652" spans="2:23" ht="25.2" x14ac:dyDescent="0.25">
      <c r="C3652" s="106"/>
      <c r="D3652" s="101"/>
      <c r="E3652" s="11" t="s">
        <v>59</v>
      </c>
      <c r="F3652" s="8"/>
      <c r="G3652" s="7">
        <v>364</v>
      </c>
      <c r="H3652" s="17">
        <v>20.054945054945001</v>
      </c>
      <c r="I3652" s="2">
        <v>29.945054945054999</v>
      </c>
      <c r="J3652" s="2">
        <v>1.648351648352</v>
      </c>
      <c r="K3652" s="2">
        <v>6.0439560439560003</v>
      </c>
      <c r="L3652" s="2">
        <v>3.0219780219780001</v>
      </c>
      <c r="M3652" s="2">
        <v>2.4725274725270001</v>
      </c>
      <c r="N3652" s="2">
        <v>1.3736263736259999</v>
      </c>
      <c r="O3652" s="2">
        <v>0.54945054945100003</v>
      </c>
      <c r="P3652" s="2">
        <v>4.3956043956039998</v>
      </c>
      <c r="Q3652" s="2">
        <v>7.4175824175820004</v>
      </c>
      <c r="R3652" s="2">
        <v>4.6703296703300001</v>
      </c>
      <c r="S3652" s="2">
        <v>15.659340659341</v>
      </c>
      <c r="T3652" s="2">
        <v>28.296703296703001</v>
      </c>
      <c r="U3652" s="2">
        <v>5.2197802197799996</v>
      </c>
      <c r="V3652" s="2">
        <v>50.824175824176002</v>
      </c>
      <c r="W3652" s="16">
        <v>43.956043956043999</v>
      </c>
    </row>
    <row r="3653" spans="2:23" x14ac:dyDescent="0.25">
      <c r="C3653" s="106"/>
      <c r="D3653" s="101"/>
      <c r="E3653" s="11" t="s">
        <v>60</v>
      </c>
      <c r="F3653" s="8"/>
      <c r="G3653" s="7">
        <v>152</v>
      </c>
      <c r="H3653" s="17">
        <v>26.973684210525999</v>
      </c>
      <c r="I3653" s="2">
        <v>28.947368421053</v>
      </c>
      <c r="J3653" s="2">
        <v>3.947368421053</v>
      </c>
      <c r="K3653" s="2">
        <v>7.8947368421049999</v>
      </c>
      <c r="L3653" s="2">
        <v>4.6052631578950001</v>
      </c>
      <c r="M3653" s="2">
        <v>1.973684210526</v>
      </c>
      <c r="N3653" s="2">
        <v>0.65789473684199995</v>
      </c>
      <c r="O3653" s="2">
        <v>0.65789473684199995</v>
      </c>
      <c r="P3653" s="2">
        <v>2.6315789473679998</v>
      </c>
      <c r="Q3653" s="2">
        <v>9.2105263157890001</v>
      </c>
      <c r="R3653" s="2">
        <v>6.5789473684209998</v>
      </c>
      <c r="S3653" s="2">
        <v>10.526315789473999</v>
      </c>
      <c r="T3653" s="2">
        <v>39.473684210526002</v>
      </c>
      <c r="U3653" s="2">
        <v>2.6315789473679998</v>
      </c>
      <c r="V3653" s="2">
        <v>47.368421052632002</v>
      </c>
      <c r="W3653" s="16">
        <v>50</v>
      </c>
    </row>
    <row r="3654" spans="2:23" x14ac:dyDescent="0.25">
      <c r="C3654" s="102" t="s">
        <v>61</v>
      </c>
      <c r="D3654" s="100" t="s">
        <v>21</v>
      </c>
      <c r="E3654" s="10" t="s">
        <v>62</v>
      </c>
      <c r="F3654" s="9"/>
      <c r="G3654" s="13">
        <v>197</v>
      </c>
      <c r="H3654" s="23">
        <v>20.304568527918999</v>
      </c>
      <c r="I3654" s="4">
        <v>23.857868020304998</v>
      </c>
      <c r="J3654" s="4">
        <v>4.0609137055840003</v>
      </c>
      <c r="K3654" s="4">
        <v>7.6142131979699998</v>
      </c>
      <c r="L3654" s="4">
        <v>2.5380710659900001</v>
      </c>
      <c r="M3654" s="4">
        <v>2.0304568527920002</v>
      </c>
      <c r="N3654" s="4">
        <v>1.522842639594</v>
      </c>
      <c r="O3654" s="4">
        <v>2.5380710659900001</v>
      </c>
      <c r="P3654" s="4">
        <v>3.045685279188</v>
      </c>
      <c r="Q3654" s="4">
        <v>8.1218274111680007</v>
      </c>
      <c r="R3654" s="4">
        <v>3.553299492386</v>
      </c>
      <c r="S3654" s="4">
        <v>16.243654822334999</v>
      </c>
      <c r="T3654" s="4">
        <v>35.025380710660002</v>
      </c>
      <c r="U3654" s="4">
        <v>4.0609137055840003</v>
      </c>
      <c r="V3654" s="4">
        <v>44.670050761421003</v>
      </c>
      <c r="W3654" s="25">
        <v>51.269035532994998</v>
      </c>
    </row>
    <row r="3655" spans="2:23" x14ac:dyDescent="0.25">
      <c r="C3655" s="103"/>
      <c r="D3655" s="101"/>
      <c r="E3655" s="11" t="s">
        <v>63</v>
      </c>
      <c r="F3655" s="8"/>
      <c r="G3655" s="7">
        <v>460</v>
      </c>
      <c r="H3655" s="17">
        <v>13.260869565217</v>
      </c>
      <c r="I3655" s="2">
        <v>17.826086956522001</v>
      </c>
      <c r="J3655" s="2">
        <v>2.1739130434780001</v>
      </c>
      <c r="K3655" s="2">
        <v>3.4782608695650001</v>
      </c>
      <c r="L3655" s="2">
        <v>2.8260869565219999</v>
      </c>
      <c r="M3655" s="2">
        <v>1.7391304347829999</v>
      </c>
      <c r="N3655" s="2">
        <v>0.65217391304299999</v>
      </c>
      <c r="O3655" s="2">
        <v>1.3043478260870001</v>
      </c>
      <c r="P3655" s="2">
        <v>3.2608695652169999</v>
      </c>
      <c r="Q3655" s="2">
        <v>7.3913043478259999</v>
      </c>
      <c r="R3655" s="2">
        <v>3.6956521739129999</v>
      </c>
      <c r="S3655" s="2">
        <v>14.565217391304</v>
      </c>
      <c r="T3655" s="2">
        <v>43.913043478261002</v>
      </c>
      <c r="U3655" s="2">
        <v>5.4347826086959996</v>
      </c>
      <c r="V3655" s="2">
        <v>36.086956521738998</v>
      </c>
      <c r="W3655" s="16">
        <v>58.478260869564998</v>
      </c>
    </row>
    <row r="3656" spans="2:23" ht="25.2" x14ac:dyDescent="0.25">
      <c r="C3656" s="103"/>
      <c r="D3656" s="101"/>
      <c r="E3656" s="11" t="s">
        <v>64</v>
      </c>
      <c r="F3656" s="8"/>
      <c r="G3656" s="7">
        <v>286</v>
      </c>
      <c r="H3656" s="17">
        <v>17.482517482517</v>
      </c>
      <c r="I3656" s="2">
        <v>25.874125874126001</v>
      </c>
      <c r="J3656" s="2">
        <v>1.0489510489510001</v>
      </c>
      <c r="K3656" s="2">
        <v>2.797202797203</v>
      </c>
      <c r="L3656" s="2">
        <v>0.69930069930100003</v>
      </c>
      <c r="M3656" s="2">
        <v>2.4475524475519999</v>
      </c>
      <c r="N3656" s="2">
        <v>1.398601398601</v>
      </c>
      <c r="O3656" s="2">
        <v>0.69930069930100003</v>
      </c>
      <c r="P3656" s="2">
        <v>4.8951048951049998</v>
      </c>
      <c r="Q3656" s="2">
        <v>8.0419580419580008</v>
      </c>
      <c r="R3656" s="2">
        <v>3.1468531468530001</v>
      </c>
      <c r="S3656" s="2">
        <v>19.580419580419999</v>
      </c>
      <c r="T3656" s="2">
        <v>32.867132867133002</v>
      </c>
      <c r="U3656" s="2">
        <v>4.1958041958040004</v>
      </c>
      <c r="V3656" s="2">
        <v>43.356643356642998</v>
      </c>
      <c r="W3656" s="16">
        <v>52.447552447551999</v>
      </c>
    </row>
    <row r="3657" spans="2:23" x14ac:dyDescent="0.25">
      <c r="C3657" s="103"/>
      <c r="D3657" s="101"/>
      <c r="E3657" s="11" t="s">
        <v>65</v>
      </c>
      <c r="F3657" s="8"/>
      <c r="G3657" s="7">
        <v>249</v>
      </c>
      <c r="H3657" s="17">
        <v>7.6305220883529996</v>
      </c>
      <c r="I3657" s="2">
        <v>18.473895582329</v>
      </c>
      <c r="J3657" s="19" t="s">
        <v>68</v>
      </c>
      <c r="K3657" s="2">
        <v>2.0080321285139999</v>
      </c>
      <c r="L3657" s="2">
        <v>2.0080321285139999</v>
      </c>
      <c r="M3657" s="2">
        <v>1.204819277108</v>
      </c>
      <c r="N3657" s="2">
        <v>0.80321285140599996</v>
      </c>
      <c r="O3657" s="2">
        <v>0.40160642570299998</v>
      </c>
      <c r="P3657" s="2">
        <v>2.8112449799200001</v>
      </c>
      <c r="Q3657" s="2">
        <v>5.2208835341370001</v>
      </c>
      <c r="R3657" s="2">
        <v>3.6144578313250002</v>
      </c>
      <c r="S3657" s="2">
        <v>12.449799196787</v>
      </c>
      <c r="T3657" s="2">
        <v>48.995983935742998</v>
      </c>
      <c r="U3657" s="2">
        <v>6.4257028112450003</v>
      </c>
      <c r="V3657" s="2">
        <v>32.128514056225001</v>
      </c>
      <c r="W3657" s="16">
        <v>61.445783132530003</v>
      </c>
    </row>
    <row r="3658" spans="2:23" x14ac:dyDescent="0.25">
      <c r="C3658" s="103"/>
      <c r="D3658" s="101"/>
      <c r="E3658" s="11" t="s">
        <v>66</v>
      </c>
      <c r="F3658" s="8"/>
      <c r="G3658" s="7">
        <v>145</v>
      </c>
      <c r="H3658" s="17">
        <v>16.551724137931</v>
      </c>
      <c r="I3658" s="2">
        <v>29.655172413793</v>
      </c>
      <c r="J3658" s="2">
        <v>2.0689655172410002</v>
      </c>
      <c r="K3658" s="2">
        <v>2.7586206896549998</v>
      </c>
      <c r="L3658" s="2">
        <v>3.4482758620689999</v>
      </c>
      <c r="M3658" s="2">
        <v>1.379310344828</v>
      </c>
      <c r="N3658" s="19" t="s">
        <v>68</v>
      </c>
      <c r="O3658" s="2">
        <v>1.379310344828</v>
      </c>
      <c r="P3658" s="2">
        <v>2.0689655172410002</v>
      </c>
      <c r="Q3658" s="2">
        <v>6.2068965517240002</v>
      </c>
      <c r="R3658" s="2">
        <v>4.8275862068970001</v>
      </c>
      <c r="S3658" s="2">
        <v>15.172413793103001</v>
      </c>
      <c r="T3658" s="2">
        <v>33.103448275862</v>
      </c>
      <c r="U3658" s="2">
        <v>2.7586206896549998</v>
      </c>
      <c r="V3658" s="2">
        <v>48.965517241378997</v>
      </c>
      <c r="W3658" s="16">
        <v>48.275862068965999</v>
      </c>
    </row>
    <row r="3659" spans="2:23" x14ac:dyDescent="0.25">
      <c r="C3659" s="107"/>
      <c r="D3659" s="104"/>
      <c r="E3659" s="44" t="s">
        <v>67</v>
      </c>
      <c r="F3659" s="45"/>
      <c r="G3659" s="56">
        <v>187</v>
      </c>
      <c r="H3659" s="66">
        <v>21.390374331551001</v>
      </c>
      <c r="I3659" s="35">
        <v>21.925133689839999</v>
      </c>
      <c r="J3659" s="71" t="s">
        <v>68</v>
      </c>
      <c r="K3659" s="35">
        <v>3.7433155080209999</v>
      </c>
      <c r="L3659" s="35">
        <v>2.1390374331549999</v>
      </c>
      <c r="M3659" s="35">
        <v>2.673796791444</v>
      </c>
      <c r="N3659" s="35">
        <v>1.6042780748659999</v>
      </c>
      <c r="O3659" s="71" t="s">
        <v>68</v>
      </c>
      <c r="P3659" s="35">
        <v>1.069518716578</v>
      </c>
      <c r="Q3659" s="35">
        <v>9.0909090909089993</v>
      </c>
      <c r="R3659" s="35">
        <v>6.4171122994649998</v>
      </c>
      <c r="S3659" s="35">
        <v>21.925133689839999</v>
      </c>
      <c r="T3659" s="35">
        <v>30.481283422459999</v>
      </c>
      <c r="U3659" s="35">
        <v>3.7433155080209999</v>
      </c>
      <c r="V3659" s="35">
        <v>43.850267379679003</v>
      </c>
      <c r="W3659" s="67">
        <v>52.406417112299003</v>
      </c>
    </row>
    <row r="3661" spans="2:23" x14ac:dyDescent="0.25">
      <c r="B3661" s="42" t="str">
        <f xml:space="preserve"> HYPERLINK("#'目次'!B49", "[43]")</f>
        <v>[43]</v>
      </c>
      <c r="C3661" s="37" t="s">
        <v>532</v>
      </c>
    </row>
    <row r="3662" spans="2:23" x14ac:dyDescent="0.25">
      <c r="C3662" s="37" t="s">
        <v>533</v>
      </c>
    </row>
    <row r="3664" spans="2:23" x14ac:dyDescent="0.25">
      <c r="C3664" s="37" t="s">
        <v>14</v>
      </c>
    </row>
    <row r="3665" spans="3:21" ht="37.799999999999997" x14ac:dyDescent="0.25">
      <c r="C3665" s="96"/>
      <c r="D3665" s="97"/>
      <c r="E3665" s="97"/>
      <c r="F3665" s="97"/>
      <c r="G3665" s="52" t="s">
        <v>15</v>
      </c>
      <c r="H3665" s="48" t="s">
        <v>534</v>
      </c>
      <c r="I3665" s="20" t="s">
        <v>535</v>
      </c>
      <c r="J3665" s="20" t="s">
        <v>536</v>
      </c>
      <c r="K3665" s="20" t="s">
        <v>537</v>
      </c>
      <c r="L3665" s="20" t="s">
        <v>538</v>
      </c>
      <c r="M3665" s="20" t="s">
        <v>539</v>
      </c>
      <c r="N3665" s="20" t="s">
        <v>540</v>
      </c>
      <c r="O3665" s="20" t="s">
        <v>541</v>
      </c>
      <c r="P3665" s="20" t="s">
        <v>542</v>
      </c>
      <c r="Q3665" s="20" t="s">
        <v>543</v>
      </c>
      <c r="R3665" s="20" t="s">
        <v>544</v>
      </c>
      <c r="S3665" s="20" t="s">
        <v>545</v>
      </c>
      <c r="T3665" s="20" t="s">
        <v>53</v>
      </c>
      <c r="U3665" s="51" t="s">
        <v>38</v>
      </c>
    </row>
    <row r="3666" spans="3:21" x14ac:dyDescent="0.25">
      <c r="C3666" s="98"/>
      <c r="D3666" s="99"/>
      <c r="E3666" s="99"/>
      <c r="F3666" s="99"/>
      <c r="G3666" s="47"/>
      <c r="H3666" s="55"/>
      <c r="I3666" s="21"/>
      <c r="J3666" s="21"/>
      <c r="K3666" s="21"/>
      <c r="L3666" s="21"/>
      <c r="M3666" s="21"/>
      <c r="N3666" s="21"/>
      <c r="O3666" s="21"/>
      <c r="P3666" s="21"/>
      <c r="Q3666" s="21"/>
      <c r="R3666" s="21"/>
      <c r="S3666" s="21"/>
      <c r="T3666" s="21"/>
      <c r="U3666" s="54"/>
    </row>
    <row r="3667" spans="3:21" x14ac:dyDescent="0.25">
      <c r="C3667" s="43"/>
      <c r="D3667" s="49"/>
      <c r="E3667" s="53" t="s">
        <v>15</v>
      </c>
      <c r="F3667" s="46"/>
      <c r="G3667" s="50">
        <v>841</v>
      </c>
      <c r="H3667" s="32">
        <v>20.214030915576998</v>
      </c>
      <c r="I3667" s="32">
        <v>14.387633769322001</v>
      </c>
      <c r="J3667" s="32">
        <v>10.225921521998</v>
      </c>
      <c r="K3667" s="32">
        <v>6.777645659929</v>
      </c>
      <c r="L3667" s="32">
        <v>0.71343638525599995</v>
      </c>
      <c r="M3667" s="32">
        <v>5.2318668252079998</v>
      </c>
      <c r="N3667" s="32">
        <v>0.23781212841900001</v>
      </c>
      <c r="O3667" s="32">
        <v>12.960760998811001</v>
      </c>
      <c r="P3667" s="32">
        <v>22.354340071344001</v>
      </c>
      <c r="Q3667" s="32">
        <v>33.055885850178001</v>
      </c>
      <c r="R3667" s="32">
        <v>15.576694411415</v>
      </c>
      <c r="S3667" s="32">
        <v>11.296076099881001</v>
      </c>
      <c r="T3667" s="32">
        <v>10.939357907252999</v>
      </c>
      <c r="U3667" s="65">
        <v>0.23781212841900001</v>
      </c>
    </row>
    <row r="3668" spans="3:21" x14ac:dyDescent="0.25">
      <c r="C3668" s="105" t="s">
        <v>20</v>
      </c>
      <c r="D3668" s="100" t="s">
        <v>21</v>
      </c>
      <c r="E3668" s="10" t="s">
        <v>22</v>
      </c>
      <c r="F3668" s="9"/>
      <c r="G3668" s="13">
        <v>423</v>
      </c>
      <c r="H3668" s="23">
        <v>27.186761229314001</v>
      </c>
      <c r="I3668" s="4">
        <v>17.257683215130001</v>
      </c>
      <c r="J3668" s="4">
        <v>10.165484633569999</v>
      </c>
      <c r="K3668" s="4">
        <v>8.5106382978719992</v>
      </c>
      <c r="L3668" s="4">
        <v>0.47281323877100001</v>
      </c>
      <c r="M3668" s="4">
        <v>3.3096926713950001</v>
      </c>
      <c r="N3668" s="4">
        <v>0.47281323877100001</v>
      </c>
      <c r="O3668" s="4">
        <v>14.893617021277</v>
      </c>
      <c r="P3668" s="4">
        <v>20.094562647754</v>
      </c>
      <c r="Q3668" s="4">
        <v>29.078014184396999</v>
      </c>
      <c r="R3668" s="4">
        <v>15.366430260047</v>
      </c>
      <c r="S3668" s="4">
        <v>13.475177304964999</v>
      </c>
      <c r="T3668" s="4">
        <v>9.4562647754140006</v>
      </c>
      <c r="U3668" s="25">
        <v>0.23640661938499999</v>
      </c>
    </row>
    <row r="3669" spans="3:21" x14ac:dyDescent="0.25">
      <c r="C3669" s="106"/>
      <c r="D3669" s="101"/>
      <c r="E3669" s="11" t="s">
        <v>23</v>
      </c>
      <c r="F3669" s="8"/>
      <c r="G3669" s="7">
        <v>418</v>
      </c>
      <c r="H3669" s="17">
        <v>13.157894736842</v>
      </c>
      <c r="I3669" s="2">
        <v>11.483253588517</v>
      </c>
      <c r="J3669" s="2">
        <v>10.287081339713</v>
      </c>
      <c r="K3669" s="2">
        <v>5.023923444976</v>
      </c>
      <c r="L3669" s="2">
        <v>0.95693779904300003</v>
      </c>
      <c r="M3669" s="2">
        <v>7.177033492823</v>
      </c>
      <c r="N3669" s="19" t="s">
        <v>68</v>
      </c>
      <c r="O3669" s="2">
        <v>11.004784688995001</v>
      </c>
      <c r="P3669" s="2">
        <v>24.641148325359001</v>
      </c>
      <c r="Q3669" s="2">
        <v>37.081339712918997</v>
      </c>
      <c r="R3669" s="2">
        <v>15.789473684211</v>
      </c>
      <c r="S3669" s="2">
        <v>9.0909090909089993</v>
      </c>
      <c r="T3669" s="2">
        <v>12.440191387560001</v>
      </c>
      <c r="U3669" s="16">
        <v>0.239234449761</v>
      </c>
    </row>
    <row r="3670" spans="3:21" x14ac:dyDescent="0.25">
      <c r="C3670" s="102" t="s">
        <v>24</v>
      </c>
      <c r="D3670" s="102" t="s">
        <v>25</v>
      </c>
      <c r="E3670" s="10" t="s">
        <v>26</v>
      </c>
      <c r="F3670" s="9"/>
      <c r="G3670" s="13">
        <v>159</v>
      </c>
      <c r="H3670" s="23">
        <v>19.496855345912</v>
      </c>
      <c r="I3670" s="4">
        <v>15.094339622642</v>
      </c>
      <c r="J3670" s="4">
        <v>13.207547169811001</v>
      </c>
      <c r="K3670" s="4">
        <v>6.2893081761009997</v>
      </c>
      <c r="L3670" s="36" t="s">
        <v>68</v>
      </c>
      <c r="M3670" s="4">
        <v>6.2893081761009997</v>
      </c>
      <c r="N3670" s="4">
        <v>0.62893081761000003</v>
      </c>
      <c r="O3670" s="4">
        <v>16.352201257861999</v>
      </c>
      <c r="P3670" s="4">
        <v>42.767295597484001</v>
      </c>
      <c r="Q3670" s="4">
        <v>14.465408805031</v>
      </c>
      <c r="R3670" s="4">
        <v>16.352201257861999</v>
      </c>
      <c r="S3670" s="4">
        <v>17.610062893081999</v>
      </c>
      <c r="T3670" s="4">
        <v>10.691823899371</v>
      </c>
      <c r="U3670" s="59" t="s">
        <v>68</v>
      </c>
    </row>
    <row r="3671" spans="3:21" x14ac:dyDescent="0.25">
      <c r="C3671" s="106"/>
      <c r="D3671" s="103"/>
      <c r="E3671" s="11" t="s">
        <v>27</v>
      </c>
      <c r="F3671" s="8"/>
      <c r="G3671" s="7">
        <v>167</v>
      </c>
      <c r="H3671" s="17">
        <v>25.149700598801999</v>
      </c>
      <c r="I3671" s="2">
        <v>16.766467065868</v>
      </c>
      <c r="J3671" s="2">
        <v>13.173652694611</v>
      </c>
      <c r="K3671" s="2">
        <v>9.5808383233529995</v>
      </c>
      <c r="L3671" s="2">
        <v>0.59880239521</v>
      </c>
      <c r="M3671" s="2">
        <v>8.3832335329339998</v>
      </c>
      <c r="N3671" s="19" t="s">
        <v>68</v>
      </c>
      <c r="O3671" s="2">
        <v>14.970059880239999</v>
      </c>
      <c r="P3671" s="2">
        <v>29.341317365268999</v>
      </c>
      <c r="Q3671" s="2">
        <v>22.754491017964</v>
      </c>
      <c r="R3671" s="2">
        <v>13.772455089819999</v>
      </c>
      <c r="S3671" s="2">
        <v>11.377245508982</v>
      </c>
      <c r="T3671" s="2">
        <v>8.3832335329339998</v>
      </c>
      <c r="U3671" s="40" t="s">
        <v>68</v>
      </c>
    </row>
    <row r="3672" spans="3:21" x14ac:dyDescent="0.25">
      <c r="C3672" s="106"/>
      <c r="D3672" s="103"/>
      <c r="E3672" s="11" t="s">
        <v>28</v>
      </c>
      <c r="F3672" s="8"/>
      <c r="G3672" s="7">
        <v>156</v>
      </c>
      <c r="H3672" s="17">
        <v>19.230769230768999</v>
      </c>
      <c r="I3672" s="2">
        <v>18.589743589744</v>
      </c>
      <c r="J3672" s="2">
        <v>11.538461538462</v>
      </c>
      <c r="K3672" s="2">
        <v>7.6923076923079998</v>
      </c>
      <c r="L3672" s="2">
        <v>0.64102564102600001</v>
      </c>
      <c r="M3672" s="2">
        <v>1.923076923077</v>
      </c>
      <c r="N3672" s="2">
        <v>0.64102564102600001</v>
      </c>
      <c r="O3672" s="2">
        <v>14.102564102563999</v>
      </c>
      <c r="P3672" s="2">
        <v>17.948717948717999</v>
      </c>
      <c r="Q3672" s="2">
        <v>32.692307692307999</v>
      </c>
      <c r="R3672" s="2">
        <v>21.794871794872002</v>
      </c>
      <c r="S3672" s="2">
        <v>10.25641025641</v>
      </c>
      <c r="T3672" s="2">
        <v>12.179487179486999</v>
      </c>
      <c r="U3672" s="16">
        <v>0.64102564102600001</v>
      </c>
    </row>
    <row r="3673" spans="3:21" x14ac:dyDescent="0.25">
      <c r="C3673" s="106"/>
      <c r="D3673" s="103"/>
      <c r="E3673" s="11" t="s">
        <v>29</v>
      </c>
      <c r="F3673" s="8"/>
      <c r="G3673" s="7">
        <v>169</v>
      </c>
      <c r="H3673" s="17">
        <v>21.893491124259999</v>
      </c>
      <c r="I3673" s="2">
        <v>16.568047337277999</v>
      </c>
      <c r="J3673" s="2">
        <v>9.4674556213019994</v>
      </c>
      <c r="K3673" s="2">
        <v>6.5088757396450001</v>
      </c>
      <c r="L3673" s="2">
        <v>1.1834319526629999</v>
      </c>
      <c r="M3673" s="2">
        <v>5.9171597633140003</v>
      </c>
      <c r="N3673" s="19" t="s">
        <v>68</v>
      </c>
      <c r="O3673" s="2">
        <v>15.384615384615</v>
      </c>
      <c r="P3673" s="2">
        <v>15.384615384615</v>
      </c>
      <c r="Q3673" s="2">
        <v>31.360946745562</v>
      </c>
      <c r="R3673" s="2">
        <v>17.751479289940999</v>
      </c>
      <c r="S3673" s="2">
        <v>9.4674556213019994</v>
      </c>
      <c r="T3673" s="2">
        <v>8.8757396449700003</v>
      </c>
      <c r="U3673" s="16">
        <v>0.59171597633100004</v>
      </c>
    </row>
    <row r="3674" spans="3:21" x14ac:dyDescent="0.25">
      <c r="C3674" s="106"/>
      <c r="D3674" s="103"/>
      <c r="E3674" s="11" t="s">
        <v>30</v>
      </c>
      <c r="F3674" s="8"/>
      <c r="G3674" s="7">
        <v>190</v>
      </c>
      <c r="H3674" s="17">
        <v>15.789473684211</v>
      </c>
      <c r="I3674" s="2">
        <v>6.3157894736840001</v>
      </c>
      <c r="J3674" s="2">
        <v>4.7368421052630003</v>
      </c>
      <c r="K3674" s="2">
        <v>4.2105263157890001</v>
      </c>
      <c r="L3674" s="2">
        <v>1.052631578947</v>
      </c>
      <c r="M3674" s="2">
        <v>3.6842105263159999</v>
      </c>
      <c r="N3674" s="19" t="s">
        <v>68</v>
      </c>
      <c r="O3674" s="2">
        <v>5.2631578947369997</v>
      </c>
      <c r="P3674" s="2">
        <v>8.9473684210529996</v>
      </c>
      <c r="Q3674" s="2">
        <v>59.473684210526002</v>
      </c>
      <c r="R3674" s="2">
        <v>9.4736842105260006</v>
      </c>
      <c r="S3674" s="2">
        <v>8.4210526315790002</v>
      </c>
      <c r="T3674" s="2">
        <v>14.210526315789</v>
      </c>
      <c r="U3674" s="40" t="s">
        <v>68</v>
      </c>
    </row>
    <row r="3675" spans="3:21" x14ac:dyDescent="0.25">
      <c r="C3675" s="106"/>
      <c r="D3675" s="103"/>
      <c r="E3675" s="11" t="s">
        <v>31</v>
      </c>
      <c r="F3675" s="8"/>
      <c r="G3675" s="7">
        <v>682</v>
      </c>
      <c r="H3675" s="17">
        <v>20.381231671554001</v>
      </c>
      <c r="I3675" s="2">
        <v>14.222873900292999</v>
      </c>
      <c r="J3675" s="2">
        <v>9.5307917888559999</v>
      </c>
      <c r="K3675" s="2">
        <v>6.8914956011730002</v>
      </c>
      <c r="L3675" s="2">
        <v>0.87976539589400005</v>
      </c>
      <c r="M3675" s="2">
        <v>4.9853372434020002</v>
      </c>
      <c r="N3675" s="2">
        <v>0.146627565982</v>
      </c>
      <c r="O3675" s="2">
        <v>12.17008797654</v>
      </c>
      <c r="P3675" s="2">
        <v>17.595307917888999</v>
      </c>
      <c r="Q3675" s="2">
        <v>37.390029325512998</v>
      </c>
      <c r="R3675" s="2">
        <v>15.395894428151999</v>
      </c>
      <c r="S3675" s="2">
        <v>9.8240469208210008</v>
      </c>
      <c r="T3675" s="2">
        <v>10.997067448679999</v>
      </c>
      <c r="U3675" s="16">
        <v>0.29325513196500003</v>
      </c>
    </row>
    <row r="3676" spans="3:21" x14ac:dyDescent="0.25">
      <c r="C3676" s="106"/>
      <c r="D3676" s="103"/>
      <c r="E3676" s="11" t="s">
        <v>32</v>
      </c>
      <c r="F3676" s="8"/>
      <c r="G3676" s="7">
        <v>359</v>
      </c>
      <c r="H3676" s="17">
        <v>18.662952646240001</v>
      </c>
      <c r="I3676" s="2">
        <v>11.142061281337</v>
      </c>
      <c r="J3676" s="2">
        <v>6.9637883008359998</v>
      </c>
      <c r="K3676" s="2">
        <v>5.2924791086349998</v>
      </c>
      <c r="L3676" s="2">
        <v>1.1142061281340001</v>
      </c>
      <c r="M3676" s="2">
        <v>4.7353760445680004</v>
      </c>
      <c r="N3676" s="19" t="s">
        <v>68</v>
      </c>
      <c r="O3676" s="2">
        <v>10.027855153202999</v>
      </c>
      <c r="P3676" s="2">
        <v>11.977715877436999</v>
      </c>
      <c r="Q3676" s="2">
        <v>46.239554317549</v>
      </c>
      <c r="R3676" s="2">
        <v>13.370473537603999</v>
      </c>
      <c r="S3676" s="2">
        <v>8.9136490250700007</v>
      </c>
      <c r="T3676" s="2">
        <v>11.699164345404</v>
      </c>
      <c r="U3676" s="16">
        <v>0.27855153203299998</v>
      </c>
    </row>
    <row r="3677" spans="3:21" x14ac:dyDescent="0.25">
      <c r="C3677" s="106"/>
      <c r="D3677" s="102" t="s">
        <v>22</v>
      </c>
      <c r="E3677" s="10" t="s">
        <v>26</v>
      </c>
      <c r="F3677" s="9"/>
      <c r="G3677" s="13">
        <v>83</v>
      </c>
      <c r="H3677" s="23">
        <v>26.506024096386</v>
      </c>
      <c r="I3677" s="4">
        <v>15.66265060241</v>
      </c>
      <c r="J3677" s="4">
        <v>13.253012048193</v>
      </c>
      <c r="K3677" s="4">
        <v>7.2289156626509996</v>
      </c>
      <c r="L3677" s="36" t="s">
        <v>68</v>
      </c>
      <c r="M3677" s="4">
        <v>3.6144578313250002</v>
      </c>
      <c r="N3677" s="4">
        <v>1.204819277108</v>
      </c>
      <c r="O3677" s="4">
        <v>14.457831325300999</v>
      </c>
      <c r="P3677" s="4">
        <v>38.554216867469997</v>
      </c>
      <c r="Q3677" s="4">
        <v>12.048192771084</v>
      </c>
      <c r="R3677" s="4">
        <v>10.843373493975999</v>
      </c>
      <c r="S3677" s="4">
        <v>24.096385542168999</v>
      </c>
      <c r="T3677" s="4">
        <v>7.2289156626509996</v>
      </c>
      <c r="U3677" s="59" t="s">
        <v>68</v>
      </c>
    </row>
    <row r="3678" spans="3:21" x14ac:dyDescent="0.25">
      <c r="C3678" s="106"/>
      <c r="D3678" s="103"/>
      <c r="E3678" s="11" t="s">
        <v>27</v>
      </c>
      <c r="F3678" s="8"/>
      <c r="G3678" s="7">
        <v>82</v>
      </c>
      <c r="H3678" s="17">
        <v>30.487804878049001</v>
      </c>
      <c r="I3678" s="2">
        <v>23.170731707317</v>
      </c>
      <c r="J3678" s="2">
        <v>15.853658536585</v>
      </c>
      <c r="K3678" s="2">
        <v>12.195121951220001</v>
      </c>
      <c r="L3678" s="19" t="s">
        <v>68</v>
      </c>
      <c r="M3678" s="2">
        <v>6.0975609756100004</v>
      </c>
      <c r="N3678" s="19" t="s">
        <v>68</v>
      </c>
      <c r="O3678" s="2">
        <v>20.731707317072999</v>
      </c>
      <c r="P3678" s="2">
        <v>25.609756097561</v>
      </c>
      <c r="Q3678" s="2">
        <v>18.292682926828999</v>
      </c>
      <c r="R3678" s="2">
        <v>12.195121951220001</v>
      </c>
      <c r="S3678" s="2">
        <v>17.073170731706998</v>
      </c>
      <c r="T3678" s="2">
        <v>4.8780487804880002</v>
      </c>
      <c r="U3678" s="40" t="s">
        <v>68</v>
      </c>
    </row>
    <row r="3679" spans="3:21" x14ac:dyDescent="0.25">
      <c r="C3679" s="106"/>
      <c r="D3679" s="103"/>
      <c r="E3679" s="11" t="s">
        <v>28</v>
      </c>
      <c r="F3679" s="8"/>
      <c r="G3679" s="7">
        <v>82</v>
      </c>
      <c r="H3679" s="17">
        <v>25.609756097561</v>
      </c>
      <c r="I3679" s="2">
        <v>17.073170731706998</v>
      </c>
      <c r="J3679" s="2">
        <v>8.5365853658540001</v>
      </c>
      <c r="K3679" s="2">
        <v>7.3170731707319998</v>
      </c>
      <c r="L3679" s="19" t="s">
        <v>68</v>
      </c>
      <c r="M3679" s="19" t="s">
        <v>68</v>
      </c>
      <c r="N3679" s="2">
        <v>1.219512195122</v>
      </c>
      <c r="O3679" s="2">
        <v>13.414634146340999</v>
      </c>
      <c r="P3679" s="2">
        <v>17.073170731706998</v>
      </c>
      <c r="Q3679" s="2">
        <v>28.048780487805001</v>
      </c>
      <c r="R3679" s="2">
        <v>24.390243902439</v>
      </c>
      <c r="S3679" s="2">
        <v>12.195121951220001</v>
      </c>
      <c r="T3679" s="2">
        <v>9.7560975609760003</v>
      </c>
      <c r="U3679" s="16">
        <v>1.219512195122</v>
      </c>
    </row>
    <row r="3680" spans="3:21" x14ac:dyDescent="0.25">
      <c r="C3680" s="106"/>
      <c r="D3680" s="103"/>
      <c r="E3680" s="11" t="s">
        <v>29</v>
      </c>
      <c r="F3680" s="8"/>
      <c r="G3680" s="7">
        <v>90</v>
      </c>
      <c r="H3680" s="17">
        <v>33.333333333333002</v>
      </c>
      <c r="I3680" s="2">
        <v>20</v>
      </c>
      <c r="J3680" s="2">
        <v>7.7777777777779997</v>
      </c>
      <c r="K3680" s="2">
        <v>7.7777777777779997</v>
      </c>
      <c r="L3680" s="2">
        <v>1.1111111111109999</v>
      </c>
      <c r="M3680" s="2">
        <v>2.2222222222219998</v>
      </c>
      <c r="N3680" s="19" t="s">
        <v>68</v>
      </c>
      <c r="O3680" s="2">
        <v>20</v>
      </c>
      <c r="P3680" s="2">
        <v>14.444444444444001</v>
      </c>
      <c r="Q3680" s="2">
        <v>27.777777777777999</v>
      </c>
      <c r="R3680" s="2">
        <v>18.888888888888999</v>
      </c>
      <c r="S3680" s="2">
        <v>5.5555555555560003</v>
      </c>
      <c r="T3680" s="2">
        <v>8.8888888888889994</v>
      </c>
      <c r="U3680" s="40" t="s">
        <v>68</v>
      </c>
    </row>
    <row r="3681" spans="3:21" x14ac:dyDescent="0.25">
      <c r="C3681" s="106"/>
      <c r="D3681" s="103"/>
      <c r="E3681" s="11" t="s">
        <v>30</v>
      </c>
      <c r="F3681" s="8"/>
      <c r="G3681" s="7">
        <v>86</v>
      </c>
      <c r="H3681" s="17">
        <v>19.767441860464999</v>
      </c>
      <c r="I3681" s="2">
        <v>10.465116279069999</v>
      </c>
      <c r="J3681" s="2">
        <v>5.8139534883720003</v>
      </c>
      <c r="K3681" s="2">
        <v>8.1395348837209998</v>
      </c>
      <c r="L3681" s="2">
        <v>1.1627906976739999</v>
      </c>
      <c r="M3681" s="2">
        <v>4.6511627906979998</v>
      </c>
      <c r="N3681" s="19" t="s">
        <v>68</v>
      </c>
      <c r="O3681" s="2">
        <v>5.8139534883720003</v>
      </c>
      <c r="P3681" s="2">
        <v>5.8139534883720003</v>
      </c>
      <c r="Q3681" s="2">
        <v>58.139534883720998</v>
      </c>
      <c r="R3681" s="2">
        <v>10.465116279069999</v>
      </c>
      <c r="S3681" s="2">
        <v>9.3023255813949994</v>
      </c>
      <c r="T3681" s="2">
        <v>16.279069767442</v>
      </c>
      <c r="U3681" s="40" t="s">
        <v>68</v>
      </c>
    </row>
    <row r="3682" spans="3:21" x14ac:dyDescent="0.25">
      <c r="C3682" s="106"/>
      <c r="D3682" s="103"/>
      <c r="E3682" s="11" t="s">
        <v>31</v>
      </c>
      <c r="F3682" s="8"/>
      <c r="G3682" s="7">
        <v>340</v>
      </c>
      <c r="H3682" s="17">
        <v>27.352941176470999</v>
      </c>
      <c r="I3682" s="2">
        <v>17.647058823529001</v>
      </c>
      <c r="J3682" s="2">
        <v>9.4117647058819998</v>
      </c>
      <c r="K3682" s="2">
        <v>8.8235294117649996</v>
      </c>
      <c r="L3682" s="2">
        <v>0.58823529411800002</v>
      </c>
      <c r="M3682" s="2">
        <v>3.2352941176469998</v>
      </c>
      <c r="N3682" s="2">
        <v>0.29411764705900001</v>
      </c>
      <c r="O3682" s="2">
        <v>15</v>
      </c>
      <c r="P3682" s="2">
        <v>15.588235294118</v>
      </c>
      <c r="Q3682" s="2">
        <v>33.235294117647001</v>
      </c>
      <c r="R3682" s="2">
        <v>16.470588235293999</v>
      </c>
      <c r="S3682" s="2">
        <v>10.882352941176</v>
      </c>
      <c r="T3682" s="2">
        <v>10</v>
      </c>
      <c r="U3682" s="16">
        <v>0.29411764705900001</v>
      </c>
    </row>
    <row r="3683" spans="3:21" x14ac:dyDescent="0.25">
      <c r="C3683" s="106"/>
      <c r="D3683" s="103"/>
      <c r="E3683" s="11" t="s">
        <v>32</v>
      </c>
      <c r="F3683" s="8"/>
      <c r="G3683" s="7">
        <v>176</v>
      </c>
      <c r="H3683" s="17">
        <v>26.704545454544999</v>
      </c>
      <c r="I3683" s="2">
        <v>15.340909090908999</v>
      </c>
      <c r="J3683" s="2">
        <v>6.8181818181820004</v>
      </c>
      <c r="K3683" s="2">
        <v>7.9545454545450003</v>
      </c>
      <c r="L3683" s="2">
        <v>1.136363636364</v>
      </c>
      <c r="M3683" s="2">
        <v>3.4090909090910002</v>
      </c>
      <c r="N3683" s="19" t="s">
        <v>68</v>
      </c>
      <c r="O3683" s="2">
        <v>13.068181818182</v>
      </c>
      <c r="P3683" s="2">
        <v>10.227272727273</v>
      </c>
      <c r="Q3683" s="2">
        <v>42.613636363635997</v>
      </c>
      <c r="R3683" s="2">
        <v>14.772727272727</v>
      </c>
      <c r="S3683" s="2">
        <v>7.386363636364</v>
      </c>
      <c r="T3683" s="2">
        <v>12.5</v>
      </c>
      <c r="U3683" s="40" t="s">
        <v>68</v>
      </c>
    </row>
    <row r="3684" spans="3:21" x14ac:dyDescent="0.25">
      <c r="C3684" s="106"/>
      <c r="D3684" s="102" t="s">
        <v>23</v>
      </c>
      <c r="E3684" s="10" t="s">
        <v>26</v>
      </c>
      <c r="F3684" s="9"/>
      <c r="G3684" s="13">
        <v>76</v>
      </c>
      <c r="H3684" s="23">
        <v>11.842105263158</v>
      </c>
      <c r="I3684" s="4">
        <v>14.473684210526001</v>
      </c>
      <c r="J3684" s="4">
        <v>13.157894736842</v>
      </c>
      <c r="K3684" s="4">
        <v>5.2631578947369997</v>
      </c>
      <c r="L3684" s="36" t="s">
        <v>68</v>
      </c>
      <c r="M3684" s="4">
        <v>9.2105263157890001</v>
      </c>
      <c r="N3684" s="36" t="s">
        <v>68</v>
      </c>
      <c r="O3684" s="4">
        <v>18.421052631578998</v>
      </c>
      <c r="P3684" s="4">
        <v>47.368421052632002</v>
      </c>
      <c r="Q3684" s="4">
        <v>17.105263157894999</v>
      </c>
      <c r="R3684" s="4">
        <v>22.368421052632002</v>
      </c>
      <c r="S3684" s="4">
        <v>10.526315789473999</v>
      </c>
      <c r="T3684" s="4">
        <v>14.473684210526001</v>
      </c>
      <c r="U3684" s="59" t="s">
        <v>68</v>
      </c>
    </row>
    <row r="3685" spans="3:21" x14ac:dyDescent="0.25">
      <c r="C3685" s="106"/>
      <c r="D3685" s="103"/>
      <c r="E3685" s="11" t="s">
        <v>27</v>
      </c>
      <c r="F3685" s="8"/>
      <c r="G3685" s="7">
        <v>85</v>
      </c>
      <c r="H3685" s="17">
        <v>20</v>
      </c>
      <c r="I3685" s="2">
        <v>10.588235294118</v>
      </c>
      <c r="J3685" s="2">
        <v>10.588235294118</v>
      </c>
      <c r="K3685" s="2">
        <v>7.0588235294119999</v>
      </c>
      <c r="L3685" s="2">
        <v>1.1764705882349999</v>
      </c>
      <c r="M3685" s="2">
        <v>10.588235294118</v>
      </c>
      <c r="N3685" s="19" t="s">
        <v>68</v>
      </c>
      <c r="O3685" s="2">
        <v>9.4117647058819998</v>
      </c>
      <c r="P3685" s="2">
        <v>32.941176470587997</v>
      </c>
      <c r="Q3685" s="2">
        <v>27.058823529411999</v>
      </c>
      <c r="R3685" s="2">
        <v>15.294117647059</v>
      </c>
      <c r="S3685" s="2">
        <v>5.8823529411760003</v>
      </c>
      <c r="T3685" s="2">
        <v>11.764705882353001</v>
      </c>
      <c r="U3685" s="40" t="s">
        <v>68</v>
      </c>
    </row>
    <row r="3686" spans="3:21" x14ac:dyDescent="0.25">
      <c r="C3686" s="106"/>
      <c r="D3686" s="103"/>
      <c r="E3686" s="11" t="s">
        <v>28</v>
      </c>
      <c r="F3686" s="8"/>
      <c r="G3686" s="7">
        <v>74</v>
      </c>
      <c r="H3686" s="17">
        <v>12.162162162162</v>
      </c>
      <c r="I3686" s="2">
        <v>20.27027027027</v>
      </c>
      <c r="J3686" s="2">
        <v>14.864864864865</v>
      </c>
      <c r="K3686" s="2">
        <v>8.1081081081080004</v>
      </c>
      <c r="L3686" s="2">
        <v>1.351351351351</v>
      </c>
      <c r="M3686" s="2">
        <v>4.0540540540540002</v>
      </c>
      <c r="N3686" s="19" t="s">
        <v>68</v>
      </c>
      <c r="O3686" s="2">
        <v>14.864864864865</v>
      </c>
      <c r="P3686" s="2">
        <v>18.918918918919001</v>
      </c>
      <c r="Q3686" s="2">
        <v>37.837837837838002</v>
      </c>
      <c r="R3686" s="2">
        <v>18.918918918919001</v>
      </c>
      <c r="S3686" s="2">
        <v>8.1081081081080004</v>
      </c>
      <c r="T3686" s="2">
        <v>14.864864864865</v>
      </c>
      <c r="U3686" s="40" t="s">
        <v>68</v>
      </c>
    </row>
    <row r="3687" spans="3:21" x14ac:dyDescent="0.25">
      <c r="C3687" s="106"/>
      <c r="D3687" s="103"/>
      <c r="E3687" s="11" t="s">
        <v>29</v>
      </c>
      <c r="F3687" s="8"/>
      <c r="G3687" s="7">
        <v>79</v>
      </c>
      <c r="H3687" s="17">
        <v>8.8607594936710008</v>
      </c>
      <c r="I3687" s="2">
        <v>12.658227848100999</v>
      </c>
      <c r="J3687" s="2">
        <v>11.392405063290999</v>
      </c>
      <c r="K3687" s="2">
        <v>5.0632911392409996</v>
      </c>
      <c r="L3687" s="2">
        <v>1.2658227848100001</v>
      </c>
      <c r="M3687" s="2">
        <v>10.126582278480999</v>
      </c>
      <c r="N3687" s="19" t="s">
        <v>68</v>
      </c>
      <c r="O3687" s="2">
        <v>10.126582278480999</v>
      </c>
      <c r="P3687" s="2">
        <v>16.455696202532</v>
      </c>
      <c r="Q3687" s="2">
        <v>35.443037974684003</v>
      </c>
      <c r="R3687" s="2">
        <v>16.455696202532</v>
      </c>
      <c r="S3687" s="2">
        <v>13.924050632910999</v>
      </c>
      <c r="T3687" s="2">
        <v>8.8607594936710008</v>
      </c>
      <c r="U3687" s="16">
        <v>1.2658227848100001</v>
      </c>
    </row>
    <row r="3688" spans="3:21" x14ac:dyDescent="0.25">
      <c r="C3688" s="106"/>
      <c r="D3688" s="103"/>
      <c r="E3688" s="11" t="s">
        <v>30</v>
      </c>
      <c r="F3688" s="8"/>
      <c r="G3688" s="7">
        <v>104</v>
      </c>
      <c r="H3688" s="17">
        <v>12.5</v>
      </c>
      <c r="I3688" s="2">
        <v>2.884615384615</v>
      </c>
      <c r="J3688" s="2">
        <v>3.8461538461539999</v>
      </c>
      <c r="K3688" s="2">
        <v>0.96153846153800004</v>
      </c>
      <c r="L3688" s="2">
        <v>0.96153846153800004</v>
      </c>
      <c r="M3688" s="2">
        <v>2.884615384615</v>
      </c>
      <c r="N3688" s="19" t="s">
        <v>68</v>
      </c>
      <c r="O3688" s="2">
        <v>4.8076923076920002</v>
      </c>
      <c r="P3688" s="2">
        <v>11.538461538462</v>
      </c>
      <c r="Q3688" s="2">
        <v>60.576923076923002</v>
      </c>
      <c r="R3688" s="2">
        <v>8.6538461538460005</v>
      </c>
      <c r="S3688" s="2">
        <v>7.6923076923079998</v>
      </c>
      <c r="T3688" s="2">
        <v>12.5</v>
      </c>
      <c r="U3688" s="40" t="s">
        <v>68</v>
      </c>
    </row>
    <row r="3689" spans="3:21" x14ac:dyDescent="0.25">
      <c r="C3689" s="106"/>
      <c r="D3689" s="103"/>
      <c r="E3689" s="11" t="s">
        <v>31</v>
      </c>
      <c r="F3689" s="8"/>
      <c r="G3689" s="7">
        <v>342</v>
      </c>
      <c r="H3689" s="17">
        <v>13.450292397661</v>
      </c>
      <c r="I3689" s="2">
        <v>10.818713450292</v>
      </c>
      <c r="J3689" s="2">
        <v>9.6491228070179993</v>
      </c>
      <c r="K3689" s="2">
        <v>4.9707602339179999</v>
      </c>
      <c r="L3689" s="2">
        <v>1.1695906432750001</v>
      </c>
      <c r="M3689" s="2">
        <v>6.7251461988300001</v>
      </c>
      <c r="N3689" s="19" t="s">
        <v>68</v>
      </c>
      <c r="O3689" s="2">
        <v>9.3567251461990004</v>
      </c>
      <c r="P3689" s="2">
        <v>19.590643274853999</v>
      </c>
      <c r="Q3689" s="2">
        <v>41.520467836256998</v>
      </c>
      <c r="R3689" s="2">
        <v>14.327485380117</v>
      </c>
      <c r="S3689" s="2">
        <v>8.7719298245609991</v>
      </c>
      <c r="T3689" s="2">
        <v>11.988304093567001</v>
      </c>
      <c r="U3689" s="16">
        <v>0.29239766081899998</v>
      </c>
    </row>
    <row r="3690" spans="3:21" x14ac:dyDescent="0.25">
      <c r="C3690" s="106"/>
      <c r="D3690" s="103"/>
      <c r="E3690" s="11" t="s">
        <v>32</v>
      </c>
      <c r="F3690" s="8"/>
      <c r="G3690" s="7">
        <v>183</v>
      </c>
      <c r="H3690" s="17">
        <v>10.928961748634</v>
      </c>
      <c r="I3690" s="2">
        <v>7.1038251366120004</v>
      </c>
      <c r="J3690" s="2">
        <v>7.1038251366120004</v>
      </c>
      <c r="K3690" s="2">
        <v>2.732240437158</v>
      </c>
      <c r="L3690" s="2">
        <v>1.0928961748629999</v>
      </c>
      <c r="M3690" s="2">
        <v>6.0109289617490003</v>
      </c>
      <c r="N3690" s="19" t="s">
        <v>68</v>
      </c>
      <c r="O3690" s="2">
        <v>7.1038251366120004</v>
      </c>
      <c r="P3690" s="2">
        <v>13.661202185792</v>
      </c>
      <c r="Q3690" s="2">
        <v>49.726775956284001</v>
      </c>
      <c r="R3690" s="2">
        <v>12.021857923497</v>
      </c>
      <c r="S3690" s="2">
        <v>10.382513661201999</v>
      </c>
      <c r="T3690" s="2">
        <v>10.928961748634</v>
      </c>
      <c r="U3690" s="16">
        <v>0.54644808743200002</v>
      </c>
    </row>
    <row r="3691" spans="3:21" ht="25.2" x14ac:dyDescent="0.25">
      <c r="C3691" s="102" t="s">
        <v>33</v>
      </c>
      <c r="D3691" s="102" t="s">
        <v>25</v>
      </c>
      <c r="E3691" s="10" t="s">
        <v>34</v>
      </c>
      <c r="F3691" s="9"/>
      <c r="G3691" s="13">
        <v>51</v>
      </c>
      <c r="H3691" s="23">
        <v>29.411764705882</v>
      </c>
      <c r="I3691" s="4">
        <v>7.8431372549020004</v>
      </c>
      <c r="J3691" s="4">
        <v>9.8039215686270005</v>
      </c>
      <c r="K3691" s="4">
        <v>1.9607843137250001</v>
      </c>
      <c r="L3691" s="36" t="s">
        <v>68</v>
      </c>
      <c r="M3691" s="4">
        <v>5.8823529411760003</v>
      </c>
      <c r="N3691" s="36" t="s">
        <v>68</v>
      </c>
      <c r="O3691" s="4">
        <v>17.647058823529001</v>
      </c>
      <c r="P3691" s="4">
        <v>19.607843137254999</v>
      </c>
      <c r="Q3691" s="4">
        <v>33.333333333333002</v>
      </c>
      <c r="R3691" s="4">
        <v>5.8823529411760003</v>
      </c>
      <c r="S3691" s="4">
        <v>25.490196078431001</v>
      </c>
      <c r="T3691" s="4">
        <v>13.725490196078001</v>
      </c>
      <c r="U3691" s="59" t="s">
        <v>68</v>
      </c>
    </row>
    <row r="3692" spans="3:21" ht="25.2" x14ac:dyDescent="0.25">
      <c r="C3692" s="106"/>
      <c r="D3692" s="103"/>
      <c r="E3692" s="11" t="s">
        <v>35</v>
      </c>
      <c r="F3692" s="8"/>
      <c r="G3692" s="7">
        <v>549</v>
      </c>
      <c r="H3692" s="17">
        <v>19.307832422587001</v>
      </c>
      <c r="I3692" s="2">
        <v>16.029143897996001</v>
      </c>
      <c r="J3692" s="2">
        <v>10.382513661201999</v>
      </c>
      <c r="K3692" s="2">
        <v>8.3788706739529992</v>
      </c>
      <c r="L3692" s="2">
        <v>0.91074681238599997</v>
      </c>
      <c r="M3692" s="2">
        <v>6.0109289617490003</v>
      </c>
      <c r="N3692" s="2">
        <v>0.36429872495400001</v>
      </c>
      <c r="O3692" s="2">
        <v>13.84335154827</v>
      </c>
      <c r="P3692" s="2">
        <v>23.497267759563002</v>
      </c>
      <c r="Q3692" s="2">
        <v>30.783242258651999</v>
      </c>
      <c r="R3692" s="2">
        <v>16.939890710383001</v>
      </c>
      <c r="S3692" s="2">
        <v>10.018214936248</v>
      </c>
      <c r="T3692" s="2">
        <v>10.018214936248</v>
      </c>
      <c r="U3692" s="16">
        <v>0.36429872495400001</v>
      </c>
    </row>
    <row r="3693" spans="3:21" ht="25.2" x14ac:dyDescent="0.25">
      <c r="C3693" s="106"/>
      <c r="D3693" s="103"/>
      <c r="E3693" s="11" t="s">
        <v>36</v>
      </c>
      <c r="F3693" s="8"/>
      <c r="G3693" s="7">
        <v>78</v>
      </c>
      <c r="H3693" s="17">
        <v>24.358974358973999</v>
      </c>
      <c r="I3693" s="2">
        <v>14.102564102563999</v>
      </c>
      <c r="J3693" s="2">
        <v>10.25641025641</v>
      </c>
      <c r="K3693" s="2">
        <v>2.564102564103</v>
      </c>
      <c r="L3693" s="19" t="s">
        <v>68</v>
      </c>
      <c r="M3693" s="2">
        <v>6.4102564102560002</v>
      </c>
      <c r="N3693" s="19" t="s">
        <v>68</v>
      </c>
      <c r="O3693" s="2">
        <v>12.820512820513001</v>
      </c>
      <c r="P3693" s="2">
        <v>32.051282051282001</v>
      </c>
      <c r="Q3693" s="2">
        <v>29.487179487178999</v>
      </c>
      <c r="R3693" s="2">
        <v>16.666666666666998</v>
      </c>
      <c r="S3693" s="2">
        <v>19.230769230768999</v>
      </c>
      <c r="T3693" s="2">
        <v>10.25641025641</v>
      </c>
      <c r="U3693" s="40" t="s">
        <v>68</v>
      </c>
    </row>
    <row r="3694" spans="3:21" ht="25.2" x14ac:dyDescent="0.25">
      <c r="C3694" s="106"/>
      <c r="D3694" s="103"/>
      <c r="E3694" s="11" t="s">
        <v>37</v>
      </c>
      <c r="F3694" s="8"/>
      <c r="G3694" s="7">
        <v>143</v>
      </c>
      <c r="H3694" s="17">
        <v>17.482517482517</v>
      </c>
      <c r="I3694" s="2">
        <v>10.48951048951</v>
      </c>
      <c r="J3694" s="2">
        <v>8.3916083916080009</v>
      </c>
      <c r="K3694" s="2">
        <v>4.1958041958040004</v>
      </c>
      <c r="L3694" s="19" t="s">
        <v>68</v>
      </c>
      <c r="M3694" s="2">
        <v>2.0979020979020002</v>
      </c>
      <c r="N3694" s="19" t="s">
        <v>68</v>
      </c>
      <c r="O3694" s="2">
        <v>7.6923076923079998</v>
      </c>
      <c r="P3694" s="2">
        <v>13.286713286713001</v>
      </c>
      <c r="Q3694" s="2">
        <v>45.454545454544999</v>
      </c>
      <c r="R3694" s="2">
        <v>13.286713286713001</v>
      </c>
      <c r="S3694" s="2">
        <v>6.2937062937060002</v>
      </c>
      <c r="T3694" s="2">
        <v>13.286713286713001</v>
      </c>
      <c r="U3694" s="40" t="s">
        <v>68</v>
      </c>
    </row>
    <row r="3695" spans="3:21" x14ac:dyDescent="0.25">
      <c r="C3695" s="106"/>
      <c r="D3695" s="103"/>
      <c r="E3695" s="11" t="s">
        <v>38</v>
      </c>
      <c r="F3695" s="8"/>
      <c r="G3695" s="14">
        <v>20</v>
      </c>
      <c r="H3695" s="29">
        <v>25</v>
      </c>
      <c r="I3695" s="6">
        <v>15</v>
      </c>
      <c r="J3695" s="6">
        <v>20</v>
      </c>
      <c r="K3695" s="6">
        <v>10</v>
      </c>
      <c r="L3695" s="6">
        <v>5</v>
      </c>
      <c r="M3695" s="12" t="s">
        <v>68</v>
      </c>
      <c r="N3695" s="12" t="s">
        <v>68</v>
      </c>
      <c r="O3695" s="6">
        <v>15</v>
      </c>
      <c r="P3695" s="6">
        <v>25</v>
      </c>
      <c r="Q3695" s="6">
        <v>20</v>
      </c>
      <c r="R3695" s="6">
        <v>15</v>
      </c>
      <c r="S3695" s="6">
        <v>15</v>
      </c>
      <c r="T3695" s="6">
        <v>15</v>
      </c>
      <c r="U3695" s="38" t="s">
        <v>68</v>
      </c>
    </row>
    <row r="3696" spans="3:21" ht="25.2" x14ac:dyDescent="0.25">
      <c r="C3696" s="106"/>
      <c r="D3696" s="102" t="s">
        <v>22</v>
      </c>
      <c r="E3696" s="10" t="s">
        <v>34</v>
      </c>
      <c r="F3696" s="9"/>
      <c r="G3696" s="41">
        <v>38</v>
      </c>
      <c r="H3696" s="61">
        <v>34.210526315788996</v>
      </c>
      <c r="I3696" s="33">
        <v>7.8947368421049999</v>
      </c>
      <c r="J3696" s="33">
        <v>10.526315789473999</v>
      </c>
      <c r="K3696" s="39" t="s">
        <v>68</v>
      </c>
      <c r="L3696" s="39" t="s">
        <v>68</v>
      </c>
      <c r="M3696" s="33">
        <v>5.2631578947369997</v>
      </c>
      <c r="N3696" s="39" t="s">
        <v>68</v>
      </c>
      <c r="O3696" s="33">
        <v>18.421052631578998</v>
      </c>
      <c r="P3696" s="33">
        <v>18.421052631578998</v>
      </c>
      <c r="Q3696" s="33">
        <v>31.578947368421002</v>
      </c>
      <c r="R3696" s="33">
        <v>2.6315789473679998</v>
      </c>
      <c r="S3696" s="33">
        <v>26.315789473683999</v>
      </c>
      <c r="T3696" s="33">
        <v>13.157894736842</v>
      </c>
      <c r="U3696" s="70" t="s">
        <v>68</v>
      </c>
    </row>
    <row r="3697" spans="3:21" ht="25.2" x14ac:dyDescent="0.25">
      <c r="C3697" s="106"/>
      <c r="D3697" s="103"/>
      <c r="E3697" s="11" t="s">
        <v>35</v>
      </c>
      <c r="F3697" s="8"/>
      <c r="G3697" s="7">
        <v>308</v>
      </c>
      <c r="H3697" s="17">
        <v>25.649350649351</v>
      </c>
      <c r="I3697" s="2">
        <v>17.532467532468001</v>
      </c>
      <c r="J3697" s="2">
        <v>10.064935064935</v>
      </c>
      <c r="K3697" s="2">
        <v>10.38961038961</v>
      </c>
      <c r="L3697" s="2">
        <v>0.32467532467499999</v>
      </c>
      <c r="M3697" s="2">
        <v>3.2467532467529998</v>
      </c>
      <c r="N3697" s="2">
        <v>0.64935064935099995</v>
      </c>
      <c r="O3697" s="2">
        <v>14.935064935065</v>
      </c>
      <c r="P3697" s="2">
        <v>20.454545454544999</v>
      </c>
      <c r="Q3697" s="2">
        <v>28.246753246752998</v>
      </c>
      <c r="R3697" s="2">
        <v>16.883116883117001</v>
      </c>
      <c r="S3697" s="2">
        <v>12.337662337662</v>
      </c>
      <c r="T3697" s="2">
        <v>8.7662337662340004</v>
      </c>
      <c r="U3697" s="16">
        <v>0.32467532467499999</v>
      </c>
    </row>
    <row r="3698" spans="3:21" ht="25.2" x14ac:dyDescent="0.25">
      <c r="C3698" s="106"/>
      <c r="D3698" s="103"/>
      <c r="E3698" s="11" t="s">
        <v>36</v>
      </c>
      <c r="F3698" s="8"/>
      <c r="G3698" s="14">
        <v>35</v>
      </c>
      <c r="H3698" s="29">
        <v>40</v>
      </c>
      <c r="I3698" s="6">
        <v>17.142857142857</v>
      </c>
      <c r="J3698" s="6">
        <v>2.8571428571430002</v>
      </c>
      <c r="K3698" s="6">
        <v>2.8571428571430002</v>
      </c>
      <c r="L3698" s="12" t="s">
        <v>68</v>
      </c>
      <c r="M3698" s="6">
        <v>2.8571428571430002</v>
      </c>
      <c r="N3698" s="12" t="s">
        <v>68</v>
      </c>
      <c r="O3698" s="6">
        <v>17.142857142857</v>
      </c>
      <c r="P3698" s="6">
        <v>20</v>
      </c>
      <c r="Q3698" s="6">
        <v>37.142857142856997</v>
      </c>
      <c r="R3698" s="6">
        <v>22.857142857143</v>
      </c>
      <c r="S3698" s="6">
        <v>20</v>
      </c>
      <c r="T3698" s="6">
        <v>2.8571428571430002</v>
      </c>
      <c r="U3698" s="38" t="s">
        <v>68</v>
      </c>
    </row>
    <row r="3699" spans="3:21" ht="25.2" x14ac:dyDescent="0.25">
      <c r="C3699" s="106"/>
      <c r="D3699" s="103"/>
      <c r="E3699" s="11" t="s">
        <v>37</v>
      </c>
      <c r="F3699" s="8"/>
      <c r="G3699" s="14">
        <v>28</v>
      </c>
      <c r="H3699" s="29">
        <v>17.857142857143</v>
      </c>
      <c r="I3699" s="6">
        <v>25</v>
      </c>
      <c r="J3699" s="6">
        <v>14.285714285714</v>
      </c>
      <c r="K3699" s="6">
        <v>7.1428571428570002</v>
      </c>
      <c r="L3699" s="12" t="s">
        <v>68</v>
      </c>
      <c r="M3699" s="6">
        <v>3.5714285714290002</v>
      </c>
      <c r="N3699" s="12" t="s">
        <v>68</v>
      </c>
      <c r="O3699" s="6">
        <v>7.1428571428570002</v>
      </c>
      <c r="P3699" s="6">
        <v>14.285714285714</v>
      </c>
      <c r="Q3699" s="6">
        <v>32.142857142856997</v>
      </c>
      <c r="R3699" s="6">
        <v>14.285714285714</v>
      </c>
      <c r="S3699" s="12" t="s">
        <v>68</v>
      </c>
      <c r="T3699" s="6">
        <v>14.285714285714</v>
      </c>
      <c r="U3699" s="38" t="s">
        <v>68</v>
      </c>
    </row>
    <row r="3700" spans="3:21" x14ac:dyDescent="0.25">
      <c r="C3700" s="106"/>
      <c r="D3700" s="103"/>
      <c r="E3700" s="11" t="s">
        <v>38</v>
      </c>
      <c r="F3700" s="8"/>
      <c r="G3700" s="14">
        <v>14</v>
      </c>
      <c r="H3700" s="29">
        <v>28.571428571428999</v>
      </c>
      <c r="I3700" s="6">
        <v>21.428571428571001</v>
      </c>
      <c r="J3700" s="6">
        <v>21.428571428571001</v>
      </c>
      <c r="K3700" s="6">
        <v>7.1428571428570002</v>
      </c>
      <c r="L3700" s="6">
        <v>7.1428571428570002</v>
      </c>
      <c r="M3700" s="12" t="s">
        <v>68</v>
      </c>
      <c r="N3700" s="12" t="s">
        <v>68</v>
      </c>
      <c r="O3700" s="6">
        <v>14.285714285714</v>
      </c>
      <c r="P3700" s="6">
        <v>28.571428571428999</v>
      </c>
      <c r="Q3700" s="6">
        <v>14.285714285714</v>
      </c>
      <c r="R3700" s="12" t="s">
        <v>68</v>
      </c>
      <c r="S3700" s="6">
        <v>14.285714285714</v>
      </c>
      <c r="T3700" s="6">
        <v>21.428571428571001</v>
      </c>
      <c r="U3700" s="38" t="s">
        <v>68</v>
      </c>
    </row>
    <row r="3701" spans="3:21" ht="25.2" x14ac:dyDescent="0.25">
      <c r="C3701" s="106"/>
      <c r="D3701" s="102" t="s">
        <v>23</v>
      </c>
      <c r="E3701" s="10" t="s">
        <v>34</v>
      </c>
      <c r="F3701" s="9"/>
      <c r="G3701" s="41">
        <v>13</v>
      </c>
      <c r="H3701" s="61">
        <v>15.384615384615</v>
      </c>
      <c r="I3701" s="33">
        <v>7.6923076923079998</v>
      </c>
      <c r="J3701" s="33">
        <v>7.6923076923079998</v>
      </c>
      <c r="K3701" s="33">
        <v>7.6923076923079998</v>
      </c>
      <c r="L3701" s="39" t="s">
        <v>68</v>
      </c>
      <c r="M3701" s="33">
        <v>7.6923076923079998</v>
      </c>
      <c r="N3701" s="39" t="s">
        <v>68</v>
      </c>
      <c r="O3701" s="33">
        <v>15.384615384615</v>
      </c>
      <c r="P3701" s="33">
        <v>23.076923076922998</v>
      </c>
      <c r="Q3701" s="33">
        <v>38.461538461537998</v>
      </c>
      <c r="R3701" s="33">
        <v>15.384615384615</v>
      </c>
      <c r="S3701" s="33">
        <v>23.076923076922998</v>
      </c>
      <c r="T3701" s="33">
        <v>15.384615384615</v>
      </c>
      <c r="U3701" s="70" t="s">
        <v>68</v>
      </c>
    </row>
    <row r="3702" spans="3:21" ht="25.2" x14ac:dyDescent="0.25">
      <c r="C3702" s="106"/>
      <c r="D3702" s="103"/>
      <c r="E3702" s="11" t="s">
        <v>35</v>
      </c>
      <c r="F3702" s="8"/>
      <c r="G3702" s="7">
        <v>241</v>
      </c>
      <c r="H3702" s="17">
        <v>11.203319502075001</v>
      </c>
      <c r="I3702" s="2">
        <v>14.107883817427</v>
      </c>
      <c r="J3702" s="2">
        <v>10.788381742739</v>
      </c>
      <c r="K3702" s="2">
        <v>5.8091286307049996</v>
      </c>
      <c r="L3702" s="2">
        <v>1.6597510373440001</v>
      </c>
      <c r="M3702" s="2">
        <v>9.5435684647300008</v>
      </c>
      <c r="N3702" s="19" t="s">
        <v>68</v>
      </c>
      <c r="O3702" s="2">
        <v>12.448132780083</v>
      </c>
      <c r="P3702" s="2">
        <v>27.385892116183001</v>
      </c>
      <c r="Q3702" s="2">
        <v>34.024896265560002</v>
      </c>
      <c r="R3702" s="2">
        <v>17.012448132780001</v>
      </c>
      <c r="S3702" s="2">
        <v>7.0539419087140001</v>
      </c>
      <c r="T3702" s="2">
        <v>11.618257261410999</v>
      </c>
      <c r="U3702" s="16">
        <v>0.41493775933600002</v>
      </c>
    </row>
    <row r="3703" spans="3:21" ht="25.2" x14ac:dyDescent="0.25">
      <c r="C3703" s="106"/>
      <c r="D3703" s="103"/>
      <c r="E3703" s="11" t="s">
        <v>36</v>
      </c>
      <c r="F3703" s="8"/>
      <c r="G3703" s="14">
        <v>43</v>
      </c>
      <c r="H3703" s="29">
        <v>11.627906976744001</v>
      </c>
      <c r="I3703" s="6">
        <v>11.627906976744001</v>
      </c>
      <c r="J3703" s="6">
        <v>16.279069767442</v>
      </c>
      <c r="K3703" s="6">
        <v>2.3255813953489999</v>
      </c>
      <c r="L3703" s="12" t="s">
        <v>68</v>
      </c>
      <c r="M3703" s="6">
        <v>9.3023255813949994</v>
      </c>
      <c r="N3703" s="12" t="s">
        <v>68</v>
      </c>
      <c r="O3703" s="6">
        <v>9.3023255813949994</v>
      </c>
      <c r="P3703" s="6">
        <v>41.860465116279002</v>
      </c>
      <c r="Q3703" s="6">
        <v>23.255813953488001</v>
      </c>
      <c r="R3703" s="6">
        <v>11.627906976744001</v>
      </c>
      <c r="S3703" s="6">
        <v>18.604651162791001</v>
      </c>
      <c r="T3703" s="6">
        <v>16.279069767442</v>
      </c>
      <c r="U3703" s="38" t="s">
        <v>68</v>
      </c>
    </row>
    <row r="3704" spans="3:21" ht="25.2" x14ac:dyDescent="0.25">
      <c r="C3704" s="106"/>
      <c r="D3704" s="103"/>
      <c r="E3704" s="11" t="s">
        <v>37</v>
      </c>
      <c r="F3704" s="8"/>
      <c r="G3704" s="7">
        <v>115</v>
      </c>
      <c r="H3704" s="17">
        <v>17.391304347826001</v>
      </c>
      <c r="I3704" s="2">
        <v>6.9565217391300003</v>
      </c>
      <c r="J3704" s="2">
        <v>6.9565217391300003</v>
      </c>
      <c r="K3704" s="2">
        <v>3.4782608695650001</v>
      </c>
      <c r="L3704" s="19" t="s">
        <v>68</v>
      </c>
      <c r="M3704" s="2">
        <v>1.7391304347829999</v>
      </c>
      <c r="N3704" s="19" t="s">
        <v>68</v>
      </c>
      <c r="O3704" s="2">
        <v>7.8260869565220004</v>
      </c>
      <c r="P3704" s="2">
        <v>13.04347826087</v>
      </c>
      <c r="Q3704" s="2">
        <v>48.695652173912997</v>
      </c>
      <c r="R3704" s="2">
        <v>13.04347826087</v>
      </c>
      <c r="S3704" s="2">
        <v>7.8260869565220004</v>
      </c>
      <c r="T3704" s="2">
        <v>13.04347826087</v>
      </c>
      <c r="U3704" s="40" t="s">
        <v>68</v>
      </c>
    </row>
    <row r="3705" spans="3:21" x14ac:dyDescent="0.25">
      <c r="C3705" s="106"/>
      <c r="D3705" s="103"/>
      <c r="E3705" s="11" t="s">
        <v>38</v>
      </c>
      <c r="F3705" s="8"/>
      <c r="G3705" s="14">
        <v>6</v>
      </c>
      <c r="H3705" s="29">
        <v>16.666666666666998</v>
      </c>
      <c r="I3705" s="12" t="s">
        <v>68</v>
      </c>
      <c r="J3705" s="6">
        <v>16.666666666666998</v>
      </c>
      <c r="K3705" s="6">
        <v>16.666666666666998</v>
      </c>
      <c r="L3705" s="12" t="s">
        <v>68</v>
      </c>
      <c r="M3705" s="12" t="s">
        <v>68</v>
      </c>
      <c r="N3705" s="12" t="s">
        <v>68</v>
      </c>
      <c r="O3705" s="6">
        <v>16.666666666666998</v>
      </c>
      <c r="P3705" s="6">
        <v>16.666666666666998</v>
      </c>
      <c r="Q3705" s="6">
        <v>33.333333333333002</v>
      </c>
      <c r="R3705" s="6">
        <v>50</v>
      </c>
      <c r="S3705" s="6">
        <v>16.666666666666998</v>
      </c>
      <c r="T3705" s="12" t="s">
        <v>68</v>
      </c>
      <c r="U3705" s="38" t="s">
        <v>68</v>
      </c>
    </row>
    <row r="3706" spans="3:21" ht="25.2" x14ac:dyDescent="0.25">
      <c r="C3706" s="102" t="s">
        <v>39</v>
      </c>
      <c r="D3706" s="102" t="s">
        <v>25</v>
      </c>
      <c r="E3706" s="10" t="s">
        <v>40</v>
      </c>
      <c r="F3706" s="9"/>
      <c r="G3706" s="13">
        <v>164</v>
      </c>
      <c r="H3706" s="23">
        <v>23.170731707317</v>
      </c>
      <c r="I3706" s="4">
        <v>11.585365853659001</v>
      </c>
      <c r="J3706" s="4">
        <v>10.365853658537</v>
      </c>
      <c r="K3706" s="4">
        <v>4.268292682927</v>
      </c>
      <c r="L3706" s="4">
        <v>0.60975609756100002</v>
      </c>
      <c r="M3706" s="4">
        <v>1.219512195122</v>
      </c>
      <c r="N3706" s="36" t="s">
        <v>68</v>
      </c>
      <c r="O3706" s="4">
        <v>12.195121951220001</v>
      </c>
      <c r="P3706" s="4">
        <v>21.951219512194999</v>
      </c>
      <c r="Q3706" s="4">
        <v>31.097560975610001</v>
      </c>
      <c r="R3706" s="4">
        <v>14.634146341463</v>
      </c>
      <c r="S3706" s="4">
        <v>14.024390243901999</v>
      </c>
      <c r="T3706" s="4">
        <v>15.853658536585</v>
      </c>
      <c r="U3706" s="59" t="s">
        <v>68</v>
      </c>
    </row>
    <row r="3707" spans="3:21" ht="25.2" x14ac:dyDescent="0.25">
      <c r="C3707" s="106"/>
      <c r="D3707" s="103"/>
      <c r="E3707" s="11" t="s">
        <v>41</v>
      </c>
      <c r="F3707" s="8"/>
      <c r="G3707" s="7">
        <v>479</v>
      </c>
      <c r="H3707" s="17">
        <v>19.832985386221001</v>
      </c>
      <c r="I3707" s="2">
        <v>16.492693110647</v>
      </c>
      <c r="J3707" s="2">
        <v>10.647181628392</v>
      </c>
      <c r="K3707" s="2">
        <v>7.9331941544889997</v>
      </c>
      <c r="L3707" s="2">
        <v>0.83507306889400001</v>
      </c>
      <c r="M3707" s="2">
        <v>5.6367432150310002</v>
      </c>
      <c r="N3707" s="2">
        <v>0.41753653444700001</v>
      </c>
      <c r="O3707" s="2">
        <v>13.987473903967</v>
      </c>
      <c r="P3707" s="2">
        <v>24.843423799581998</v>
      </c>
      <c r="Q3707" s="2">
        <v>30.271398747389998</v>
      </c>
      <c r="R3707" s="2">
        <v>18.162839248434</v>
      </c>
      <c r="S3707" s="2">
        <v>9.6033402922760001</v>
      </c>
      <c r="T3707" s="2">
        <v>9.3945720250519997</v>
      </c>
      <c r="U3707" s="16">
        <v>0.41753653444700001</v>
      </c>
    </row>
    <row r="3708" spans="3:21" x14ac:dyDescent="0.25">
      <c r="C3708" s="106"/>
      <c r="D3708" s="103"/>
      <c r="E3708" s="11" t="s">
        <v>42</v>
      </c>
      <c r="F3708" s="8"/>
      <c r="G3708" s="14">
        <v>30</v>
      </c>
      <c r="H3708" s="29">
        <v>23.333333333333002</v>
      </c>
      <c r="I3708" s="6">
        <v>10</v>
      </c>
      <c r="J3708" s="6">
        <v>13.333333333333</v>
      </c>
      <c r="K3708" s="6">
        <v>3.333333333333</v>
      </c>
      <c r="L3708" s="6">
        <v>3.333333333333</v>
      </c>
      <c r="M3708" s="6">
        <v>40</v>
      </c>
      <c r="N3708" s="6">
        <v>3.333333333333</v>
      </c>
      <c r="O3708" s="6">
        <v>23.333333333333002</v>
      </c>
      <c r="P3708" s="6">
        <v>40</v>
      </c>
      <c r="Q3708" s="6">
        <v>13.333333333333</v>
      </c>
      <c r="R3708" s="6">
        <v>20</v>
      </c>
      <c r="S3708" s="6">
        <v>10</v>
      </c>
      <c r="T3708" s="6">
        <v>3.333333333333</v>
      </c>
      <c r="U3708" s="38" t="s">
        <v>68</v>
      </c>
    </row>
    <row r="3709" spans="3:21" x14ac:dyDescent="0.25">
      <c r="C3709" s="106"/>
      <c r="D3709" s="103"/>
      <c r="E3709" s="11" t="s">
        <v>43</v>
      </c>
      <c r="F3709" s="8"/>
      <c r="G3709" s="7">
        <v>243</v>
      </c>
      <c r="H3709" s="17">
        <v>21.810699588477</v>
      </c>
      <c r="I3709" s="2">
        <v>12.757201646091</v>
      </c>
      <c r="J3709" s="2">
        <v>8.6419753086419995</v>
      </c>
      <c r="K3709" s="2">
        <v>6.5843621399180003</v>
      </c>
      <c r="L3709" s="2">
        <v>0.41152263374499998</v>
      </c>
      <c r="M3709" s="2">
        <v>3.7037037037039999</v>
      </c>
      <c r="N3709" s="2">
        <v>0.82304526748999995</v>
      </c>
      <c r="O3709" s="2">
        <v>13.58024691358</v>
      </c>
      <c r="P3709" s="2">
        <v>23.456790123457001</v>
      </c>
      <c r="Q3709" s="2">
        <v>37.448559670781997</v>
      </c>
      <c r="R3709" s="2">
        <v>14.814814814815</v>
      </c>
      <c r="S3709" s="2">
        <v>8.6419753086419995</v>
      </c>
      <c r="T3709" s="2">
        <v>9.4650205761319999</v>
      </c>
      <c r="U3709" s="16">
        <v>0.41152263374499998</v>
      </c>
    </row>
    <row r="3710" spans="3:21" x14ac:dyDescent="0.25">
      <c r="C3710" s="106"/>
      <c r="D3710" s="103"/>
      <c r="E3710" s="11" t="s">
        <v>44</v>
      </c>
      <c r="F3710" s="8"/>
      <c r="G3710" s="14">
        <v>47</v>
      </c>
      <c r="H3710" s="29">
        <v>19.148936170212998</v>
      </c>
      <c r="I3710" s="6">
        <v>10.638297872340001</v>
      </c>
      <c r="J3710" s="6">
        <v>4.2553191489359996</v>
      </c>
      <c r="K3710" s="6">
        <v>6.3829787234040003</v>
      </c>
      <c r="L3710" s="12" t="s">
        <v>68</v>
      </c>
      <c r="M3710" s="6">
        <v>6.3829787234040003</v>
      </c>
      <c r="N3710" s="6">
        <v>2.1276595744679998</v>
      </c>
      <c r="O3710" s="6">
        <v>8.5106382978719992</v>
      </c>
      <c r="P3710" s="6">
        <v>19.148936170212998</v>
      </c>
      <c r="Q3710" s="6">
        <v>48.936170212766001</v>
      </c>
      <c r="R3710" s="6">
        <v>6.3829787234040003</v>
      </c>
      <c r="S3710" s="6">
        <v>4.2553191489359996</v>
      </c>
      <c r="T3710" s="6">
        <v>12.765957446809001</v>
      </c>
      <c r="U3710" s="38" t="s">
        <v>68</v>
      </c>
    </row>
    <row r="3711" spans="3:21" ht="25.2" x14ac:dyDescent="0.25">
      <c r="C3711" s="106"/>
      <c r="D3711" s="103"/>
      <c r="E3711" s="11" t="s">
        <v>45</v>
      </c>
      <c r="F3711" s="8"/>
      <c r="G3711" s="14">
        <v>28</v>
      </c>
      <c r="H3711" s="29">
        <v>7.1428571428570002</v>
      </c>
      <c r="I3711" s="6">
        <v>14.285714285714</v>
      </c>
      <c r="J3711" s="6">
        <v>10.714285714286</v>
      </c>
      <c r="K3711" s="6">
        <v>3.5714285714290002</v>
      </c>
      <c r="L3711" s="12" t="s">
        <v>68</v>
      </c>
      <c r="M3711" s="6">
        <v>7.1428571428570002</v>
      </c>
      <c r="N3711" s="12" t="s">
        <v>68</v>
      </c>
      <c r="O3711" s="6">
        <v>7.1428571428570002</v>
      </c>
      <c r="P3711" s="6">
        <v>25</v>
      </c>
      <c r="Q3711" s="6">
        <v>46.428571428570997</v>
      </c>
      <c r="R3711" s="6">
        <v>10.714285714286</v>
      </c>
      <c r="S3711" s="6">
        <v>28.571428571428999</v>
      </c>
      <c r="T3711" s="6">
        <v>7.1428571428570002</v>
      </c>
      <c r="U3711" s="38" t="s">
        <v>68</v>
      </c>
    </row>
    <row r="3712" spans="3:21" x14ac:dyDescent="0.25">
      <c r="C3712" s="106"/>
      <c r="D3712" s="103"/>
      <c r="E3712" s="11" t="s">
        <v>38</v>
      </c>
      <c r="F3712" s="8"/>
      <c r="G3712" s="7">
        <v>73</v>
      </c>
      <c r="H3712" s="17">
        <v>24.657534246575</v>
      </c>
      <c r="I3712" s="2">
        <v>15.068493150685001</v>
      </c>
      <c r="J3712" s="2">
        <v>13.698630136986001</v>
      </c>
      <c r="K3712" s="2">
        <v>12.328767123287999</v>
      </c>
      <c r="L3712" s="2">
        <v>1.369863013699</v>
      </c>
      <c r="M3712" s="2">
        <v>4.1095890410960001</v>
      </c>
      <c r="N3712" s="19" t="s">
        <v>68</v>
      </c>
      <c r="O3712" s="2">
        <v>8.2191780821920002</v>
      </c>
      <c r="P3712" s="2">
        <v>13.698630136986001</v>
      </c>
      <c r="Q3712" s="2">
        <v>34.246575342466002</v>
      </c>
      <c r="R3712" s="2">
        <v>9.5890410958899999</v>
      </c>
      <c r="S3712" s="2">
        <v>16.438356164384</v>
      </c>
      <c r="T3712" s="2">
        <v>12.328767123287999</v>
      </c>
      <c r="U3712" s="40" t="s">
        <v>68</v>
      </c>
    </row>
    <row r="3713" spans="3:21" ht="25.2" x14ac:dyDescent="0.25">
      <c r="C3713" s="106"/>
      <c r="D3713" s="102" t="s">
        <v>22</v>
      </c>
      <c r="E3713" s="10" t="s">
        <v>40</v>
      </c>
      <c r="F3713" s="9"/>
      <c r="G3713" s="13">
        <v>76</v>
      </c>
      <c r="H3713" s="23">
        <v>32.894736842104997</v>
      </c>
      <c r="I3713" s="4">
        <v>15.789473684211</v>
      </c>
      <c r="J3713" s="4">
        <v>5.2631578947369997</v>
      </c>
      <c r="K3713" s="4">
        <v>5.2631578947369997</v>
      </c>
      <c r="L3713" s="36" t="s">
        <v>68</v>
      </c>
      <c r="M3713" s="36" t="s">
        <v>68</v>
      </c>
      <c r="N3713" s="36" t="s">
        <v>68</v>
      </c>
      <c r="O3713" s="4">
        <v>18.421052631578998</v>
      </c>
      <c r="P3713" s="4">
        <v>19.736842105263001</v>
      </c>
      <c r="Q3713" s="4">
        <v>27.631578947367998</v>
      </c>
      <c r="R3713" s="4">
        <v>11.842105263158</v>
      </c>
      <c r="S3713" s="4">
        <v>15.789473684211</v>
      </c>
      <c r="T3713" s="4">
        <v>11.842105263158</v>
      </c>
      <c r="U3713" s="59" t="s">
        <v>68</v>
      </c>
    </row>
    <row r="3714" spans="3:21" ht="25.2" x14ac:dyDescent="0.25">
      <c r="C3714" s="106"/>
      <c r="D3714" s="103"/>
      <c r="E3714" s="11" t="s">
        <v>41</v>
      </c>
      <c r="F3714" s="8"/>
      <c r="G3714" s="7">
        <v>266</v>
      </c>
      <c r="H3714" s="17">
        <v>25.939849624059999</v>
      </c>
      <c r="I3714" s="2">
        <v>17.669172932331001</v>
      </c>
      <c r="J3714" s="2">
        <v>10.150375939850001</v>
      </c>
      <c r="K3714" s="2">
        <v>9.3984962406020003</v>
      </c>
      <c r="L3714" s="2">
        <v>0.37593984962400001</v>
      </c>
      <c r="M3714" s="2">
        <v>3.0075187969920001</v>
      </c>
      <c r="N3714" s="2">
        <v>0.75187969924800002</v>
      </c>
      <c r="O3714" s="2">
        <v>15.413533834586</v>
      </c>
      <c r="P3714" s="2">
        <v>21.428571428571001</v>
      </c>
      <c r="Q3714" s="2">
        <v>28.195488721804999</v>
      </c>
      <c r="R3714" s="2">
        <v>18.045112781955002</v>
      </c>
      <c r="S3714" s="2">
        <v>12.406015037594001</v>
      </c>
      <c r="T3714" s="2">
        <v>7.8947368421049999</v>
      </c>
      <c r="U3714" s="16">
        <v>0.37593984962400001</v>
      </c>
    </row>
    <row r="3715" spans="3:21" x14ac:dyDescent="0.25">
      <c r="C3715" s="106"/>
      <c r="D3715" s="103"/>
      <c r="E3715" s="11" t="s">
        <v>42</v>
      </c>
      <c r="F3715" s="8"/>
      <c r="G3715" s="14">
        <v>14</v>
      </c>
      <c r="H3715" s="29">
        <v>50</v>
      </c>
      <c r="I3715" s="6">
        <v>14.285714285714</v>
      </c>
      <c r="J3715" s="6">
        <v>14.285714285714</v>
      </c>
      <c r="K3715" s="6">
        <v>7.1428571428570002</v>
      </c>
      <c r="L3715" s="12" t="s">
        <v>68</v>
      </c>
      <c r="M3715" s="6">
        <v>28.571428571428999</v>
      </c>
      <c r="N3715" s="6">
        <v>7.1428571428570002</v>
      </c>
      <c r="O3715" s="6">
        <v>21.428571428571001</v>
      </c>
      <c r="P3715" s="6">
        <v>42.857142857143003</v>
      </c>
      <c r="Q3715" s="6">
        <v>21.428571428571001</v>
      </c>
      <c r="R3715" s="6">
        <v>14.285714285714</v>
      </c>
      <c r="S3715" s="6">
        <v>21.428571428571001</v>
      </c>
      <c r="T3715" s="12" t="s">
        <v>68</v>
      </c>
      <c r="U3715" s="38" t="s">
        <v>68</v>
      </c>
    </row>
    <row r="3716" spans="3:21" x14ac:dyDescent="0.25">
      <c r="C3716" s="106"/>
      <c r="D3716" s="103"/>
      <c r="E3716" s="11" t="s">
        <v>43</v>
      </c>
      <c r="F3716" s="8"/>
      <c r="G3716" s="7">
        <v>118</v>
      </c>
      <c r="H3716" s="17">
        <v>27.966101694915</v>
      </c>
      <c r="I3716" s="2">
        <v>16.949152542373</v>
      </c>
      <c r="J3716" s="2">
        <v>11.864406779661</v>
      </c>
      <c r="K3716" s="2">
        <v>8.4745762711860007</v>
      </c>
      <c r="L3716" s="2">
        <v>0.84745762711899997</v>
      </c>
      <c r="M3716" s="2">
        <v>3.3898305084749998</v>
      </c>
      <c r="N3716" s="2">
        <v>1.6949152542370001</v>
      </c>
      <c r="O3716" s="2">
        <v>15.254237288136</v>
      </c>
      <c r="P3716" s="2">
        <v>24.576271186441002</v>
      </c>
      <c r="Q3716" s="2">
        <v>28.813559322033999</v>
      </c>
      <c r="R3716" s="2">
        <v>18.644067796609999</v>
      </c>
      <c r="S3716" s="2">
        <v>11.016949152542001</v>
      </c>
      <c r="T3716" s="2">
        <v>7.6271186440680001</v>
      </c>
      <c r="U3716" s="16">
        <v>0.84745762711899997</v>
      </c>
    </row>
    <row r="3717" spans="3:21" x14ac:dyDescent="0.25">
      <c r="C3717" s="106"/>
      <c r="D3717" s="103"/>
      <c r="E3717" s="11" t="s">
        <v>44</v>
      </c>
      <c r="F3717" s="8"/>
      <c r="G3717" s="14">
        <v>18</v>
      </c>
      <c r="H3717" s="29">
        <v>33.333333333333002</v>
      </c>
      <c r="I3717" s="6">
        <v>16.666666666666998</v>
      </c>
      <c r="J3717" s="6">
        <v>11.111111111111001</v>
      </c>
      <c r="K3717" s="6">
        <v>5.5555555555560003</v>
      </c>
      <c r="L3717" s="12" t="s">
        <v>68</v>
      </c>
      <c r="M3717" s="6">
        <v>11.111111111111001</v>
      </c>
      <c r="N3717" s="6">
        <v>5.5555555555560003</v>
      </c>
      <c r="O3717" s="6">
        <v>11.111111111111001</v>
      </c>
      <c r="P3717" s="6">
        <v>16.666666666666998</v>
      </c>
      <c r="Q3717" s="6">
        <v>38.888888888888999</v>
      </c>
      <c r="R3717" s="6">
        <v>5.5555555555560003</v>
      </c>
      <c r="S3717" s="6">
        <v>5.5555555555560003</v>
      </c>
      <c r="T3717" s="6">
        <v>11.111111111111001</v>
      </c>
      <c r="U3717" s="38" t="s">
        <v>68</v>
      </c>
    </row>
    <row r="3718" spans="3:21" ht="25.2" x14ac:dyDescent="0.25">
      <c r="C3718" s="106"/>
      <c r="D3718" s="103"/>
      <c r="E3718" s="11" t="s">
        <v>45</v>
      </c>
      <c r="F3718" s="8"/>
      <c r="G3718" s="14">
        <v>11</v>
      </c>
      <c r="H3718" s="29">
        <v>18.181818181817999</v>
      </c>
      <c r="I3718" s="6">
        <v>27.272727272727</v>
      </c>
      <c r="J3718" s="6">
        <v>18.181818181817999</v>
      </c>
      <c r="K3718" s="12" t="s">
        <v>68</v>
      </c>
      <c r="L3718" s="12" t="s">
        <v>68</v>
      </c>
      <c r="M3718" s="12" t="s">
        <v>68</v>
      </c>
      <c r="N3718" s="12" t="s">
        <v>68</v>
      </c>
      <c r="O3718" s="12" t="s">
        <v>68</v>
      </c>
      <c r="P3718" s="6">
        <v>9.0909090909089993</v>
      </c>
      <c r="Q3718" s="6">
        <v>36.363636363635997</v>
      </c>
      <c r="R3718" s="12" t="s">
        <v>68</v>
      </c>
      <c r="S3718" s="6">
        <v>27.272727272727</v>
      </c>
      <c r="T3718" s="12" t="s">
        <v>68</v>
      </c>
      <c r="U3718" s="38" t="s">
        <v>68</v>
      </c>
    </row>
    <row r="3719" spans="3:21" x14ac:dyDescent="0.25">
      <c r="C3719" s="106"/>
      <c r="D3719" s="103"/>
      <c r="E3719" s="11" t="s">
        <v>38</v>
      </c>
      <c r="F3719" s="8"/>
      <c r="G3719" s="14">
        <v>45</v>
      </c>
      <c r="H3719" s="29">
        <v>28.888888888888999</v>
      </c>
      <c r="I3719" s="6">
        <v>17.777777777777999</v>
      </c>
      <c r="J3719" s="6">
        <v>15.555555555555999</v>
      </c>
      <c r="K3719" s="6">
        <v>15.555555555555999</v>
      </c>
      <c r="L3719" s="6">
        <v>2.2222222222219998</v>
      </c>
      <c r="M3719" s="6">
        <v>4.4444444444439997</v>
      </c>
      <c r="N3719" s="12" t="s">
        <v>68</v>
      </c>
      <c r="O3719" s="6">
        <v>6.666666666667</v>
      </c>
      <c r="P3719" s="6">
        <v>15.555555555555999</v>
      </c>
      <c r="Q3719" s="6">
        <v>31.111111111111001</v>
      </c>
      <c r="R3719" s="6">
        <v>6.666666666667</v>
      </c>
      <c r="S3719" s="6">
        <v>15.555555555555999</v>
      </c>
      <c r="T3719" s="6">
        <v>13.333333333333</v>
      </c>
      <c r="U3719" s="38" t="s">
        <v>68</v>
      </c>
    </row>
    <row r="3720" spans="3:21" ht="25.2" x14ac:dyDescent="0.25">
      <c r="C3720" s="106"/>
      <c r="D3720" s="102" t="s">
        <v>23</v>
      </c>
      <c r="E3720" s="10" t="s">
        <v>40</v>
      </c>
      <c r="F3720" s="9"/>
      <c r="G3720" s="13">
        <v>88</v>
      </c>
      <c r="H3720" s="23">
        <v>14.772727272727</v>
      </c>
      <c r="I3720" s="4">
        <v>7.9545454545450003</v>
      </c>
      <c r="J3720" s="4">
        <v>14.772727272727</v>
      </c>
      <c r="K3720" s="4">
        <v>3.4090909090910002</v>
      </c>
      <c r="L3720" s="4">
        <v>1.136363636364</v>
      </c>
      <c r="M3720" s="4">
        <v>2.2727272727269998</v>
      </c>
      <c r="N3720" s="36" t="s">
        <v>68</v>
      </c>
      <c r="O3720" s="4">
        <v>6.8181818181820004</v>
      </c>
      <c r="P3720" s="4">
        <v>23.863636363636001</v>
      </c>
      <c r="Q3720" s="4">
        <v>34.090909090909001</v>
      </c>
      <c r="R3720" s="4">
        <v>17.045454545455001</v>
      </c>
      <c r="S3720" s="4">
        <v>12.5</v>
      </c>
      <c r="T3720" s="4">
        <v>19.318181818182001</v>
      </c>
      <c r="U3720" s="59" t="s">
        <v>68</v>
      </c>
    </row>
    <row r="3721" spans="3:21" ht="25.2" x14ac:dyDescent="0.25">
      <c r="C3721" s="106"/>
      <c r="D3721" s="103"/>
      <c r="E3721" s="11" t="s">
        <v>41</v>
      </c>
      <c r="F3721" s="8"/>
      <c r="G3721" s="7">
        <v>213</v>
      </c>
      <c r="H3721" s="17">
        <v>12.206572769953</v>
      </c>
      <c r="I3721" s="2">
        <v>15.023474178403999</v>
      </c>
      <c r="J3721" s="2">
        <v>11.267605633803001</v>
      </c>
      <c r="K3721" s="2">
        <v>6.1032863849770003</v>
      </c>
      <c r="L3721" s="2">
        <v>1.4084507042250001</v>
      </c>
      <c r="M3721" s="2">
        <v>8.9201877934270009</v>
      </c>
      <c r="N3721" s="19" t="s">
        <v>68</v>
      </c>
      <c r="O3721" s="2">
        <v>12.206572769953</v>
      </c>
      <c r="P3721" s="2">
        <v>29.107981220656999</v>
      </c>
      <c r="Q3721" s="2">
        <v>32.863849765258003</v>
      </c>
      <c r="R3721" s="2">
        <v>18.309859154929999</v>
      </c>
      <c r="S3721" s="2">
        <v>6.1032863849770003</v>
      </c>
      <c r="T3721" s="2">
        <v>11.267605633803001</v>
      </c>
      <c r="U3721" s="16">
        <v>0.46948356807500002</v>
      </c>
    </row>
    <row r="3722" spans="3:21" x14ac:dyDescent="0.25">
      <c r="C3722" s="106"/>
      <c r="D3722" s="103"/>
      <c r="E3722" s="11" t="s">
        <v>42</v>
      </c>
      <c r="F3722" s="8"/>
      <c r="G3722" s="14">
        <v>16</v>
      </c>
      <c r="H3722" s="57" t="s">
        <v>68</v>
      </c>
      <c r="I3722" s="6">
        <v>6.25</v>
      </c>
      <c r="J3722" s="6">
        <v>12.5</v>
      </c>
      <c r="K3722" s="12" t="s">
        <v>68</v>
      </c>
      <c r="L3722" s="6">
        <v>6.25</v>
      </c>
      <c r="M3722" s="6">
        <v>50</v>
      </c>
      <c r="N3722" s="12" t="s">
        <v>68</v>
      </c>
      <c r="O3722" s="6">
        <v>25</v>
      </c>
      <c r="P3722" s="6">
        <v>37.5</v>
      </c>
      <c r="Q3722" s="6">
        <v>6.25</v>
      </c>
      <c r="R3722" s="6">
        <v>25</v>
      </c>
      <c r="S3722" s="12" t="s">
        <v>68</v>
      </c>
      <c r="T3722" s="6">
        <v>6.25</v>
      </c>
      <c r="U3722" s="38" t="s">
        <v>68</v>
      </c>
    </row>
    <row r="3723" spans="3:21" x14ac:dyDescent="0.25">
      <c r="C3723" s="106"/>
      <c r="D3723" s="103"/>
      <c r="E3723" s="11" t="s">
        <v>43</v>
      </c>
      <c r="F3723" s="8"/>
      <c r="G3723" s="7">
        <v>125</v>
      </c>
      <c r="H3723" s="17">
        <v>16</v>
      </c>
      <c r="I3723" s="2">
        <v>8.8000000000000007</v>
      </c>
      <c r="J3723" s="2">
        <v>5.6</v>
      </c>
      <c r="K3723" s="2">
        <v>4.8</v>
      </c>
      <c r="L3723" s="19" t="s">
        <v>68</v>
      </c>
      <c r="M3723" s="2">
        <v>4</v>
      </c>
      <c r="N3723" s="19" t="s">
        <v>68</v>
      </c>
      <c r="O3723" s="2">
        <v>12</v>
      </c>
      <c r="P3723" s="2">
        <v>22.4</v>
      </c>
      <c r="Q3723" s="2">
        <v>45.6</v>
      </c>
      <c r="R3723" s="2">
        <v>11.2</v>
      </c>
      <c r="S3723" s="2">
        <v>6.4</v>
      </c>
      <c r="T3723" s="2">
        <v>11.2</v>
      </c>
      <c r="U3723" s="40" t="s">
        <v>68</v>
      </c>
    </row>
    <row r="3724" spans="3:21" x14ac:dyDescent="0.25">
      <c r="C3724" s="106"/>
      <c r="D3724" s="103"/>
      <c r="E3724" s="11" t="s">
        <v>44</v>
      </c>
      <c r="F3724" s="8"/>
      <c r="G3724" s="14">
        <v>29</v>
      </c>
      <c r="H3724" s="29">
        <v>10.344827586207</v>
      </c>
      <c r="I3724" s="6">
        <v>6.8965517241379999</v>
      </c>
      <c r="J3724" s="12" t="s">
        <v>68</v>
      </c>
      <c r="K3724" s="6">
        <v>6.8965517241379999</v>
      </c>
      <c r="L3724" s="12" t="s">
        <v>68</v>
      </c>
      <c r="M3724" s="6">
        <v>3.4482758620689999</v>
      </c>
      <c r="N3724" s="12" t="s">
        <v>68</v>
      </c>
      <c r="O3724" s="6">
        <v>6.8965517241379999</v>
      </c>
      <c r="P3724" s="6">
        <v>20.689655172414</v>
      </c>
      <c r="Q3724" s="6">
        <v>55.172413793102997</v>
      </c>
      <c r="R3724" s="6">
        <v>6.8965517241379999</v>
      </c>
      <c r="S3724" s="6">
        <v>3.4482758620689999</v>
      </c>
      <c r="T3724" s="6">
        <v>13.793103448276</v>
      </c>
      <c r="U3724" s="38" t="s">
        <v>68</v>
      </c>
    </row>
    <row r="3725" spans="3:21" ht="25.2" x14ac:dyDescent="0.25">
      <c r="C3725" s="106"/>
      <c r="D3725" s="103"/>
      <c r="E3725" s="11" t="s">
        <v>45</v>
      </c>
      <c r="F3725" s="8"/>
      <c r="G3725" s="14">
        <v>17</v>
      </c>
      <c r="H3725" s="57" t="s">
        <v>68</v>
      </c>
      <c r="I3725" s="6">
        <v>5.8823529411760003</v>
      </c>
      <c r="J3725" s="6">
        <v>5.8823529411760003</v>
      </c>
      <c r="K3725" s="6">
        <v>5.8823529411760003</v>
      </c>
      <c r="L3725" s="12" t="s">
        <v>68</v>
      </c>
      <c r="M3725" s="6">
        <v>11.764705882353001</v>
      </c>
      <c r="N3725" s="12" t="s">
        <v>68</v>
      </c>
      <c r="O3725" s="6">
        <v>11.764705882353001</v>
      </c>
      <c r="P3725" s="6">
        <v>35.294117647058997</v>
      </c>
      <c r="Q3725" s="6">
        <v>52.941176470587997</v>
      </c>
      <c r="R3725" s="6">
        <v>17.647058823529001</v>
      </c>
      <c r="S3725" s="6">
        <v>29.411764705882</v>
      </c>
      <c r="T3725" s="6">
        <v>11.764705882353001</v>
      </c>
      <c r="U3725" s="38" t="s">
        <v>68</v>
      </c>
    </row>
    <row r="3726" spans="3:21" x14ac:dyDescent="0.25">
      <c r="C3726" s="106"/>
      <c r="D3726" s="103"/>
      <c r="E3726" s="11" t="s">
        <v>38</v>
      </c>
      <c r="F3726" s="8"/>
      <c r="G3726" s="14">
        <v>28</v>
      </c>
      <c r="H3726" s="29">
        <v>17.857142857143</v>
      </c>
      <c r="I3726" s="6">
        <v>10.714285714286</v>
      </c>
      <c r="J3726" s="6">
        <v>10.714285714286</v>
      </c>
      <c r="K3726" s="6">
        <v>7.1428571428570002</v>
      </c>
      <c r="L3726" s="12" t="s">
        <v>68</v>
      </c>
      <c r="M3726" s="6">
        <v>3.5714285714290002</v>
      </c>
      <c r="N3726" s="12" t="s">
        <v>68</v>
      </c>
      <c r="O3726" s="6">
        <v>10.714285714286</v>
      </c>
      <c r="P3726" s="6">
        <v>10.714285714286</v>
      </c>
      <c r="Q3726" s="6">
        <v>39.285714285714</v>
      </c>
      <c r="R3726" s="6">
        <v>14.285714285714</v>
      </c>
      <c r="S3726" s="6">
        <v>17.857142857143</v>
      </c>
      <c r="T3726" s="6">
        <v>10.714285714286</v>
      </c>
      <c r="U3726" s="38" t="s">
        <v>68</v>
      </c>
    </row>
    <row r="3727" spans="3:21" x14ac:dyDescent="0.25">
      <c r="C3727" s="102" t="s">
        <v>46</v>
      </c>
      <c r="D3727" s="100" t="s">
        <v>21</v>
      </c>
      <c r="E3727" s="10" t="s">
        <v>47</v>
      </c>
      <c r="F3727" s="9"/>
      <c r="G3727" s="13">
        <v>545</v>
      </c>
      <c r="H3727" s="23">
        <v>18.715596330275002</v>
      </c>
      <c r="I3727" s="4">
        <v>15.596330275229001</v>
      </c>
      <c r="J3727" s="4">
        <v>10.642201834862</v>
      </c>
      <c r="K3727" s="4">
        <v>6.4220183486240003</v>
      </c>
      <c r="L3727" s="4">
        <v>0.55045871559600001</v>
      </c>
      <c r="M3727" s="4">
        <v>5.5045871559629997</v>
      </c>
      <c r="N3727" s="4">
        <v>0.36697247706399999</v>
      </c>
      <c r="O3727" s="4">
        <v>13.944954128439999</v>
      </c>
      <c r="P3727" s="4">
        <v>21.834862385320999</v>
      </c>
      <c r="Q3727" s="4">
        <v>34.862385321101002</v>
      </c>
      <c r="R3727" s="4">
        <v>14.311926605505001</v>
      </c>
      <c r="S3727" s="4">
        <v>9.9082568807339992</v>
      </c>
      <c r="T3727" s="4">
        <v>11.743119266055</v>
      </c>
      <c r="U3727" s="25">
        <v>0.36697247706399999</v>
      </c>
    </row>
    <row r="3728" spans="3:21" ht="25.2" x14ac:dyDescent="0.25">
      <c r="C3728" s="106"/>
      <c r="D3728" s="101"/>
      <c r="E3728" s="11" t="s">
        <v>48</v>
      </c>
      <c r="F3728" s="8"/>
      <c r="G3728" s="7">
        <v>126</v>
      </c>
      <c r="H3728" s="17">
        <v>25.396825396825001</v>
      </c>
      <c r="I3728" s="2">
        <v>12.698412698413</v>
      </c>
      <c r="J3728" s="2">
        <v>10.31746031746</v>
      </c>
      <c r="K3728" s="2">
        <v>8.7301587301589993</v>
      </c>
      <c r="L3728" s="2">
        <v>0.793650793651</v>
      </c>
      <c r="M3728" s="2">
        <v>6.3492063492059998</v>
      </c>
      <c r="N3728" s="19" t="s">
        <v>68</v>
      </c>
      <c r="O3728" s="2">
        <v>12.698412698413</v>
      </c>
      <c r="P3728" s="2">
        <v>23.809523809523998</v>
      </c>
      <c r="Q3728" s="2">
        <v>23.809523809523998</v>
      </c>
      <c r="R3728" s="2">
        <v>19.047619047619001</v>
      </c>
      <c r="S3728" s="2">
        <v>7.9365079365079998</v>
      </c>
      <c r="T3728" s="2">
        <v>10.31746031746</v>
      </c>
      <c r="U3728" s="40" t="s">
        <v>68</v>
      </c>
    </row>
    <row r="3729" spans="3:21" x14ac:dyDescent="0.25">
      <c r="C3729" s="106"/>
      <c r="D3729" s="101"/>
      <c r="E3729" s="11" t="s">
        <v>49</v>
      </c>
      <c r="F3729" s="8"/>
      <c r="G3729" s="14">
        <v>15</v>
      </c>
      <c r="H3729" s="29">
        <v>20</v>
      </c>
      <c r="I3729" s="6">
        <v>6.666666666667</v>
      </c>
      <c r="J3729" s="6">
        <v>20</v>
      </c>
      <c r="K3729" s="6">
        <v>13.333333333333</v>
      </c>
      <c r="L3729" s="12" t="s">
        <v>68</v>
      </c>
      <c r="M3729" s="12" t="s">
        <v>68</v>
      </c>
      <c r="N3729" s="12" t="s">
        <v>68</v>
      </c>
      <c r="O3729" s="6">
        <v>6.666666666667</v>
      </c>
      <c r="P3729" s="6">
        <v>40</v>
      </c>
      <c r="Q3729" s="6">
        <v>26.666666666666998</v>
      </c>
      <c r="R3729" s="6">
        <v>20</v>
      </c>
      <c r="S3729" s="6">
        <v>20</v>
      </c>
      <c r="T3729" s="6">
        <v>6.666666666667</v>
      </c>
      <c r="U3729" s="38" t="s">
        <v>68</v>
      </c>
    </row>
    <row r="3730" spans="3:21" ht="25.2" x14ac:dyDescent="0.25">
      <c r="C3730" s="106"/>
      <c r="D3730" s="101"/>
      <c r="E3730" s="11" t="s">
        <v>50</v>
      </c>
      <c r="F3730" s="8"/>
      <c r="G3730" s="7">
        <v>76</v>
      </c>
      <c r="H3730" s="17">
        <v>21.052631578947</v>
      </c>
      <c r="I3730" s="2">
        <v>15.789473684211</v>
      </c>
      <c r="J3730" s="2">
        <v>7.8947368421049999</v>
      </c>
      <c r="K3730" s="2">
        <v>5.2631578947369997</v>
      </c>
      <c r="L3730" s="2">
        <v>1.3157894736839999</v>
      </c>
      <c r="M3730" s="2">
        <v>3.947368421053</v>
      </c>
      <c r="N3730" s="19" t="s">
        <v>68</v>
      </c>
      <c r="O3730" s="2">
        <v>11.842105263158</v>
      </c>
      <c r="P3730" s="2">
        <v>26.315789473683999</v>
      </c>
      <c r="Q3730" s="2">
        <v>30.263157894736999</v>
      </c>
      <c r="R3730" s="2">
        <v>21.052631578947</v>
      </c>
      <c r="S3730" s="2">
        <v>21.052631578947</v>
      </c>
      <c r="T3730" s="2">
        <v>5.2631578947369997</v>
      </c>
      <c r="U3730" s="40" t="s">
        <v>68</v>
      </c>
    </row>
    <row r="3731" spans="3:21" ht="25.2" x14ac:dyDescent="0.25">
      <c r="C3731" s="106"/>
      <c r="D3731" s="101"/>
      <c r="E3731" s="11" t="s">
        <v>51</v>
      </c>
      <c r="F3731" s="8"/>
      <c r="G3731" s="14">
        <v>32</v>
      </c>
      <c r="H3731" s="29">
        <v>15.625</v>
      </c>
      <c r="I3731" s="6">
        <v>12.5</v>
      </c>
      <c r="J3731" s="6">
        <v>9.375</v>
      </c>
      <c r="K3731" s="6">
        <v>9.375</v>
      </c>
      <c r="L3731" s="12" t="s">
        <v>68</v>
      </c>
      <c r="M3731" s="6">
        <v>3.125</v>
      </c>
      <c r="N3731" s="12" t="s">
        <v>68</v>
      </c>
      <c r="O3731" s="6">
        <v>12.5</v>
      </c>
      <c r="P3731" s="6">
        <v>18.75</v>
      </c>
      <c r="Q3731" s="6">
        <v>43.75</v>
      </c>
      <c r="R3731" s="6">
        <v>18.75</v>
      </c>
      <c r="S3731" s="6">
        <v>25</v>
      </c>
      <c r="T3731" s="6">
        <v>3.125</v>
      </c>
      <c r="U3731" s="38" t="s">
        <v>68</v>
      </c>
    </row>
    <row r="3732" spans="3:21" x14ac:dyDescent="0.25">
      <c r="C3732" s="106"/>
      <c r="D3732" s="101"/>
      <c r="E3732" s="11" t="s">
        <v>52</v>
      </c>
      <c r="F3732" s="8"/>
      <c r="G3732" s="14">
        <v>17</v>
      </c>
      <c r="H3732" s="29">
        <v>35.294117647058997</v>
      </c>
      <c r="I3732" s="6">
        <v>5.8823529411760003</v>
      </c>
      <c r="J3732" s="12" t="s">
        <v>68</v>
      </c>
      <c r="K3732" s="6">
        <v>5.8823529411760003</v>
      </c>
      <c r="L3732" s="12" t="s">
        <v>68</v>
      </c>
      <c r="M3732" s="12" t="s">
        <v>68</v>
      </c>
      <c r="N3732" s="12" t="s">
        <v>68</v>
      </c>
      <c r="O3732" s="6">
        <v>5.8823529411760003</v>
      </c>
      <c r="P3732" s="6">
        <v>5.8823529411760003</v>
      </c>
      <c r="Q3732" s="6">
        <v>41.176470588234999</v>
      </c>
      <c r="R3732" s="6">
        <v>5.8823529411760003</v>
      </c>
      <c r="S3732" s="6">
        <v>11.764705882353001</v>
      </c>
      <c r="T3732" s="6">
        <v>17.647058823529001</v>
      </c>
      <c r="U3732" s="38" t="s">
        <v>68</v>
      </c>
    </row>
    <row r="3733" spans="3:21" x14ac:dyDescent="0.25">
      <c r="C3733" s="106"/>
      <c r="D3733" s="101"/>
      <c r="E3733" s="11" t="s">
        <v>53</v>
      </c>
      <c r="F3733" s="8"/>
      <c r="G3733" s="14">
        <v>12</v>
      </c>
      <c r="H3733" s="29">
        <v>8.333333333333</v>
      </c>
      <c r="I3733" s="12" t="s">
        <v>68</v>
      </c>
      <c r="J3733" s="12" t="s">
        <v>68</v>
      </c>
      <c r="K3733" s="12" t="s">
        <v>68</v>
      </c>
      <c r="L3733" s="12" t="s">
        <v>68</v>
      </c>
      <c r="M3733" s="6">
        <v>16.666666666666998</v>
      </c>
      <c r="N3733" s="12" t="s">
        <v>68</v>
      </c>
      <c r="O3733" s="12" t="s">
        <v>68</v>
      </c>
      <c r="P3733" s="6">
        <v>25</v>
      </c>
      <c r="Q3733" s="6">
        <v>50</v>
      </c>
      <c r="R3733" s="6">
        <v>8.333333333333</v>
      </c>
      <c r="S3733" s="12" t="s">
        <v>68</v>
      </c>
      <c r="T3733" s="6">
        <v>25</v>
      </c>
      <c r="U3733" s="38" t="s">
        <v>68</v>
      </c>
    </row>
    <row r="3734" spans="3:21" x14ac:dyDescent="0.25">
      <c r="C3734" s="106"/>
      <c r="D3734" s="101"/>
      <c r="E3734" s="11" t="s">
        <v>38</v>
      </c>
      <c r="F3734" s="8"/>
      <c r="G3734" s="14">
        <v>18</v>
      </c>
      <c r="H3734" s="29">
        <v>27.777777777777999</v>
      </c>
      <c r="I3734" s="6">
        <v>11.111111111111001</v>
      </c>
      <c r="J3734" s="6">
        <v>16.666666666666998</v>
      </c>
      <c r="K3734" s="6">
        <v>5.5555555555560003</v>
      </c>
      <c r="L3734" s="6">
        <v>5.5555555555560003</v>
      </c>
      <c r="M3734" s="12" t="s">
        <v>68</v>
      </c>
      <c r="N3734" s="12" t="s">
        <v>68</v>
      </c>
      <c r="O3734" s="6">
        <v>11.111111111111001</v>
      </c>
      <c r="P3734" s="6">
        <v>16.666666666666998</v>
      </c>
      <c r="Q3734" s="6">
        <v>22.222222222222001</v>
      </c>
      <c r="R3734" s="6">
        <v>11.111111111111001</v>
      </c>
      <c r="S3734" s="6">
        <v>11.111111111111001</v>
      </c>
      <c r="T3734" s="6">
        <v>16.666666666666998</v>
      </c>
      <c r="U3734" s="38" t="s">
        <v>68</v>
      </c>
    </row>
    <row r="3735" spans="3:21" x14ac:dyDescent="0.25">
      <c r="C3735" s="106"/>
      <c r="D3735" s="101"/>
      <c r="E3735" s="11" t="s">
        <v>54</v>
      </c>
      <c r="F3735" s="8"/>
      <c r="G3735" s="7">
        <v>671</v>
      </c>
      <c r="H3735" s="17">
        <v>19.970193740686</v>
      </c>
      <c r="I3735" s="2">
        <v>15.0521609538</v>
      </c>
      <c r="J3735" s="2">
        <v>10.581222056632001</v>
      </c>
      <c r="K3735" s="2">
        <v>6.8554396423249999</v>
      </c>
      <c r="L3735" s="2">
        <v>0.59612518628900002</v>
      </c>
      <c r="M3735" s="2">
        <v>5.6631892697469999</v>
      </c>
      <c r="N3735" s="2">
        <v>0.298062593145</v>
      </c>
      <c r="O3735" s="2">
        <v>13.71087928465</v>
      </c>
      <c r="P3735" s="2">
        <v>22.205663189269998</v>
      </c>
      <c r="Q3735" s="2">
        <v>32.786885245901999</v>
      </c>
      <c r="R3735" s="2">
        <v>15.201192250372999</v>
      </c>
      <c r="S3735" s="2">
        <v>9.5380029806260005</v>
      </c>
      <c r="T3735" s="2">
        <v>11.475409836066</v>
      </c>
      <c r="U3735" s="16">
        <v>0.298062593145</v>
      </c>
    </row>
    <row r="3736" spans="3:21" x14ac:dyDescent="0.25">
      <c r="C3736" s="106"/>
      <c r="D3736" s="101"/>
      <c r="E3736" s="11" t="s">
        <v>55</v>
      </c>
      <c r="F3736" s="8"/>
      <c r="G3736" s="7">
        <v>123</v>
      </c>
      <c r="H3736" s="17">
        <v>19.512195121950999</v>
      </c>
      <c r="I3736" s="2">
        <v>13.821138211381999</v>
      </c>
      <c r="J3736" s="2">
        <v>9.7560975609760003</v>
      </c>
      <c r="K3736" s="2">
        <v>7.3170731707319998</v>
      </c>
      <c r="L3736" s="2">
        <v>0.81300813008100004</v>
      </c>
      <c r="M3736" s="2">
        <v>3.2520325203249998</v>
      </c>
      <c r="N3736" s="19" t="s">
        <v>68</v>
      </c>
      <c r="O3736" s="2">
        <v>11.382113821138001</v>
      </c>
      <c r="P3736" s="2">
        <v>26.016260162601998</v>
      </c>
      <c r="Q3736" s="2">
        <v>33.333333333333002</v>
      </c>
      <c r="R3736" s="2">
        <v>20.325203252032999</v>
      </c>
      <c r="S3736" s="2">
        <v>21.951219512194999</v>
      </c>
      <c r="T3736" s="2">
        <v>4.8780487804880002</v>
      </c>
      <c r="U3736" s="40" t="s">
        <v>68</v>
      </c>
    </row>
    <row r="3737" spans="3:21" ht="25.2" x14ac:dyDescent="0.25">
      <c r="C3737" s="102" t="s">
        <v>56</v>
      </c>
      <c r="D3737" s="100" t="s">
        <v>21</v>
      </c>
      <c r="E3737" s="10" t="s">
        <v>57</v>
      </c>
      <c r="F3737" s="9"/>
      <c r="G3737" s="13">
        <v>260</v>
      </c>
      <c r="H3737" s="23">
        <v>19.230769230768999</v>
      </c>
      <c r="I3737" s="4">
        <v>14.615384615385</v>
      </c>
      <c r="J3737" s="4">
        <v>10.769230769230999</v>
      </c>
      <c r="K3737" s="4">
        <v>8.4615384615379998</v>
      </c>
      <c r="L3737" s="4">
        <v>0.76923076923099998</v>
      </c>
      <c r="M3737" s="4">
        <v>6.5384615384620002</v>
      </c>
      <c r="N3737" s="36" t="s">
        <v>68</v>
      </c>
      <c r="O3737" s="4">
        <v>14.615384615385</v>
      </c>
      <c r="P3737" s="4">
        <v>25.769230769231001</v>
      </c>
      <c r="Q3737" s="4">
        <v>31.153846153846001</v>
      </c>
      <c r="R3737" s="4">
        <v>13.461538461538</v>
      </c>
      <c r="S3737" s="4">
        <v>9.6153846153850004</v>
      </c>
      <c r="T3737" s="4">
        <v>10.769230769230999</v>
      </c>
      <c r="U3737" s="59" t="s">
        <v>68</v>
      </c>
    </row>
    <row r="3738" spans="3:21" ht="25.2" x14ac:dyDescent="0.25">
      <c r="C3738" s="106"/>
      <c r="D3738" s="101"/>
      <c r="E3738" s="11" t="s">
        <v>58</v>
      </c>
      <c r="F3738" s="8"/>
      <c r="G3738" s="7">
        <v>345</v>
      </c>
      <c r="H3738" s="17">
        <v>22.318840579709999</v>
      </c>
      <c r="I3738" s="2">
        <v>14.492753623187999</v>
      </c>
      <c r="J3738" s="2">
        <v>8.4057971014490001</v>
      </c>
      <c r="K3738" s="2">
        <v>5.5072463768119997</v>
      </c>
      <c r="L3738" s="2">
        <v>0.86956521739100001</v>
      </c>
      <c r="M3738" s="2">
        <v>4.9275362318839999</v>
      </c>
      <c r="N3738" s="19" t="s">
        <v>68</v>
      </c>
      <c r="O3738" s="2">
        <v>9.5652173913039995</v>
      </c>
      <c r="P3738" s="2">
        <v>19.710144927536</v>
      </c>
      <c r="Q3738" s="2">
        <v>33.043478260870003</v>
      </c>
      <c r="R3738" s="2">
        <v>17.101449275362</v>
      </c>
      <c r="S3738" s="2">
        <v>11.014492753622999</v>
      </c>
      <c r="T3738" s="2">
        <v>12.173913043478001</v>
      </c>
      <c r="U3738" s="16">
        <v>0.289855072464</v>
      </c>
    </row>
    <row r="3739" spans="3:21" ht="25.2" x14ac:dyDescent="0.25">
      <c r="C3739" s="106"/>
      <c r="D3739" s="101"/>
      <c r="E3739" s="11" t="s">
        <v>59</v>
      </c>
      <c r="F3739" s="8"/>
      <c r="G3739" s="7">
        <v>160</v>
      </c>
      <c r="H3739" s="17">
        <v>16.875</v>
      </c>
      <c r="I3739" s="2">
        <v>12.5</v>
      </c>
      <c r="J3739" s="2">
        <v>11.875</v>
      </c>
      <c r="K3739" s="2">
        <v>6.875</v>
      </c>
      <c r="L3739" s="2">
        <v>0.625</v>
      </c>
      <c r="M3739" s="2">
        <v>5</v>
      </c>
      <c r="N3739" s="2">
        <v>1.25</v>
      </c>
      <c r="O3739" s="2">
        <v>16.875</v>
      </c>
      <c r="P3739" s="2">
        <v>21.875</v>
      </c>
      <c r="Q3739" s="2">
        <v>40.625</v>
      </c>
      <c r="R3739" s="2">
        <v>16.25</v>
      </c>
      <c r="S3739" s="2">
        <v>11.25</v>
      </c>
      <c r="T3739" s="2">
        <v>10.625</v>
      </c>
      <c r="U3739" s="40" t="s">
        <v>68</v>
      </c>
    </row>
    <row r="3740" spans="3:21" x14ac:dyDescent="0.25">
      <c r="C3740" s="106"/>
      <c r="D3740" s="101"/>
      <c r="E3740" s="11" t="s">
        <v>60</v>
      </c>
      <c r="F3740" s="8"/>
      <c r="G3740" s="7">
        <v>76</v>
      </c>
      <c r="H3740" s="17">
        <v>21.052631578947</v>
      </c>
      <c r="I3740" s="2">
        <v>17.105263157894999</v>
      </c>
      <c r="J3740" s="2">
        <v>13.157894736842</v>
      </c>
      <c r="K3740" s="2">
        <v>6.5789473684209998</v>
      </c>
      <c r="L3740" s="19" t="s">
        <v>68</v>
      </c>
      <c r="M3740" s="2">
        <v>2.6315789473679998</v>
      </c>
      <c r="N3740" s="19" t="s">
        <v>68</v>
      </c>
      <c r="O3740" s="2">
        <v>14.473684210526001</v>
      </c>
      <c r="P3740" s="2">
        <v>23.684210526316001</v>
      </c>
      <c r="Q3740" s="2">
        <v>23.684210526316001</v>
      </c>
      <c r="R3740" s="2">
        <v>14.473684210526001</v>
      </c>
      <c r="S3740" s="2">
        <v>18.421052631578998</v>
      </c>
      <c r="T3740" s="2">
        <v>6.5789473684209998</v>
      </c>
      <c r="U3740" s="16">
        <v>1.3157894736839999</v>
      </c>
    </row>
    <row r="3741" spans="3:21" x14ac:dyDescent="0.25">
      <c r="C3741" s="102" t="s">
        <v>61</v>
      </c>
      <c r="D3741" s="100" t="s">
        <v>21</v>
      </c>
      <c r="E3741" s="10" t="s">
        <v>62</v>
      </c>
      <c r="F3741" s="9"/>
      <c r="G3741" s="13">
        <v>101</v>
      </c>
      <c r="H3741" s="23">
        <v>14.851485148515</v>
      </c>
      <c r="I3741" s="4">
        <v>21.782178217822</v>
      </c>
      <c r="J3741" s="4">
        <v>11.881188118812</v>
      </c>
      <c r="K3741" s="4">
        <v>9.9009900990100004</v>
      </c>
      <c r="L3741" s="4">
        <v>0.99009900990099997</v>
      </c>
      <c r="M3741" s="4">
        <v>7.9207920792079998</v>
      </c>
      <c r="N3741" s="4">
        <v>0.99009900990099997</v>
      </c>
      <c r="O3741" s="4">
        <v>12.871287128713</v>
      </c>
      <c r="P3741" s="4">
        <v>21.782178217822</v>
      </c>
      <c r="Q3741" s="4">
        <v>33.663366336633999</v>
      </c>
      <c r="R3741" s="4">
        <v>15.841584158416</v>
      </c>
      <c r="S3741" s="4">
        <v>13.861386138614</v>
      </c>
      <c r="T3741" s="4">
        <v>8.9108910891090005</v>
      </c>
      <c r="U3741" s="25">
        <v>1.9801980198019999</v>
      </c>
    </row>
    <row r="3742" spans="3:21" x14ac:dyDescent="0.25">
      <c r="C3742" s="103"/>
      <c r="D3742" s="101"/>
      <c r="E3742" s="11" t="s">
        <v>63</v>
      </c>
      <c r="F3742" s="8"/>
      <c r="G3742" s="7">
        <v>269</v>
      </c>
      <c r="H3742" s="17">
        <v>21.189591078067</v>
      </c>
      <c r="I3742" s="2">
        <v>15.613382899628</v>
      </c>
      <c r="J3742" s="2">
        <v>11.152416356877</v>
      </c>
      <c r="K3742" s="2">
        <v>6.3197026022299996</v>
      </c>
      <c r="L3742" s="2">
        <v>0.37174721189600002</v>
      </c>
      <c r="M3742" s="2">
        <v>4.0892193308550002</v>
      </c>
      <c r="N3742" s="2">
        <v>0.37174721189600002</v>
      </c>
      <c r="O3742" s="2">
        <v>16.728624535316001</v>
      </c>
      <c r="P3742" s="2">
        <v>26.765799256506</v>
      </c>
      <c r="Q3742" s="2">
        <v>25.278810408921998</v>
      </c>
      <c r="R3742" s="2">
        <v>19.702602230482999</v>
      </c>
      <c r="S3742" s="2">
        <v>9.2936802973979997</v>
      </c>
      <c r="T3742" s="2">
        <v>10.408921933086001</v>
      </c>
      <c r="U3742" s="40" t="s">
        <v>68</v>
      </c>
    </row>
    <row r="3743" spans="3:21" ht="25.2" x14ac:dyDescent="0.25">
      <c r="C3743" s="103"/>
      <c r="D3743" s="101"/>
      <c r="E3743" s="11" t="s">
        <v>64</v>
      </c>
      <c r="F3743" s="8"/>
      <c r="G3743" s="7">
        <v>150</v>
      </c>
      <c r="H3743" s="17">
        <v>22</v>
      </c>
      <c r="I3743" s="2">
        <v>8.666666666667</v>
      </c>
      <c r="J3743" s="2">
        <v>10.666666666667</v>
      </c>
      <c r="K3743" s="2">
        <v>6</v>
      </c>
      <c r="L3743" s="2">
        <v>1.333333333333</v>
      </c>
      <c r="M3743" s="2">
        <v>8</v>
      </c>
      <c r="N3743" s="19" t="s">
        <v>68</v>
      </c>
      <c r="O3743" s="2">
        <v>13.333333333333</v>
      </c>
      <c r="P3743" s="2">
        <v>19.333333333333002</v>
      </c>
      <c r="Q3743" s="2">
        <v>36</v>
      </c>
      <c r="R3743" s="2">
        <v>10</v>
      </c>
      <c r="S3743" s="2">
        <v>10.666666666667</v>
      </c>
      <c r="T3743" s="2">
        <v>10</v>
      </c>
      <c r="U3743" s="40" t="s">
        <v>68</v>
      </c>
    </row>
    <row r="3744" spans="3:21" x14ac:dyDescent="0.25">
      <c r="C3744" s="103"/>
      <c r="D3744" s="101"/>
      <c r="E3744" s="11" t="s">
        <v>65</v>
      </c>
      <c r="F3744" s="8"/>
      <c r="G3744" s="7">
        <v>153</v>
      </c>
      <c r="H3744" s="17">
        <v>23.529411764706001</v>
      </c>
      <c r="I3744" s="2">
        <v>15.032679738562001</v>
      </c>
      <c r="J3744" s="2">
        <v>9.1503267973860005</v>
      </c>
      <c r="K3744" s="2">
        <v>6.5359477124180003</v>
      </c>
      <c r="L3744" s="2">
        <v>1.3071895424840001</v>
      </c>
      <c r="M3744" s="2">
        <v>4.5751633986930003</v>
      </c>
      <c r="N3744" s="19" t="s">
        <v>68</v>
      </c>
      <c r="O3744" s="2">
        <v>14.379084967320001</v>
      </c>
      <c r="P3744" s="2">
        <v>16.993464052288001</v>
      </c>
      <c r="Q3744" s="2">
        <v>32.679738562091998</v>
      </c>
      <c r="R3744" s="2">
        <v>17.647058823529001</v>
      </c>
      <c r="S3744" s="2">
        <v>13.071895424837001</v>
      </c>
      <c r="T3744" s="2">
        <v>11.111111111111001</v>
      </c>
      <c r="U3744" s="40" t="s">
        <v>68</v>
      </c>
    </row>
    <row r="3745" spans="2:21" x14ac:dyDescent="0.25">
      <c r="C3745" s="103"/>
      <c r="D3745" s="101"/>
      <c r="E3745" s="11" t="s">
        <v>66</v>
      </c>
      <c r="F3745" s="8"/>
      <c r="G3745" s="7">
        <v>70</v>
      </c>
      <c r="H3745" s="17">
        <v>17.142857142857</v>
      </c>
      <c r="I3745" s="2">
        <v>8.5714285714289993</v>
      </c>
      <c r="J3745" s="2">
        <v>10</v>
      </c>
      <c r="K3745" s="2">
        <v>5.7142857142860004</v>
      </c>
      <c r="L3745" s="19" t="s">
        <v>68</v>
      </c>
      <c r="M3745" s="2">
        <v>4.2857142857139996</v>
      </c>
      <c r="N3745" s="19" t="s">
        <v>68</v>
      </c>
      <c r="O3745" s="2">
        <v>2.8571428571430002</v>
      </c>
      <c r="P3745" s="2">
        <v>20</v>
      </c>
      <c r="Q3745" s="2">
        <v>38.571428571429003</v>
      </c>
      <c r="R3745" s="2">
        <v>10</v>
      </c>
      <c r="S3745" s="2">
        <v>12.857142857143</v>
      </c>
      <c r="T3745" s="2">
        <v>18.571428571428999</v>
      </c>
      <c r="U3745" s="40" t="s">
        <v>68</v>
      </c>
    </row>
    <row r="3746" spans="2:21" x14ac:dyDescent="0.25">
      <c r="C3746" s="107"/>
      <c r="D3746" s="104"/>
      <c r="E3746" s="44" t="s">
        <v>67</v>
      </c>
      <c r="F3746" s="45"/>
      <c r="G3746" s="56">
        <v>98</v>
      </c>
      <c r="H3746" s="66">
        <v>17.346938775510001</v>
      </c>
      <c r="I3746" s="35">
        <v>15.30612244898</v>
      </c>
      <c r="J3746" s="35">
        <v>7.1428571428570002</v>
      </c>
      <c r="K3746" s="35">
        <v>7.1428571428570002</v>
      </c>
      <c r="L3746" s="71" t="s">
        <v>68</v>
      </c>
      <c r="M3746" s="35">
        <v>3.0612244897959999</v>
      </c>
      <c r="N3746" s="71" t="s">
        <v>68</v>
      </c>
      <c r="O3746" s="35">
        <v>7.1428571428570002</v>
      </c>
      <c r="P3746" s="35">
        <v>25.510204081632999</v>
      </c>
      <c r="Q3746" s="35">
        <v>45.918367346939</v>
      </c>
      <c r="R3746" s="35">
        <v>13.265306122448999</v>
      </c>
      <c r="S3746" s="35">
        <v>11.224489795918</v>
      </c>
      <c r="T3746" s="35">
        <v>10.204081632653001</v>
      </c>
      <c r="U3746" s="80" t="s">
        <v>68</v>
      </c>
    </row>
    <row r="3748" spans="2:21" x14ac:dyDescent="0.25">
      <c r="B3748" s="42" t="str">
        <f xml:space="preserve"> HYPERLINK("#'目次'!B50", "[44]")</f>
        <v>[44]</v>
      </c>
      <c r="C3748" s="37" t="s">
        <v>549</v>
      </c>
    </row>
    <row r="3751" spans="2:21" x14ac:dyDescent="0.25">
      <c r="C3751" s="37" t="s">
        <v>14</v>
      </c>
    </row>
    <row r="3752" spans="2:21" ht="50.4" x14ac:dyDescent="0.25">
      <c r="C3752" s="96"/>
      <c r="D3752" s="97"/>
      <c r="E3752" s="97"/>
      <c r="F3752" s="97"/>
      <c r="G3752" s="52" t="s">
        <v>15</v>
      </c>
      <c r="H3752" s="48" t="s">
        <v>550</v>
      </c>
      <c r="I3752" s="20" t="s">
        <v>551</v>
      </c>
      <c r="J3752" s="20" t="s">
        <v>552</v>
      </c>
      <c r="K3752" s="20" t="s">
        <v>553</v>
      </c>
      <c r="L3752" s="20" t="s">
        <v>554</v>
      </c>
      <c r="M3752" s="20" t="s">
        <v>555</v>
      </c>
      <c r="N3752" s="20" t="s">
        <v>556</v>
      </c>
      <c r="O3752" s="20" t="s">
        <v>557</v>
      </c>
      <c r="P3752" s="20" t="s">
        <v>558</v>
      </c>
      <c r="Q3752" s="20" t="s">
        <v>53</v>
      </c>
      <c r="R3752" s="20" t="s">
        <v>559</v>
      </c>
      <c r="S3752" s="20" t="s">
        <v>38</v>
      </c>
      <c r="T3752" s="51" t="s">
        <v>560</v>
      </c>
    </row>
    <row r="3753" spans="2:21" x14ac:dyDescent="0.25">
      <c r="C3753" s="98"/>
      <c r="D3753" s="99"/>
      <c r="E3753" s="99"/>
      <c r="F3753" s="99"/>
      <c r="G3753" s="47"/>
      <c r="H3753" s="55"/>
      <c r="I3753" s="21"/>
      <c r="J3753" s="21"/>
      <c r="K3753" s="21"/>
      <c r="L3753" s="21"/>
      <c r="M3753" s="21"/>
      <c r="N3753" s="21"/>
      <c r="O3753" s="21"/>
      <c r="P3753" s="21"/>
      <c r="Q3753" s="21"/>
      <c r="R3753" s="21"/>
      <c r="S3753" s="21"/>
      <c r="T3753" s="54"/>
    </row>
    <row r="3754" spans="2:21" x14ac:dyDescent="0.25">
      <c r="C3754" s="43"/>
      <c r="D3754" s="49"/>
      <c r="E3754" s="53" t="s">
        <v>15</v>
      </c>
      <c r="F3754" s="46"/>
      <c r="G3754" s="50">
        <v>1524</v>
      </c>
      <c r="H3754" s="32">
        <v>67.519685039370003</v>
      </c>
      <c r="I3754" s="32">
        <v>31.167979002625</v>
      </c>
      <c r="J3754" s="32">
        <v>87.532808398949996</v>
      </c>
      <c r="K3754" s="32">
        <v>51.246719160105002</v>
      </c>
      <c r="L3754" s="32">
        <v>46.391076115486001</v>
      </c>
      <c r="M3754" s="32">
        <v>69.553805774278004</v>
      </c>
      <c r="N3754" s="32">
        <v>20.538057742782001</v>
      </c>
      <c r="O3754" s="32">
        <v>46.325459317585</v>
      </c>
      <c r="P3754" s="32">
        <v>10.433070866142</v>
      </c>
      <c r="Q3754" s="32">
        <v>1.0498687664040001</v>
      </c>
      <c r="R3754" s="32">
        <v>1.0498687664040001</v>
      </c>
      <c r="S3754" s="32">
        <v>3.2152230971129998</v>
      </c>
      <c r="T3754" s="65">
        <v>95.734908136483</v>
      </c>
    </row>
    <row r="3755" spans="2:21" x14ac:dyDescent="0.25">
      <c r="C3755" s="105" t="s">
        <v>20</v>
      </c>
      <c r="D3755" s="100" t="s">
        <v>21</v>
      </c>
      <c r="E3755" s="10" t="s">
        <v>22</v>
      </c>
      <c r="F3755" s="9"/>
      <c r="G3755" s="13">
        <v>780</v>
      </c>
      <c r="H3755" s="23">
        <v>65.897435897435997</v>
      </c>
      <c r="I3755" s="4">
        <v>30.512820512821001</v>
      </c>
      <c r="J3755" s="4">
        <v>86.666666666666998</v>
      </c>
      <c r="K3755" s="4">
        <v>54.102564102564003</v>
      </c>
      <c r="L3755" s="4">
        <v>45.641025641025998</v>
      </c>
      <c r="M3755" s="4">
        <v>73.461538461537998</v>
      </c>
      <c r="N3755" s="4">
        <v>19.487179487178999</v>
      </c>
      <c r="O3755" s="4">
        <v>53.205128205127998</v>
      </c>
      <c r="P3755" s="4">
        <v>9.6153846153850004</v>
      </c>
      <c r="Q3755" s="4">
        <v>0.64102564102600001</v>
      </c>
      <c r="R3755" s="4">
        <v>0.51282051282100005</v>
      </c>
      <c r="S3755" s="4">
        <v>2.948717948718</v>
      </c>
      <c r="T3755" s="25">
        <v>96.538461538462002</v>
      </c>
    </row>
    <row r="3756" spans="2:21" x14ac:dyDescent="0.25">
      <c r="C3756" s="106"/>
      <c r="D3756" s="101"/>
      <c r="E3756" s="11" t="s">
        <v>23</v>
      </c>
      <c r="F3756" s="8"/>
      <c r="G3756" s="7">
        <v>744</v>
      </c>
      <c r="H3756" s="17">
        <v>69.220430107526994</v>
      </c>
      <c r="I3756" s="2">
        <v>31.854838709677001</v>
      </c>
      <c r="J3756" s="2">
        <v>88.440860215054002</v>
      </c>
      <c r="K3756" s="2">
        <v>48.252688172043001</v>
      </c>
      <c r="L3756" s="2">
        <v>47.177419354839003</v>
      </c>
      <c r="M3756" s="2">
        <v>65.456989247311995</v>
      </c>
      <c r="N3756" s="2">
        <v>21.639784946237</v>
      </c>
      <c r="O3756" s="2">
        <v>39.112903225806001</v>
      </c>
      <c r="P3756" s="2">
        <v>11.290322580645</v>
      </c>
      <c r="Q3756" s="2">
        <v>1.4784946236559999</v>
      </c>
      <c r="R3756" s="2">
        <v>1.6129032258060001</v>
      </c>
      <c r="S3756" s="2">
        <v>3.4946236559139998</v>
      </c>
      <c r="T3756" s="16">
        <v>94.892473118279995</v>
      </c>
    </row>
    <row r="3757" spans="2:21" x14ac:dyDescent="0.25">
      <c r="C3757" s="102" t="s">
        <v>24</v>
      </c>
      <c r="D3757" s="102" t="s">
        <v>25</v>
      </c>
      <c r="E3757" s="10" t="s">
        <v>26</v>
      </c>
      <c r="F3757" s="9"/>
      <c r="G3757" s="13">
        <v>257</v>
      </c>
      <c r="H3757" s="23">
        <v>58.365758754863997</v>
      </c>
      <c r="I3757" s="4">
        <v>30.350194552529</v>
      </c>
      <c r="J3757" s="4">
        <v>86.770428015563994</v>
      </c>
      <c r="K3757" s="4">
        <v>47.081712062256997</v>
      </c>
      <c r="L3757" s="4">
        <v>30.739299610894999</v>
      </c>
      <c r="M3757" s="4">
        <v>88.715953307392994</v>
      </c>
      <c r="N3757" s="4">
        <v>31.517509727625999</v>
      </c>
      <c r="O3757" s="4">
        <v>60.700389105058001</v>
      </c>
      <c r="P3757" s="4">
        <v>15.175097276264999</v>
      </c>
      <c r="Q3757" s="4">
        <v>1.556420233463</v>
      </c>
      <c r="R3757" s="4">
        <v>0.38910505836600001</v>
      </c>
      <c r="S3757" s="4">
        <v>0.77821011673200002</v>
      </c>
      <c r="T3757" s="25">
        <v>98.832684824902998</v>
      </c>
    </row>
    <row r="3758" spans="2:21" x14ac:dyDescent="0.25">
      <c r="C3758" s="106"/>
      <c r="D3758" s="103"/>
      <c r="E3758" s="11" t="s">
        <v>27</v>
      </c>
      <c r="F3758" s="8"/>
      <c r="G3758" s="7">
        <v>297</v>
      </c>
      <c r="H3758" s="17">
        <v>66.329966329965998</v>
      </c>
      <c r="I3758" s="2">
        <v>31.313131313130999</v>
      </c>
      <c r="J3758" s="2">
        <v>89.225589225589005</v>
      </c>
      <c r="K3758" s="2">
        <v>50.505050505051003</v>
      </c>
      <c r="L3758" s="2">
        <v>38.047138047137999</v>
      </c>
      <c r="M3758" s="2">
        <v>83.501683501683999</v>
      </c>
      <c r="N3758" s="2">
        <v>23.905723905723999</v>
      </c>
      <c r="O3758" s="2">
        <v>59.259259259258997</v>
      </c>
      <c r="P3758" s="2">
        <v>12.121212121212</v>
      </c>
      <c r="Q3758" s="2">
        <v>0.33670033669999999</v>
      </c>
      <c r="R3758" s="2">
        <v>0.33670033669999999</v>
      </c>
      <c r="S3758" s="2">
        <v>1.683501683502</v>
      </c>
      <c r="T3758" s="16">
        <v>97.979797979797993</v>
      </c>
    </row>
    <row r="3759" spans="2:21" x14ac:dyDescent="0.25">
      <c r="C3759" s="106"/>
      <c r="D3759" s="103"/>
      <c r="E3759" s="11" t="s">
        <v>28</v>
      </c>
      <c r="F3759" s="8"/>
      <c r="G3759" s="7">
        <v>316</v>
      </c>
      <c r="H3759" s="17">
        <v>68.987341772152007</v>
      </c>
      <c r="I3759" s="2">
        <v>33.544303797467997</v>
      </c>
      <c r="J3759" s="2">
        <v>89.240506329113998</v>
      </c>
      <c r="K3759" s="2">
        <v>54.746835443038002</v>
      </c>
      <c r="L3759" s="2">
        <v>45.886075949366997</v>
      </c>
      <c r="M3759" s="2">
        <v>76.265822784809998</v>
      </c>
      <c r="N3759" s="2">
        <v>21.835443037975001</v>
      </c>
      <c r="O3759" s="2">
        <v>51.582278481012999</v>
      </c>
      <c r="P3759" s="2">
        <v>12.341772151899001</v>
      </c>
      <c r="Q3759" s="2">
        <v>1.2658227848100001</v>
      </c>
      <c r="R3759" s="2">
        <v>0.63291139240500005</v>
      </c>
      <c r="S3759" s="2">
        <v>4.1139240506329999</v>
      </c>
      <c r="T3759" s="16">
        <v>95.253164556962005</v>
      </c>
    </row>
    <row r="3760" spans="2:21" x14ac:dyDescent="0.25">
      <c r="C3760" s="106"/>
      <c r="D3760" s="103"/>
      <c r="E3760" s="11" t="s">
        <v>29</v>
      </c>
      <c r="F3760" s="8"/>
      <c r="G3760" s="7">
        <v>335</v>
      </c>
      <c r="H3760" s="17">
        <v>72.238805970149002</v>
      </c>
      <c r="I3760" s="2">
        <v>35.223880597014997</v>
      </c>
      <c r="J3760" s="2">
        <v>90.447761194029994</v>
      </c>
      <c r="K3760" s="2">
        <v>54.925373134327998</v>
      </c>
      <c r="L3760" s="2">
        <v>58.208955223880999</v>
      </c>
      <c r="M3760" s="2">
        <v>67.462686567163999</v>
      </c>
      <c r="N3760" s="2">
        <v>19.402985074627001</v>
      </c>
      <c r="O3760" s="2">
        <v>43.880597014925002</v>
      </c>
      <c r="P3760" s="2">
        <v>10.746268656716</v>
      </c>
      <c r="Q3760" s="2">
        <v>0.59701492537300005</v>
      </c>
      <c r="R3760" s="2">
        <v>0.59701492537300005</v>
      </c>
      <c r="S3760" s="2">
        <v>2.985074626866</v>
      </c>
      <c r="T3760" s="16">
        <v>96.417910447761003</v>
      </c>
    </row>
    <row r="3761" spans="3:20" x14ac:dyDescent="0.25">
      <c r="C3761" s="106"/>
      <c r="D3761" s="103"/>
      <c r="E3761" s="11" t="s">
        <v>30</v>
      </c>
      <c r="F3761" s="8"/>
      <c r="G3761" s="7">
        <v>319</v>
      </c>
      <c r="H3761" s="17">
        <v>69.592476489028002</v>
      </c>
      <c r="I3761" s="2">
        <v>25.078369905955999</v>
      </c>
      <c r="J3761" s="2">
        <v>81.818181818181998</v>
      </c>
      <c r="K3761" s="2">
        <v>47.962382445141003</v>
      </c>
      <c r="L3761" s="2">
        <v>54.858934169279003</v>
      </c>
      <c r="M3761" s="2">
        <v>36.677115987461001</v>
      </c>
      <c r="N3761" s="2">
        <v>8.46394984326</v>
      </c>
      <c r="O3761" s="2">
        <v>20.062695924764999</v>
      </c>
      <c r="P3761" s="2">
        <v>2.8213166144200001</v>
      </c>
      <c r="Q3761" s="2">
        <v>1.5673981191220001</v>
      </c>
      <c r="R3761" s="2">
        <v>3.1347962382449999</v>
      </c>
      <c r="S3761" s="2">
        <v>5.956112852665</v>
      </c>
      <c r="T3761" s="16">
        <v>90.909090909091006</v>
      </c>
    </row>
    <row r="3762" spans="3:20" x14ac:dyDescent="0.25">
      <c r="C3762" s="106"/>
      <c r="D3762" s="103"/>
      <c r="E3762" s="11" t="s">
        <v>31</v>
      </c>
      <c r="F3762" s="8"/>
      <c r="G3762" s="7">
        <v>1267</v>
      </c>
      <c r="H3762" s="17">
        <v>69.376479873717003</v>
      </c>
      <c r="I3762" s="2">
        <v>31.333859510655</v>
      </c>
      <c r="J3762" s="2">
        <v>87.687450670876004</v>
      </c>
      <c r="K3762" s="2">
        <v>52.091554853985997</v>
      </c>
      <c r="L3762" s="2">
        <v>49.56590370955</v>
      </c>
      <c r="M3762" s="2">
        <v>65.666929755327999</v>
      </c>
      <c r="N3762" s="2">
        <v>18.310970797159001</v>
      </c>
      <c r="O3762" s="2">
        <v>43.409629044988002</v>
      </c>
      <c r="P3762" s="2">
        <v>9.4711917916340003</v>
      </c>
      <c r="Q3762" s="2">
        <v>0.94711917916300004</v>
      </c>
      <c r="R3762" s="2">
        <v>1.183898973954</v>
      </c>
      <c r="S3762" s="2">
        <v>3.7095501183900002</v>
      </c>
      <c r="T3762" s="16">
        <v>95.106550907656001</v>
      </c>
    </row>
    <row r="3763" spans="3:20" x14ac:dyDescent="0.25">
      <c r="C3763" s="106"/>
      <c r="D3763" s="103"/>
      <c r="E3763" s="11" t="s">
        <v>32</v>
      </c>
      <c r="F3763" s="8"/>
      <c r="G3763" s="7">
        <v>654</v>
      </c>
      <c r="H3763" s="17">
        <v>70.948012232416005</v>
      </c>
      <c r="I3763" s="2">
        <v>30.275229357798001</v>
      </c>
      <c r="J3763" s="2">
        <v>86.238532110091995</v>
      </c>
      <c r="K3763" s="2">
        <v>51.529051987768</v>
      </c>
      <c r="L3763" s="2">
        <v>56.574923547400999</v>
      </c>
      <c r="M3763" s="2">
        <v>52.446483180427997</v>
      </c>
      <c r="N3763" s="2">
        <v>14.067278287462001</v>
      </c>
      <c r="O3763" s="2">
        <v>32.262996941895999</v>
      </c>
      <c r="P3763" s="2">
        <v>6.8807339449539997</v>
      </c>
      <c r="Q3763" s="2">
        <v>1.0703363914370001</v>
      </c>
      <c r="R3763" s="2">
        <v>1.834862385321</v>
      </c>
      <c r="S3763" s="2">
        <v>4.4342507645260003</v>
      </c>
      <c r="T3763" s="16">
        <v>93.730886850152999</v>
      </c>
    </row>
    <row r="3764" spans="3:20" x14ac:dyDescent="0.25">
      <c r="C3764" s="106"/>
      <c r="D3764" s="102" t="s">
        <v>22</v>
      </c>
      <c r="E3764" s="10" t="s">
        <v>26</v>
      </c>
      <c r="F3764" s="9"/>
      <c r="G3764" s="13">
        <v>137</v>
      </c>
      <c r="H3764" s="23">
        <v>51.094890510949</v>
      </c>
      <c r="I3764" s="4">
        <v>21.167883211679001</v>
      </c>
      <c r="J3764" s="4">
        <v>80.291970802920005</v>
      </c>
      <c r="K3764" s="4">
        <v>48.905109489051</v>
      </c>
      <c r="L3764" s="4">
        <v>31.386861313869002</v>
      </c>
      <c r="M3764" s="4">
        <v>86.131386861313999</v>
      </c>
      <c r="N3764" s="4">
        <v>26.277372262774001</v>
      </c>
      <c r="O3764" s="4">
        <v>67.883211678831998</v>
      </c>
      <c r="P3764" s="4">
        <v>12.408759124088</v>
      </c>
      <c r="Q3764" s="4">
        <v>1.459854014599</v>
      </c>
      <c r="R3764" s="36" t="s">
        <v>68</v>
      </c>
      <c r="S3764" s="4">
        <v>1.459854014599</v>
      </c>
      <c r="T3764" s="25">
        <v>98.540145985400997</v>
      </c>
    </row>
    <row r="3765" spans="3:20" x14ac:dyDescent="0.25">
      <c r="C3765" s="106"/>
      <c r="D3765" s="103"/>
      <c r="E3765" s="11" t="s">
        <v>27</v>
      </c>
      <c r="F3765" s="8"/>
      <c r="G3765" s="7">
        <v>157</v>
      </c>
      <c r="H3765" s="17">
        <v>65.605095541400999</v>
      </c>
      <c r="I3765" s="2">
        <v>29.936305732484001</v>
      </c>
      <c r="J3765" s="2">
        <v>85.987261146497005</v>
      </c>
      <c r="K3765" s="2">
        <v>54.777070063693998</v>
      </c>
      <c r="L3765" s="2">
        <v>36.305732484076003</v>
      </c>
      <c r="M3765" s="2">
        <v>84.713375796177999</v>
      </c>
      <c r="N3765" s="2">
        <v>24.203821656051002</v>
      </c>
      <c r="O3765" s="2">
        <v>62.420382165604998</v>
      </c>
      <c r="P3765" s="2">
        <v>8.9171974522290007</v>
      </c>
      <c r="Q3765" s="19" t="s">
        <v>68</v>
      </c>
      <c r="R3765" s="19" t="s">
        <v>68</v>
      </c>
      <c r="S3765" s="2">
        <v>2.5477707006369998</v>
      </c>
      <c r="T3765" s="16">
        <v>97.452229299362997</v>
      </c>
    </row>
    <row r="3766" spans="3:20" x14ac:dyDescent="0.25">
      <c r="C3766" s="106"/>
      <c r="D3766" s="103"/>
      <c r="E3766" s="11" t="s">
        <v>28</v>
      </c>
      <c r="F3766" s="8"/>
      <c r="G3766" s="7">
        <v>162</v>
      </c>
      <c r="H3766" s="17">
        <v>63.580246913579998</v>
      </c>
      <c r="I3766" s="2">
        <v>33.333333333333002</v>
      </c>
      <c r="J3766" s="2">
        <v>90.740740740741003</v>
      </c>
      <c r="K3766" s="2">
        <v>54.938271604938002</v>
      </c>
      <c r="L3766" s="2">
        <v>46.913580246914002</v>
      </c>
      <c r="M3766" s="2">
        <v>79.012345679012</v>
      </c>
      <c r="N3766" s="2">
        <v>21.604938271605</v>
      </c>
      <c r="O3766" s="2">
        <v>53.703703703704001</v>
      </c>
      <c r="P3766" s="2">
        <v>10.493827160494</v>
      </c>
      <c r="Q3766" s="2">
        <v>1.2345679012349999</v>
      </c>
      <c r="R3766" s="2">
        <v>0.61728395061700003</v>
      </c>
      <c r="S3766" s="2">
        <v>3.086419753086</v>
      </c>
      <c r="T3766" s="16">
        <v>96.296296296296006</v>
      </c>
    </row>
    <row r="3767" spans="3:20" x14ac:dyDescent="0.25">
      <c r="C3767" s="106"/>
      <c r="D3767" s="103"/>
      <c r="E3767" s="11" t="s">
        <v>29</v>
      </c>
      <c r="F3767" s="8"/>
      <c r="G3767" s="7">
        <v>175</v>
      </c>
      <c r="H3767" s="17">
        <v>73.714285714286007</v>
      </c>
      <c r="I3767" s="2">
        <v>37.714285714286</v>
      </c>
      <c r="J3767" s="2">
        <v>92</v>
      </c>
      <c r="K3767" s="2">
        <v>56</v>
      </c>
      <c r="L3767" s="2">
        <v>56.571428571429003</v>
      </c>
      <c r="M3767" s="2">
        <v>74.285714285713993</v>
      </c>
      <c r="N3767" s="2">
        <v>17.142857142857</v>
      </c>
      <c r="O3767" s="2">
        <v>54.285714285714</v>
      </c>
      <c r="P3767" s="2">
        <v>12.571428571428999</v>
      </c>
      <c r="Q3767" s="2">
        <v>0.57142857142900005</v>
      </c>
      <c r="R3767" s="19" t="s">
        <v>68</v>
      </c>
      <c r="S3767" s="2">
        <v>1.714285714286</v>
      </c>
      <c r="T3767" s="16">
        <v>98.285714285713993</v>
      </c>
    </row>
    <row r="3768" spans="3:20" x14ac:dyDescent="0.25">
      <c r="C3768" s="106"/>
      <c r="D3768" s="103"/>
      <c r="E3768" s="11" t="s">
        <v>30</v>
      </c>
      <c r="F3768" s="8"/>
      <c r="G3768" s="7">
        <v>149</v>
      </c>
      <c r="H3768" s="17">
        <v>73.154362416107006</v>
      </c>
      <c r="I3768" s="2">
        <v>28.187919463086999</v>
      </c>
      <c r="J3768" s="2">
        <v>82.550335570469997</v>
      </c>
      <c r="K3768" s="2">
        <v>55.03355704698</v>
      </c>
      <c r="L3768" s="2">
        <v>54.362416107382998</v>
      </c>
      <c r="M3768" s="2">
        <v>42.953020134227998</v>
      </c>
      <c r="N3768" s="2">
        <v>8.7248322147649997</v>
      </c>
      <c r="O3768" s="2">
        <v>28.187919463086999</v>
      </c>
      <c r="P3768" s="2">
        <v>3.355704697987</v>
      </c>
      <c r="Q3768" s="19" t="s">
        <v>68</v>
      </c>
      <c r="R3768" s="2">
        <v>2.0134228187919998</v>
      </c>
      <c r="S3768" s="2">
        <v>6.0402684563760003</v>
      </c>
      <c r="T3768" s="16">
        <v>91.946308724831994</v>
      </c>
    </row>
    <row r="3769" spans="3:20" x14ac:dyDescent="0.25">
      <c r="C3769" s="106"/>
      <c r="D3769" s="103"/>
      <c r="E3769" s="11" t="s">
        <v>31</v>
      </c>
      <c r="F3769" s="8"/>
      <c r="G3769" s="7">
        <v>643</v>
      </c>
      <c r="H3769" s="17">
        <v>69.051321928459998</v>
      </c>
      <c r="I3769" s="2">
        <v>32.503888024882997</v>
      </c>
      <c r="J3769" s="2">
        <v>88.024883359252996</v>
      </c>
      <c r="K3769" s="2">
        <v>55.209953343701002</v>
      </c>
      <c r="L3769" s="2">
        <v>48.678071539657999</v>
      </c>
      <c r="M3769" s="2">
        <v>70.762052877138004</v>
      </c>
      <c r="N3769" s="2">
        <v>18.040435458787002</v>
      </c>
      <c r="O3769" s="2">
        <v>50.077760497667001</v>
      </c>
      <c r="P3769" s="2">
        <v>9.0202177293929999</v>
      </c>
      <c r="Q3769" s="2">
        <v>0.466562986003</v>
      </c>
      <c r="R3769" s="2">
        <v>0.62208398133700005</v>
      </c>
      <c r="S3769" s="2">
        <v>3.2659409020219998</v>
      </c>
      <c r="T3769" s="16">
        <v>96.111975116641005</v>
      </c>
    </row>
    <row r="3770" spans="3:20" x14ac:dyDescent="0.25">
      <c r="C3770" s="106"/>
      <c r="D3770" s="103"/>
      <c r="E3770" s="11" t="s">
        <v>32</v>
      </c>
      <c r="F3770" s="8"/>
      <c r="G3770" s="7">
        <v>324</v>
      </c>
      <c r="H3770" s="17">
        <v>73.456790123456997</v>
      </c>
      <c r="I3770" s="2">
        <v>33.333333333333002</v>
      </c>
      <c r="J3770" s="2">
        <v>87.654320987654003</v>
      </c>
      <c r="K3770" s="2">
        <v>55.555555555555998</v>
      </c>
      <c r="L3770" s="2">
        <v>55.555555555555998</v>
      </c>
      <c r="M3770" s="2">
        <v>59.876543209876999</v>
      </c>
      <c r="N3770" s="2">
        <v>13.271604938272</v>
      </c>
      <c r="O3770" s="2">
        <v>42.283950617283999</v>
      </c>
      <c r="P3770" s="2">
        <v>8.333333333333</v>
      </c>
      <c r="Q3770" s="2">
        <v>0.30864197530900001</v>
      </c>
      <c r="R3770" s="2">
        <v>0.92592592592599998</v>
      </c>
      <c r="S3770" s="2">
        <v>3.7037037037039999</v>
      </c>
      <c r="T3770" s="16">
        <v>95.370370370369997</v>
      </c>
    </row>
    <row r="3771" spans="3:20" x14ac:dyDescent="0.25">
      <c r="C3771" s="106"/>
      <c r="D3771" s="102" t="s">
        <v>23</v>
      </c>
      <c r="E3771" s="10" t="s">
        <v>26</v>
      </c>
      <c r="F3771" s="9"/>
      <c r="G3771" s="13">
        <v>120</v>
      </c>
      <c r="H3771" s="23">
        <v>66.666666666666998</v>
      </c>
      <c r="I3771" s="4">
        <v>40.833333333333002</v>
      </c>
      <c r="J3771" s="4">
        <v>94.166666666666998</v>
      </c>
      <c r="K3771" s="4">
        <v>45</v>
      </c>
      <c r="L3771" s="4">
        <v>30</v>
      </c>
      <c r="M3771" s="4">
        <v>91.666666666666998</v>
      </c>
      <c r="N3771" s="4">
        <v>37.5</v>
      </c>
      <c r="O3771" s="4">
        <v>52.5</v>
      </c>
      <c r="P3771" s="4">
        <v>18.333333333333002</v>
      </c>
      <c r="Q3771" s="4">
        <v>1.666666666667</v>
      </c>
      <c r="R3771" s="4">
        <v>0.83333333333299997</v>
      </c>
      <c r="S3771" s="36" t="s">
        <v>68</v>
      </c>
      <c r="T3771" s="25">
        <v>99.166666666666998</v>
      </c>
    </row>
    <row r="3772" spans="3:20" x14ac:dyDescent="0.25">
      <c r="C3772" s="106"/>
      <c r="D3772" s="103"/>
      <c r="E3772" s="11" t="s">
        <v>27</v>
      </c>
      <c r="F3772" s="8"/>
      <c r="G3772" s="7">
        <v>140</v>
      </c>
      <c r="H3772" s="17">
        <v>67.142857142856997</v>
      </c>
      <c r="I3772" s="2">
        <v>32.857142857143003</v>
      </c>
      <c r="J3772" s="2">
        <v>92.857142857143003</v>
      </c>
      <c r="K3772" s="2">
        <v>45.714285714286</v>
      </c>
      <c r="L3772" s="2">
        <v>40</v>
      </c>
      <c r="M3772" s="2">
        <v>82.142857142856997</v>
      </c>
      <c r="N3772" s="2">
        <v>23.571428571428999</v>
      </c>
      <c r="O3772" s="2">
        <v>55.714285714286</v>
      </c>
      <c r="P3772" s="2">
        <v>15.714285714286</v>
      </c>
      <c r="Q3772" s="2">
        <v>0.71428571428599996</v>
      </c>
      <c r="R3772" s="2">
        <v>0.71428571428599996</v>
      </c>
      <c r="S3772" s="2">
        <v>0.71428571428599996</v>
      </c>
      <c r="T3772" s="16">
        <v>98.571428571428996</v>
      </c>
    </row>
    <row r="3773" spans="3:20" x14ac:dyDescent="0.25">
      <c r="C3773" s="106"/>
      <c r="D3773" s="103"/>
      <c r="E3773" s="11" t="s">
        <v>28</v>
      </c>
      <c r="F3773" s="8"/>
      <c r="G3773" s="7">
        <v>154</v>
      </c>
      <c r="H3773" s="17">
        <v>74.675324675325001</v>
      </c>
      <c r="I3773" s="2">
        <v>33.766233766234002</v>
      </c>
      <c r="J3773" s="2">
        <v>87.662337662338004</v>
      </c>
      <c r="K3773" s="2">
        <v>54.545454545455001</v>
      </c>
      <c r="L3773" s="2">
        <v>44.805194805195001</v>
      </c>
      <c r="M3773" s="2">
        <v>73.376623376623002</v>
      </c>
      <c r="N3773" s="2">
        <v>22.077922077922</v>
      </c>
      <c r="O3773" s="2">
        <v>49.350649350649</v>
      </c>
      <c r="P3773" s="2">
        <v>14.285714285714</v>
      </c>
      <c r="Q3773" s="2">
        <v>1.298701298701</v>
      </c>
      <c r="R3773" s="2">
        <v>0.64935064935099995</v>
      </c>
      <c r="S3773" s="2">
        <v>5.1948051948050002</v>
      </c>
      <c r="T3773" s="16">
        <v>94.155844155843994</v>
      </c>
    </row>
    <row r="3774" spans="3:20" x14ac:dyDescent="0.25">
      <c r="C3774" s="106"/>
      <c r="D3774" s="103"/>
      <c r="E3774" s="11" t="s">
        <v>29</v>
      </c>
      <c r="F3774" s="8"/>
      <c r="G3774" s="7">
        <v>160</v>
      </c>
      <c r="H3774" s="17">
        <v>70.625</v>
      </c>
      <c r="I3774" s="2">
        <v>32.5</v>
      </c>
      <c r="J3774" s="2">
        <v>88.75</v>
      </c>
      <c r="K3774" s="2">
        <v>53.75</v>
      </c>
      <c r="L3774" s="2">
        <v>60</v>
      </c>
      <c r="M3774" s="2">
        <v>60</v>
      </c>
      <c r="N3774" s="2">
        <v>21.875</v>
      </c>
      <c r="O3774" s="2">
        <v>32.5</v>
      </c>
      <c r="P3774" s="2">
        <v>8.75</v>
      </c>
      <c r="Q3774" s="2">
        <v>0.625</v>
      </c>
      <c r="R3774" s="2">
        <v>1.25</v>
      </c>
      <c r="S3774" s="2">
        <v>4.375</v>
      </c>
      <c r="T3774" s="16">
        <v>94.375</v>
      </c>
    </row>
    <row r="3775" spans="3:20" x14ac:dyDescent="0.25">
      <c r="C3775" s="106"/>
      <c r="D3775" s="103"/>
      <c r="E3775" s="11" t="s">
        <v>30</v>
      </c>
      <c r="F3775" s="8"/>
      <c r="G3775" s="7">
        <v>170</v>
      </c>
      <c r="H3775" s="17">
        <v>66.470588235294002</v>
      </c>
      <c r="I3775" s="2">
        <v>22.352941176470999</v>
      </c>
      <c r="J3775" s="2">
        <v>81.176470588235006</v>
      </c>
      <c r="K3775" s="2">
        <v>41.764705882352999</v>
      </c>
      <c r="L3775" s="2">
        <v>55.294117647058997</v>
      </c>
      <c r="M3775" s="2">
        <v>31.176470588234999</v>
      </c>
      <c r="N3775" s="2">
        <v>8.2352941176469994</v>
      </c>
      <c r="O3775" s="2">
        <v>12.941176470587999</v>
      </c>
      <c r="P3775" s="2">
        <v>2.352941176471</v>
      </c>
      <c r="Q3775" s="2">
        <v>2.9411764705880001</v>
      </c>
      <c r="R3775" s="2">
        <v>4.1176470588239997</v>
      </c>
      <c r="S3775" s="2">
        <v>5.8823529411760003</v>
      </c>
      <c r="T3775" s="16">
        <v>90</v>
      </c>
    </row>
    <row r="3776" spans="3:20" x14ac:dyDescent="0.25">
      <c r="C3776" s="106"/>
      <c r="D3776" s="103"/>
      <c r="E3776" s="11" t="s">
        <v>31</v>
      </c>
      <c r="F3776" s="8"/>
      <c r="G3776" s="7">
        <v>624</v>
      </c>
      <c r="H3776" s="17">
        <v>69.711538461537998</v>
      </c>
      <c r="I3776" s="2">
        <v>30.128205128205</v>
      </c>
      <c r="J3776" s="2">
        <v>87.339743589744003</v>
      </c>
      <c r="K3776" s="2">
        <v>48.878205128205003</v>
      </c>
      <c r="L3776" s="2">
        <v>50.480769230768999</v>
      </c>
      <c r="M3776" s="2">
        <v>60.416666666666998</v>
      </c>
      <c r="N3776" s="2">
        <v>18.589743589744</v>
      </c>
      <c r="O3776" s="2">
        <v>36.538461538462002</v>
      </c>
      <c r="P3776" s="2">
        <v>9.9358974358969991</v>
      </c>
      <c r="Q3776" s="2">
        <v>1.442307692308</v>
      </c>
      <c r="R3776" s="2">
        <v>1.7628205128209999</v>
      </c>
      <c r="S3776" s="2">
        <v>4.166666666667</v>
      </c>
      <c r="T3776" s="16">
        <v>94.070512820513002</v>
      </c>
    </row>
    <row r="3777" spans="3:20" x14ac:dyDescent="0.25">
      <c r="C3777" s="106"/>
      <c r="D3777" s="103"/>
      <c r="E3777" s="11" t="s">
        <v>32</v>
      </c>
      <c r="F3777" s="8"/>
      <c r="G3777" s="7">
        <v>330</v>
      </c>
      <c r="H3777" s="17">
        <v>68.484848484848001</v>
      </c>
      <c r="I3777" s="2">
        <v>27.272727272727</v>
      </c>
      <c r="J3777" s="2">
        <v>84.848484848485</v>
      </c>
      <c r="K3777" s="2">
        <v>47.575757575757997</v>
      </c>
      <c r="L3777" s="2">
        <v>57.575757575757997</v>
      </c>
      <c r="M3777" s="2">
        <v>45.151515151515</v>
      </c>
      <c r="N3777" s="2">
        <v>14.848484848485</v>
      </c>
      <c r="O3777" s="2">
        <v>22.424242424241999</v>
      </c>
      <c r="P3777" s="2">
        <v>5.4545454545450003</v>
      </c>
      <c r="Q3777" s="2">
        <v>1.818181818182</v>
      </c>
      <c r="R3777" s="2">
        <v>2.7272727272730002</v>
      </c>
      <c r="S3777" s="2">
        <v>5.1515151515150004</v>
      </c>
      <c r="T3777" s="16">
        <v>92.121212121211997</v>
      </c>
    </row>
    <row r="3778" spans="3:20" ht="25.2" x14ac:dyDescent="0.25">
      <c r="C3778" s="102" t="s">
        <v>33</v>
      </c>
      <c r="D3778" s="102" t="s">
        <v>25</v>
      </c>
      <c r="E3778" s="10" t="s">
        <v>34</v>
      </c>
      <c r="F3778" s="9"/>
      <c r="G3778" s="13">
        <v>75</v>
      </c>
      <c r="H3778" s="23">
        <v>46.666666666666998</v>
      </c>
      <c r="I3778" s="4">
        <v>21.333333333333002</v>
      </c>
      <c r="J3778" s="4">
        <v>76</v>
      </c>
      <c r="K3778" s="4">
        <v>50.666666666666998</v>
      </c>
      <c r="L3778" s="4">
        <v>33.333333333333002</v>
      </c>
      <c r="M3778" s="4">
        <v>72</v>
      </c>
      <c r="N3778" s="4">
        <v>10.666666666667</v>
      </c>
      <c r="O3778" s="4">
        <v>36</v>
      </c>
      <c r="P3778" s="4">
        <v>2.666666666667</v>
      </c>
      <c r="Q3778" s="4">
        <v>1.333333333333</v>
      </c>
      <c r="R3778" s="36" t="s">
        <v>68</v>
      </c>
      <c r="S3778" s="4">
        <v>4</v>
      </c>
      <c r="T3778" s="25">
        <v>96</v>
      </c>
    </row>
    <row r="3779" spans="3:20" ht="25.2" x14ac:dyDescent="0.25">
      <c r="C3779" s="106"/>
      <c r="D3779" s="103"/>
      <c r="E3779" s="11" t="s">
        <v>35</v>
      </c>
      <c r="F3779" s="8"/>
      <c r="G3779" s="7">
        <v>1042</v>
      </c>
      <c r="H3779" s="17">
        <v>74.664107485605001</v>
      </c>
      <c r="I3779" s="2">
        <v>36.180422264874998</v>
      </c>
      <c r="J3779" s="2">
        <v>90.595009596929003</v>
      </c>
      <c r="K3779" s="2">
        <v>54.702495201536003</v>
      </c>
      <c r="L3779" s="2">
        <v>47.696737044145998</v>
      </c>
      <c r="M3779" s="2">
        <v>75.623800383876997</v>
      </c>
      <c r="N3779" s="2">
        <v>23.704414587332</v>
      </c>
      <c r="O3779" s="2">
        <v>55.182341650672001</v>
      </c>
      <c r="P3779" s="2">
        <v>12.476007677543</v>
      </c>
      <c r="Q3779" s="2">
        <v>1.0556621880999999</v>
      </c>
      <c r="R3779" s="2">
        <v>0.479846449136</v>
      </c>
      <c r="S3779" s="2">
        <v>2.3032629558540001</v>
      </c>
      <c r="T3779" s="16">
        <v>97.21689059501</v>
      </c>
    </row>
    <row r="3780" spans="3:20" ht="25.2" x14ac:dyDescent="0.25">
      <c r="C3780" s="106"/>
      <c r="D3780" s="103"/>
      <c r="E3780" s="11" t="s">
        <v>36</v>
      </c>
      <c r="F3780" s="8"/>
      <c r="G3780" s="7">
        <v>122</v>
      </c>
      <c r="H3780" s="17">
        <v>40.983606557377001</v>
      </c>
      <c r="I3780" s="2">
        <v>10.655737704918</v>
      </c>
      <c r="J3780" s="2">
        <v>86.885245901638996</v>
      </c>
      <c r="K3780" s="2">
        <v>36.885245901639003</v>
      </c>
      <c r="L3780" s="2">
        <v>42.622950819671999</v>
      </c>
      <c r="M3780" s="2">
        <v>72.131147540984003</v>
      </c>
      <c r="N3780" s="2">
        <v>17.213114754098001</v>
      </c>
      <c r="O3780" s="2">
        <v>35.245901639343998</v>
      </c>
      <c r="P3780" s="2">
        <v>4.918032786885</v>
      </c>
      <c r="Q3780" s="19" t="s">
        <v>68</v>
      </c>
      <c r="R3780" s="2">
        <v>0.81967213114799997</v>
      </c>
      <c r="S3780" s="2">
        <v>0.81967213114799997</v>
      </c>
      <c r="T3780" s="16">
        <v>98.360655737705002</v>
      </c>
    </row>
    <row r="3781" spans="3:20" ht="25.2" x14ac:dyDescent="0.25">
      <c r="C3781" s="106"/>
      <c r="D3781" s="103"/>
      <c r="E3781" s="11" t="s">
        <v>37</v>
      </c>
      <c r="F3781" s="8"/>
      <c r="G3781" s="7">
        <v>251</v>
      </c>
      <c r="H3781" s="17">
        <v>57.768924302789003</v>
      </c>
      <c r="I3781" s="2">
        <v>22.709163346614002</v>
      </c>
      <c r="J3781" s="2">
        <v>80.079681274899997</v>
      </c>
      <c r="K3781" s="2">
        <v>44.223107569721002</v>
      </c>
      <c r="L3781" s="2">
        <v>47.011952191234997</v>
      </c>
      <c r="M3781" s="2">
        <v>43.824701195218999</v>
      </c>
      <c r="N3781" s="2">
        <v>13.545816733067999</v>
      </c>
      <c r="O3781" s="2">
        <v>20.318725099601998</v>
      </c>
      <c r="P3781" s="2">
        <v>7.1713147410360003</v>
      </c>
      <c r="Q3781" s="2">
        <v>1.593625498008</v>
      </c>
      <c r="R3781" s="2">
        <v>3.9840637450199998</v>
      </c>
      <c r="S3781" s="2">
        <v>5.9760956175300004</v>
      </c>
      <c r="T3781" s="16">
        <v>90.039840637449998</v>
      </c>
    </row>
    <row r="3782" spans="3:20" x14ac:dyDescent="0.25">
      <c r="C3782" s="106"/>
      <c r="D3782" s="103"/>
      <c r="E3782" s="11" t="s">
        <v>38</v>
      </c>
      <c r="F3782" s="8"/>
      <c r="G3782" s="14">
        <v>34</v>
      </c>
      <c r="H3782" s="29">
        <v>61.764705882352999</v>
      </c>
      <c r="I3782" s="6">
        <v>35.294117647058997</v>
      </c>
      <c r="J3782" s="6">
        <v>76.470588235294002</v>
      </c>
      <c r="K3782" s="6">
        <v>50</v>
      </c>
      <c r="L3782" s="6">
        <v>44.117647058823998</v>
      </c>
      <c r="M3782" s="6">
        <v>58.823529411765001</v>
      </c>
      <c r="N3782" s="6">
        <v>8.8235294117649996</v>
      </c>
      <c r="O3782" s="6">
        <v>29.411764705882</v>
      </c>
      <c r="P3782" s="6">
        <v>8.8235294117649996</v>
      </c>
      <c r="Q3782" s="12" t="s">
        <v>68</v>
      </c>
      <c r="R3782" s="12" t="s">
        <v>68</v>
      </c>
      <c r="S3782" s="6">
        <v>17.647058823529001</v>
      </c>
      <c r="T3782" s="31">
        <v>82.352941176471006</v>
      </c>
    </row>
    <row r="3783" spans="3:20" ht="25.2" x14ac:dyDescent="0.25">
      <c r="C3783" s="106"/>
      <c r="D3783" s="102" t="s">
        <v>22</v>
      </c>
      <c r="E3783" s="10" t="s">
        <v>34</v>
      </c>
      <c r="F3783" s="9"/>
      <c r="G3783" s="13">
        <v>53</v>
      </c>
      <c r="H3783" s="23">
        <v>45.283018867925001</v>
      </c>
      <c r="I3783" s="4">
        <v>20.754716981131999</v>
      </c>
      <c r="J3783" s="4">
        <v>75.471698113208006</v>
      </c>
      <c r="K3783" s="4">
        <v>52.830188679244998</v>
      </c>
      <c r="L3783" s="4">
        <v>32.075471698112999</v>
      </c>
      <c r="M3783" s="4">
        <v>67.924528301886994</v>
      </c>
      <c r="N3783" s="4">
        <v>9.4339622641510008</v>
      </c>
      <c r="O3783" s="4">
        <v>35.849056603774002</v>
      </c>
      <c r="P3783" s="4">
        <v>1.88679245283</v>
      </c>
      <c r="Q3783" s="4">
        <v>1.88679245283</v>
      </c>
      <c r="R3783" s="36" t="s">
        <v>68</v>
      </c>
      <c r="S3783" s="4">
        <v>3.7735849056599999</v>
      </c>
      <c r="T3783" s="25">
        <v>96.226415094339998</v>
      </c>
    </row>
    <row r="3784" spans="3:20" ht="25.2" x14ac:dyDescent="0.25">
      <c r="C3784" s="106"/>
      <c r="D3784" s="103"/>
      <c r="E3784" s="11" t="s">
        <v>35</v>
      </c>
      <c r="F3784" s="8"/>
      <c r="G3784" s="7">
        <v>595</v>
      </c>
      <c r="H3784" s="17">
        <v>72.268907563024996</v>
      </c>
      <c r="I3784" s="2">
        <v>33.445378151261004</v>
      </c>
      <c r="J3784" s="2">
        <v>89.747899159664001</v>
      </c>
      <c r="K3784" s="2">
        <v>56.638655462185</v>
      </c>
      <c r="L3784" s="2">
        <v>48.907563025210003</v>
      </c>
      <c r="M3784" s="2">
        <v>74.621848739496002</v>
      </c>
      <c r="N3784" s="2">
        <v>22.521008403361002</v>
      </c>
      <c r="O3784" s="2">
        <v>58.487394957983</v>
      </c>
      <c r="P3784" s="2">
        <v>10.420168067226999</v>
      </c>
      <c r="Q3784" s="2">
        <v>0.67226890756299995</v>
      </c>
      <c r="R3784" s="2">
        <v>0.33613445378200002</v>
      </c>
      <c r="S3784" s="2">
        <v>2.352941176471</v>
      </c>
      <c r="T3784" s="16">
        <v>97.310924369747994</v>
      </c>
    </row>
    <row r="3785" spans="3:20" ht="25.2" x14ac:dyDescent="0.25">
      <c r="C3785" s="106"/>
      <c r="D3785" s="103"/>
      <c r="E3785" s="11" t="s">
        <v>36</v>
      </c>
      <c r="F3785" s="8"/>
      <c r="G3785" s="7">
        <v>56</v>
      </c>
      <c r="H3785" s="17">
        <v>33.928571428570997</v>
      </c>
      <c r="I3785" s="2">
        <v>8.9285714285710007</v>
      </c>
      <c r="J3785" s="2">
        <v>76.785714285713993</v>
      </c>
      <c r="K3785" s="2">
        <v>32.142857142856997</v>
      </c>
      <c r="L3785" s="2">
        <v>33.928571428570997</v>
      </c>
      <c r="M3785" s="2">
        <v>80.357142857143003</v>
      </c>
      <c r="N3785" s="2">
        <v>12.5</v>
      </c>
      <c r="O3785" s="2">
        <v>39.285714285714</v>
      </c>
      <c r="P3785" s="2">
        <v>5.3571428571429998</v>
      </c>
      <c r="Q3785" s="19" t="s">
        <v>68</v>
      </c>
      <c r="R3785" s="19" t="s">
        <v>68</v>
      </c>
      <c r="S3785" s="2">
        <v>1.785714285714</v>
      </c>
      <c r="T3785" s="16">
        <v>98.214285714286007</v>
      </c>
    </row>
    <row r="3786" spans="3:20" ht="25.2" x14ac:dyDescent="0.25">
      <c r="C3786" s="106"/>
      <c r="D3786" s="103"/>
      <c r="E3786" s="11" t="s">
        <v>37</v>
      </c>
      <c r="F3786" s="8"/>
      <c r="G3786" s="7">
        <v>54</v>
      </c>
      <c r="H3786" s="17">
        <v>48.148148148148003</v>
      </c>
      <c r="I3786" s="2">
        <v>27.777777777777999</v>
      </c>
      <c r="J3786" s="2">
        <v>75.925925925925995</v>
      </c>
      <c r="K3786" s="2">
        <v>50</v>
      </c>
      <c r="L3786" s="2">
        <v>31.481481481481001</v>
      </c>
      <c r="M3786" s="2">
        <v>59.259259259258997</v>
      </c>
      <c r="N3786" s="2">
        <v>7.4074074074069998</v>
      </c>
      <c r="O3786" s="2">
        <v>31.481481481481001</v>
      </c>
      <c r="P3786" s="2">
        <v>12.962962962962999</v>
      </c>
      <c r="Q3786" s="19" t="s">
        <v>68</v>
      </c>
      <c r="R3786" s="2">
        <v>3.7037037037039999</v>
      </c>
      <c r="S3786" s="2">
        <v>7.4074074074069998</v>
      </c>
      <c r="T3786" s="16">
        <v>88.888888888888999</v>
      </c>
    </row>
    <row r="3787" spans="3:20" x14ac:dyDescent="0.25">
      <c r="C3787" s="106"/>
      <c r="D3787" s="103"/>
      <c r="E3787" s="11" t="s">
        <v>38</v>
      </c>
      <c r="F3787" s="8"/>
      <c r="G3787" s="14">
        <v>22</v>
      </c>
      <c r="H3787" s="29">
        <v>68.181818181818002</v>
      </c>
      <c r="I3787" s="6">
        <v>36.363636363635997</v>
      </c>
      <c r="J3787" s="6">
        <v>81.818181818181998</v>
      </c>
      <c r="K3787" s="6">
        <v>54.545454545455001</v>
      </c>
      <c r="L3787" s="6">
        <v>54.545454545455001</v>
      </c>
      <c r="M3787" s="6">
        <v>72.727272727273004</v>
      </c>
      <c r="N3787" s="6">
        <v>9.0909090909089993</v>
      </c>
      <c r="O3787" s="6">
        <v>40.909090909090999</v>
      </c>
      <c r="P3787" s="6">
        <v>9.0909090909089993</v>
      </c>
      <c r="Q3787" s="12" t="s">
        <v>68</v>
      </c>
      <c r="R3787" s="12" t="s">
        <v>68</v>
      </c>
      <c r="S3787" s="6">
        <v>9.0909090909089993</v>
      </c>
      <c r="T3787" s="31">
        <v>90.909090909091006</v>
      </c>
    </row>
    <row r="3788" spans="3:20" ht="25.2" x14ac:dyDescent="0.25">
      <c r="C3788" s="106"/>
      <c r="D3788" s="102" t="s">
        <v>23</v>
      </c>
      <c r="E3788" s="10" t="s">
        <v>34</v>
      </c>
      <c r="F3788" s="9"/>
      <c r="G3788" s="41">
        <v>22</v>
      </c>
      <c r="H3788" s="61">
        <v>50</v>
      </c>
      <c r="I3788" s="33">
        <v>22.727272727273</v>
      </c>
      <c r="J3788" s="33">
        <v>77.272727272726996</v>
      </c>
      <c r="K3788" s="33">
        <v>45.454545454544999</v>
      </c>
      <c r="L3788" s="33">
        <v>36.363636363635997</v>
      </c>
      <c r="M3788" s="33">
        <v>81.818181818181998</v>
      </c>
      <c r="N3788" s="33">
        <v>13.636363636364001</v>
      </c>
      <c r="O3788" s="33">
        <v>36.363636363635997</v>
      </c>
      <c r="P3788" s="33">
        <v>4.5454545454549997</v>
      </c>
      <c r="Q3788" s="39" t="s">
        <v>68</v>
      </c>
      <c r="R3788" s="39" t="s">
        <v>68</v>
      </c>
      <c r="S3788" s="33">
        <v>4.5454545454549997</v>
      </c>
      <c r="T3788" s="63">
        <v>95.454545454544999</v>
      </c>
    </row>
    <row r="3789" spans="3:20" ht="25.2" x14ac:dyDescent="0.25">
      <c r="C3789" s="106"/>
      <c r="D3789" s="103"/>
      <c r="E3789" s="11" t="s">
        <v>35</v>
      </c>
      <c r="F3789" s="8"/>
      <c r="G3789" s="7">
        <v>447</v>
      </c>
      <c r="H3789" s="17">
        <v>77.852348993288999</v>
      </c>
      <c r="I3789" s="2">
        <v>39.821029082773997</v>
      </c>
      <c r="J3789" s="2">
        <v>91.722595078300003</v>
      </c>
      <c r="K3789" s="2">
        <v>52.125279642057997</v>
      </c>
      <c r="L3789" s="2">
        <v>46.085011185681999</v>
      </c>
      <c r="M3789" s="2">
        <v>76.957494407159004</v>
      </c>
      <c r="N3789" s="2">
        <v>25.279642058166001</v>
      </c>
      <c r="O3789" s="2">
        <v>50.782997762863999</v>
      </c>
      <c r="P3789" s="2">
        <v>15.212527964206</v>
      </c>
      <c r="Q3789" s="2">
        <v>1.565995525727</v>
      </c>
      <c r="R3789" s="2">
        <v>0.67114093959700005</v>
      </c>
      <c r="S3789" s="2">
        <v>2.2371364653239998</v>
      </c>
      <c r="T3789" s="16">
        <v>97.091722595077997</v>
      </c>
    </row>
    <row r="3790" spans="3:20" ht="25.2" x14ac:dyDescent="0.25">
      <c r="C3790" s="106"/>
      <c r="D3790" s="103"/>
      <c r="E3790" s="11" t="s">
        <v>36</v>
      </c>
      <c r="F3790" s="8"/>
      <c r="G3790" s="7">
        <v>66</v>
      </c>
      <c r="H3790" s="17">
        <v>46.969696969696997</v>
      </c>
      <c r="I3790" s="2">
        <v>12.121212121212</v>
      </c>
      <c r="J3790" s="2">
        <v>95.454545454544999</v>
      </c>
      <c r="K3790" s="2">
        <v>40.909090909090999</v>
      </c>
      <c r="L3790" s="2">
        <v>50</v>
      </c>
      <c r="M3790" s="2">
        <v>65.151515151515</v>
      </c>
      <c r="N3790" s="2">
        <v>21.212121212121001</v>
      </c>
      <c r="O3790" s="2">
        <v>31.818181818182001</v>
      </c>
      <c r="P3790" s="2">
        <v>4.5454545454549997</v>
      </c>
      <c r="Q3790" s="19" t="s">
        <v>68</v>
      </c>
      <c r="R3790" s="2">
        <v>1.5151515151520001</v>
      </c>
      <c r="S3790" s="19" t="s">
        <v>68</v>
      </c>
      <c r="T3790" s="16">
        <v>98.484848484848001</v>
      </c>
    </row>
    <row r="3791" spans="3:20" ht="25.2" x14ac:dyDescent="0.25">
      <c r="C3791" s="106"/>
      <c r="D3791" s="103"/>
      <c r="E3791" s="11" t="s">
        <v>37</v>
      </c>
      <c r="F3791" s="8"/>
      <c r="G3791" s="7">
        <v>197</v>
      </c>
      <c r="H3791" s="17">
        <v>60.406091370558002</v>
      </c>
      <c r="I3791" s="2">
        <v>21.319796954314999</v>
      </c>
      <c r="J3791" s="2">
        <v>81.218274111675001</v>
      </c>
      <c r="K3791" s="2">
        <v>42.639593908629003</v>
      </c>
      <c r="L3791" s="2">
        <v>51.269035532994998</v>
      </c>
      <c r="M3791" s="2">
        <v>39.593908629441998</v>
      </c>
      <c r="N3791" s="2">
        <v>15.228426395939</v>
      </c>
      <c r="O3791" s="2">
        <v>17.258883248730999</v>
      </c>
      <c r="P3791" s="2">
        <v>5.5837563451780001</v>
      </c>
      <c r="Q3791" s="2">
        <v>2.0304568527920002</v>
      </c>
      <c r="R3791" s="2">
        <v>4.0609137055840003</v>
      </c>
      <c r="S3791" s="2">
        <v>5.5837563451780001</v>
      </c>
      <c r="T3791" s="16">
        <v>90.355329949239007</v>
      </c>
    </row>
    <row r="3792" spans="3:20" x14ac:dyDescent="0.25">
      <c r="C3792" s="106"/>
      <c r="D3792" s="103"/>
      <c r="E3792" s="11" t="s">
        <v>38</v>
      </c>
      <c r="F3792" s="8"/>
      <c r="G3792" s="14">
        <v>12</v>
      </c>
      <c r="H3792" s="29">
        <v>50</v>
      </c>
      <c r="I3792" s="6">
        <v>33.333333333333002</v>
      </c>
      <c r="J3792" s="6">
        <v>66.666666666666998</v>
      </c>
      <c r="K3792" s="6">
        <v>41.666666666666998</v>
      </c>
      <c r="L3792" s="6">
        <v>25</v>
      </c>
      <c r="M3792" s="6">
        <v>33.333333333333002</v>
      </c>
      <c r="N3792" s="6">
        <v>8.333333333333</v>
      </c>
      <c r="O3792" s="6">
        <v>8.333333333333</v>
      </c>
      <c r="P3792" s="6">
        <v>8.333333333333</v>
      </c>
      <c r="Q3792" s="12" t="s">
        <v>68</v>
      </c>
      <c r="R3792" s="12" t="s">
        <v>68</v>
      </c>
      <c r="S3792" s="6">
        <v>33.333333333333002</v>
      </c>
      <c r="T3792" s="31">
        <v>66.666666666666998</v>
      </c>
    </row>
    <row r="3793" spans="3:20" ht="25.2" x14ac:dyDescent="0.25">
      <c r="C3793" s="102" t="s">
        <v>39</v>
      </c>
      <c r="D3793" s="102" t="s">
        <v>25</v>
      </c>
      <c r="E3793" s="10" t="s">
        <v>40</v>
      </c>
      <c r="F3793" s="9"/>
      <c r="G3793" s="13">
        <v>263</v>
      </c>
      <c r="H3793" s="23">
        <v>46.768060836502002</v>
      </c>
      <c r="I3793" s="4">
        <v>19.011406844105998</v>
      </c>
      <c r="J3793" s="4">
        <v>79.847908745246997</v>
      </c>
      <c r="K3793" s="4">
        <v>41.064638783269999</v>
      </c>
      <c r="L3793" s="4">
        <v>42.205323193916001</v>
      </c>
      <c r="M3793" s="4">
        <v>61.216730038023002</v>
      </c>
      <c r="N3793" s="4">
        <v>12.927756653992001</v>
      </c>
      <c r="O3793" s="4">
        <v>29.277566539923999</v>
      </c>
      <c r="P3793" s="4">
        <v>6.4638783269960003</v>
      </c>
      <c r="Q3793" s="4">
        <v>0.76045627376400005</v>
      </c>
      <c r="R3793" s="4">
        <v>1.520912547529</v>
      </c>
      <c r="S3793" s="4">
        <v>3.8022813688210002</v>
      </c>
      <c r="T3793" s="25">
        <v>94.676806083650007</v>
      </c>
    </row>
    <row r="3794" spans="3:20" ht="25.2" x14ac:dyDescent="0.25">
      <c r="C3794" s="106"/>
      <c r="D3794" s="103"/>
      <c r="E3794" s="11" t="s">
        <v>41</v>
      </c>
      <c r="F3794" s="8"/>
      <c r="G3794" s="7">
        <v>906</v>
      </c>
      <c r="H3794" s="17">
        <v>77.041942604856999</v>
      </c>
      <c r="I3794" s="2">
        <v>38.189845474614003</v>
      </c>
      <c r="J3794" s="2">
        <v>92.163355408388995</v>
      </c>
      <c r="K3794" s="2">
        <v>56.512141280352999</v>
      </c>
      <c r="L3794" s="2">
        <v>47.571743929359997</v>
      </c>
      <c r="M3794" s="2">
        <v>78.145695364237994</v>
      </c>
      <c r="N3794" s="2">
        <v>23.951434878587001</v>
      </c>
      <c r="O3794" s="2">
        <v>58.057395143488002</v>
      </c>
      <c r="P3794" s="2">
        <v>13.245033112583</v>
      </c>
      <c r="Q3794" s="2">
        <v>1.103752759382</v>
      </c>
      <c r="R3794" s="19" t="s">
        <v>68</v>
      </c>
      <c r="S3794" s="2">
        <v>2.3178807947019999</v>
      </c>
      <c r="T3794" s="16">
        <v>97.682119205297994</v>
      </c>
    </row>
    <row r="3795" spans="3:20" x14ac:dyDescent="0.25">
      <c r="C3795" s="106"/>
      <c r="D3795" s="103"/>
      <c r="E3795" s="11" t="s">
        <v>42</v>
      </c>
      <c r="F3795" s="8"/>
      <c r="G3795" s="7">
        <v>61</v>
      </c>
      <c r="H3795" s="17">
        <v>72.131147540984003</v>
      </c>
      <c r="I3795" s="2">
        <v>37.704918032786999</v>
      </c>
      <c r="J3795" s="2">
        <v>90.16393442623</v>
      </c>
      <c r="K3795" s="2">
        <v>60.655737704918003</v>
      </c>
      <c r="L3795" s="2">
        <v>40.983606557377001</v>
      </c>
      <c r="M3795" s="2">
        <v>81.967213114754003</v>
      </c>
      <c r="N3795" s="2">
        <v>32.786885245901999</v>
      </c>
      <c r="O3795" s="2">
        <v>59.016393442622999</v>
      </c>
      <c r="P3795" s="2">
        <v>8.1967213114750006</v>
      </c>
      <c r="Q3795" s="2">
        <v>1.6393442622950001</v>
      </c>
      <c r="R3795" s="19" t="s">
        <v>68</v>
      </c>
      <c r="S3795" s="19" t="s">
        <v>68</v>
      </c>
      <c r="T3795" s="16">
        <v>100</v>
      </c>
    </row>
    <row r="3796" spans="3:20" x14ac:dyDescent="0.25">
      <c r="C3796" s="106"/>
      <c r="D3796" s="103"/>
      <c r="E3796" s="11" t="s">
        <v>43</v>
      </c>
      <c r="F3796" s="8"/>
      <c r="G3796" s="7">
        <v>450</v>
      </c>
      <c r="H3796" s="17">
        <v>72</v>
      </c>
      <c r="I3796" s="2">
        <v>29.777777777777999</v>
      </c>
      <c r="J3796" s="2">
        <v>90</v>
      </c>
      <c r="K3796" s="2">
        <v>53.111111111111001</v>
      </c>
      <c r="L3796" s="2">
        <v>46.666666666666998</v>
      </c>
      <c r="M3796" s="2">
        <v>67.333333333333002</v>
      </c>
      <c r="N3796" s="2">
        <v>23.777777777777999</v>
      </c>
      <c r="O3796" s="2">
        <v>46.444444444444002</v>
      </c>
      <c r="P3796" s="2">
        <v>13.111111111111001</v>
      </c>
      <c r="Q3796" s="2">
        <v>0.88888888888899997</v>
      </c>
      <c r="R3796" s="2">
        <v>0.66666666666700003</v>
      </c>
      <c r="S3796" s="2">
        <v>2</v>
      </c>
      <c r="T3796" s="16">
        <v>97.333333333333002</v>
      </c>
    </row>
    <row r="3797" spans="3:20" x14ac:dyDescent="0.25">
      <c r="C3797" s="106"/>
      <c r="D3797" s="103"/>
      <c r="E3797" s="11" t="s">
        <v>44</v>
      </c>
      <c r="F3797" s="8"/>
      <c r="G3797" s="7">
        <v>93</v>
      </c>
      <c r="H3797" s="17">
        <v>79.569892473118003</v>
      </c>
      <c r="I3797" s="2">
        <v>25.806451612903</v>
      </c>
      <c r="J3797" s="2">
        <v>91.397849462365997</v>
      </c>
      <c r="K3797" s="2">
        <v>50.537634408602003</v>
      </c>
      <c r="L3797" s="2">
        <v>52.688172043011001</v>
      </c>
      <c r="M3797" s="2">
        <v>61.290322580644997</v>
      </c>
      <c r="N3797" s="2">
        <v>21.505376344085999</v>
      </c>
      <c r="O3797" s="2">
        <v>39.784946236559001</v>
      </c>
      <c r="P3797" s="2">
        <v>12.903225806451999</v>
      </c>
      <c r="Q3797" s="19" t="s">
        <v>68</v>
      </c>
      <c r="R3797" s="2">
        <v>1.0752688172039999</v>
      </c>
      <c r="S3797" s="2">
        <v>3.2258064516129998</v>
      </c>
      <c r="T3797" s="16">
        <v>95.698924731182998</v>
      </c>
    </row>
    <row r="3798" spans="3:20" ht="25.2" x14ac:dyDescent="0.25">
      <c r="C3798" s="106"/>
      <c r="D3798" s="103"/>
      <c r="E3798" s="11" t="s">
        <v>45</v>
      </c>
      <c r="F3798" s="8"/>
      <c r="G3798" s="14">
        <v>41</v>
      </c>
      <c r="H3798" s="29">
        <v>53.658536585366001</v>
      </c>
      <c r="I3798" s="6">
        <v>21.951219512194999</v>
      </c>
      <c r="J3798" s="6">
        <v>80.487804878049005</v>
      </c>
      <c r="K3798" s="6">
        <v>41.463414634145998</v>
      </c>
      <c r="L3798" s="6">
        <v>31.707317073171001</v>
      </c>
      <c r="M3798" s="6">
        <v>65.853658536585002</v>
      </c>
      <c r="N3798" s="6">
        <v>12.195121951220001</v>
      </c>
      <c r="O3798" s="6">
        <v>29.268292682927001</v>
      </c>
      <c r="P3798" s="6">
        <v>2.4390243902440001</v>
      </c>
      <c r="Q3798" s="12" t="s">
        <v>68</v>
      </c>
      <c r="R3798" s="6">
        <v>7.3170731707319998</v>
      </c>
      <c r="S3798" s="6">
        <v>2.4390243902440001</v>
      </c>
      <c r="T3798" s="31">
        <v>90.243902439023998</v>
      </c>
    </row>
    <row r="3799" spans="3:20" x14ac:dyDescent="0.25">
      <c r="C3799" s="106"/>
      <c r="D3799" s="103"/>
      <c r="E3799" s="11" t="s">
        <v>38</v>
      </c>
      <c r="F3799" s="8"/>
      <c r="G3799" s="7">
        <v>141</v>
      </c>
      <c r="H3799" s="17">
        <v>60.992907801417999</v>
      </c>
      <c r="I3799" s="2">
        <v>26.241134751773</v>
      </c>
      <c r="J3799" s="2">
        <v>78.014184397163007</v>
      </c>
      <c r="K3799" s="2">
        <v>45.390070921986002</v>
      </c>
      <c r="L3799" s="2">
        <v>48.936170212766001</v>
      </c>
      <c r="M3799" s="2">
        <v>53.191489361701997</v>
      </c>
      <c r="N3799" s="2">
        <v>17.021276595745</v>
      </c>
      <c r="O3799" s="2">
        <v>31.914893617021001</v>
      </c>
      <c r="P3799" s="2">
        <v>7.0921985815599999</v>
      </c>
      <c r="Q3799" s="2">
        <v>0.70921985815599997</v>
      </c>
      <c r="R3799" s="2">
        <v>3.54609929078</v>
      </c>
      <c r="S3799" s="2">
        <v>7.8014184397159996</v>
      </c>
      <c r="T3799" s="16">
        <v>88.652482269504006</v>
      </c>
    </row>
    <row r="3800" spans="3:20" ht="25.2" x14ac:dyDescent="0.25">
      <c r="C3800" s="106"/>
      <c r="D3800" s="102" t="s">
        <v>22</v>
      </c>
      <c r="E3800" s="10" t="s">
        <v>40</v>
      </c>
      <c r="F3800" s="9"/>
      <c r="G3800" s="13">
        <v>123</v>
      </c>
      <c r="H3800" s="23">
        <v>35.772357723577002</v>
      </c>
      <c r="I3800" s="4">
        <v>18.69918699187</v>
      </c>
      <c r="J3800" s="4">
        <v>78.048780487805004</v>
      </c>
      <c r="K3800" s="4">
        <v>40.650406504065003</v>
      </c>
      <c r="L3800" s="4">
        <v>35.772357723577002</v>
      </c>
      <c r="M3800" s="4">
        <v>72.357723577236001</v>
      </c>
      <c r="N3800" s="4">
        <v>9.7560975609760003</v>
      </c>
      <c r="O3800" s="4">
        <v>34.959349593496</v>
      </c>
      <c r="P3800" s="4">
        <v>8.130081300813</v>
      </c>
      <c r="Q3800" s="4">
        <v>0.81300813008100004</v>
      </c>
      <c r="R3800" s="4">
        <v>0.81300813008100004</v>
      </c>
      <c r="S3800" s="4">
        <v>1.6260162601629999</v>
      </c>
      <c r="T3800" s="25">
        <v>97.560975609755999</v>
      </c>
    </row>
    <row r="3801" spans="3:20" ht="25.2" x14ac:dyDescent="0.25">
      <c r="C3801" s="106"/>
      <c r="D3801" s="103"/>
      <c r="E3801" s="11" t="s">
        <v>41</v>
      </c>
      <c r="F3801" s="8"/>
      <c r="G3801" s="7">
        <v>511</v>
      </c>
      <c r="H3801" s="17">
        <v>75.342465753425003</v>
      </c>
      <c r="I3801" s="2">
        <v>35.616438356163997</v>
      </c>
      <c r="J3801" s="2">
        <v>91.389432485322999</v>
      </c>
      <c r="K3801" s="2">
        <v>58.512720156556</v>
      </c>
      <c r="L3801" s="2">
        <v>48.532289628180003</v>
      </c>
      <c r="M3801" s="2">
        <v>77.299412915850993</v>
      </c>
      <c r="N3801" s="2">
        <v>22.113502935421</v>
      </c>
      <c r="O3801" s="2">
        <v>61.643835616437997</v>
      </c>
      <c r="P3801" s="2">
        <v>10.958904109589</v>
      </c>
      <c r="Q3801" s="2">
        <v>0.78277886497100002</v>
      </c>
      <c r="R3801" s="19" t="s">
        <v>68</v>
      </c>
      <c r="S3801" s="2">
        <v>2.3483365949119999</v>
      </c>
      <c r="T3801" s="16">
        <v>97.651663405088001</v>
      </c>
    </row>
    <row r="3802" spans="3:20" x14ac:dyDescent="0.25">
      <c r="C3802" s="106"/>
      <c r="D3802" s="103"/>
      <c r="E3802" s="11" t="s">
        <v>42</v>
      </c>
      <c r="F3802" s="8"/>
      <c r="G3802" s="14">
        <v>36</v>
      </c>
      <c r="H3802" s="29">
        <v>69.444444444444002</v>
      </c>
      <c r="I3802" s="6">
        <v>33.333333333333002</v>
      </c>
      <c r="J3802" s="6">
        <v>86.111111111111001</v>
      </c>
      <c r="K3802" s="6">
        <v>61.111111111111001</v>
      </c>
      <c r="L3802" s="6">
        <v>47.222222222222001</v>
      </c>
      <c r="M3802" s="6">
        <v>77.777777777777999</v>
      </c>
      <c r="N3802" s="6">
        <v>30.555555555556001</v>
      </c>
      <c r="O3802" s="6">
        <v>66.666666666666998</v>
      </c>
      <c r="P3802" s="6">
        <v>5.5555555555560003</v>
      </c>
      <c r="Q3802" s="12" t="s">
        <v>68</v>
      </c>
      <c r="R3802" s="12" t="s">
        <v>68</v>
      </c>
      <c r="S3802" s="12" t="s">
        <v>68</v>
      </c>
      <c r="T3802" s="31">
        <v>100</v>
      </c>
    </row>
    <row r="3803" spans="3:20" x14ac:dyDescent="0.25">
      <c r="C3803" s="106"/>
      <c r="D3803" s="103"/>
      <c r="E3803" s="11" t="s">
        <v>43</v>
      </c>
      <c r="F3803" s="8"/>
      <c r="G3803" s="7">
        <v>224</v>
      </c>
      <c r="H3803" s="17">
        <v>75</v>
      </c>
      <c r="I3803" s="2">
        <v>31.25</v>
      </c>
      <c r="J3803" s="2">
        <v>88.839285714286007</v>
      </c>
      <c r="K3803" s="2">
        <v>55.803571428570997</v>
      </c>
      <c r="L3803" s="2">
        <v>44.196428571429003</v>
      </c>
      <c r="M3803" s="2">
        <v>72.767857142856997</v>
      </c>
      <c r="N3803" s="2">
        <v>24.553571428571001</v>
      </c>
      <c r="O3803" s="2">
        <v>54.464285714286</v>
      </c>
      <c r="P3803" s="2">
        <v>13.392857142857</v>
      </c>
      <c r="Q3803" s="2">
        <v>0.446428571429</v>
      </c>
      <c r="R3803" s="19" t="s">
        <v>68</v>
      </c>
      <c r="S3803" s="2">
        <v>2.2321428571430002</v>
      </c>
      <c r="T3803" s="16">
        <v>97.767857142856997</v>
      </c>
    </row>
    <row r="3804" spans="3:20" x14ac:dyDescent="0.25">
      <c r="C3804" s="106"/>
      <c r="D3804" s="103"/>
      <c r="E3804" s="11" t="s">
        <v>44</v>
      </c>
      <c r="F3804" s="8"/>
      <c r="G3804" s="14">
        <v>46</v>
      </c>
      <c r="H3804" s="29">
        <v>84.782608695652002</v>
      </c>
      <c r="I3804" s="6">
        <v>30.434782608696</v>
      </c>
      <c r="J3804" s="6">
        <v>95.652173913043001</v>
      </c>
      <c r="K3804" s="6">
        <v>58.695652173912997</v>
      </c>
      <c r="L3804" s="6">
        <v>50</v>
      </c>
      <c r="M3804" s="6">
        <v>67.391304347825994</v>
      </c>
      <c r="N3804" s="6">
        <v>28.260869565217</v>
      </c>
      <c r="O3804" s="6">
        <v>43.478260869564998</v>
      </c>
      <c r="P3804" s="6">
        <v>13.04347826087</v>
      </c>
      <c r="Q3804" s="12" t="s">
        <v>68</v>
      </c>
      <c r="R3804" s="12" t="s">
        <v>68</v>
      </c>
      <c r="S3804" s="12" t="s">
        <v>68</v>
      </c>
      <c r="T3804" s="31">
        <v>100</v>
      </c>
    </row>
    <row r="3805" spans="3:20" ht="25.2" x14ac:dyDescent="0.25">
      <c r="C3805" s="106"/>
      <c r="D3805" s="103"/>
      <c r="E3805" s="11" t="s">
        <v>45</v>
      </c>
      <c r="F3805" s="8"/>
      <c r="G3805" s="14">
        <v>18</v>
      </c>
      <c r="H3805" s="29">
        <v>61.111111111111001</v>
      </c>
      <c r="I3805" s="6">
        <v>22.222222222222001</v>
      </c>
      <c r="J3805" s="6">
        <v>83.333333333333002</v>
      </c>
      <c r="K3805" s="6">
        <v>55.555555555555998</v>
      </c>
      <c r="L3805" s="6">
        <v>27.777777777777999</v>
      </c>
      <c r="M3805" s="6">
        <v>72.222222222222001</v>
      </c>
      <c r="N3805" s="6">
        <v>11.111111111111001</v>
      </c>
      <c r="O3805" s="6">
        <v>44.444444444444002</v>
      </c>
      <c r="P3805" s="12" t="s">
        <v>68</v>
      </c>
      <c r="Q3805" s="12" t="s">
        <v>68</v>
      </c>
      <c r="R3805" s="12" t="s">
        <v>68</v>
      </c>
      <c r="S3805" s="6">
        <v>5.5555555555560003</v>
      </c>
      <c r="T3805" s="31">
        <v>94.444444444444002</v>
      </c>
    </row>
    <row r="3806" spans="3:20" x14ac:dyDescent="0.25">
      <c r="C3806" s="106"/>
      <c r="D3806" s="103"/>
      <c r="E3806" s="11" t="s">
        <v>38</v>
      </c>
      <c r="F3806" s="8"/>
      <c r="G3806" s="7">
        <v>80</v>
      </c>
      <c r="H3806" s="17">
        <v>57.5</v>
      </c>
      <c r="I3806" s="2">
        <v>23.75</v>
      </c>
      <c r="J3806" s="2">
        <v>77.5</v>
      </c>
      <c r="K3806" s="2">
        <v>47.5</v>
      </c>
      <c r="L3806" s="2">
        <v>52.5</v>
      </c>
      <c r="M3806" s="2">
        <v>55</v>
      </c>
      <c r="N3806" s="2">
        <v>18.75</v>
      </c>
      <c r="O3806" s="2">
        <v>40</v>
      </c>
      <c r="P3806" s="2">
        <v>7.5</v>
      </c>
      <c r="Q3806" s="19" t="s">
        <v>68</v>
      </c>
      <c r="R3806" s="2">
        <v>3.75</v>
      </c>
      <c r="S3806" s="2">
        <v>6.25</v>
      </c>
      <c r="T3806" s="16">
        <v>90</v>
      </c>
    </row>
    <row r="3807" spans="3:20" ht="25.2" x14ac:dyDescent="0.25">
      <c r="C3807" s="106"/>
      <c r="D3807" s="102" t="s">
        <v>23</v>
      </c>
      <c r="E3807" s="10" t="s">
        <v>40</v>
      </c>
      <c r="F3807" s="9"/>
      <c r="G3807" s="13">
        <v>140</v>
      </c>
      <c r="H3807" s="23">
        <v>56.428571428570997</v>
      </c>
      <c r="I3807" s="4">
        <v>19.285714285714</v>
      </c>
      <c r="J3807" s="4">
        <v>81.428571428571004</v>
      </c>
      <c r="K3807" s="4">
        <v>41.428571428570997</v>
      </c>
      <c r="L3807" s="4">
        <v>47.857142857143003</v>
      </c>
      <c r="M3807" s="4">
        <v>51.428571428570997</v>
      </c>
      <c r="N3807" s="4">
        <v>15.714285714286</v>
      </c>
      <c r="O3807" s="4">
        <v>24.285714285714</v>
      </c>
      <c r="P3807" s="4">
        <v>5</v>
      </c>
      <c r="Q3807" s="4">
        <v>0.71428571428599996</v>
      </c>
      <c r="R3807" s="4">
        <v>2.1428571428569998</v>
      </c>
      <c r="S3807" s="4">
        <v>5.7142857142860004</v>
      </c>
      <c r="T3807" s="25">
        <v>92.142857142856997</v>
      </c>
    </row>
    <row r="3808" spans="3:20" ht="25.2" x14ac:dyDescent="0.25">
      <c r="C3808" s="106"/>
      <c r="D3808" s="103"/>
      <c r="E3808" s="11" t="s">
        <v>41</v>
      </c>
      <c r="F3808" s="8"/>
      <c r="G3808" s="7">
        <v>395</v>
      </c>
      <c r="H3808" s="17">
        <v>79.240506329113998</v>
      </c>
      <c r="I3808" s="2">
        <v>41.518987341771997</v>
      </c>
      <c r="J3808" s="2">
        <v>93.164556962025003</v>
      </c>
      <c r="K3808" s="2">
        <v>53.924050632910998</v>
      </c>
      <c r="L3808" s="2">
        <v>46.329113924051001</v>
      </c>
      <c r="M3808" s="2">
        <v>79.240506329113998</v>
      </c>
      <c r="N3808" s="2">
        <v>26.329113924051001</v>
      </c>
      <c r="O3808" s="2">
        <v>53.417721518987001</v>
      </c>
      <c r="P3808" s="2">
        <v>16.202531645570001</v>
      </c>
      <c r="Q3808" s="2">
        <v>1.5189873417719999</v>
      </c>
      <c r="R3808" s="19" t="s">
        <v>68</v>
      </c>
      <c r="S3808" s="2">
        <v>2.2784810126580002</v>
      </c>
      <c r="T3808" s="16">
        <v>97.721518987341994</v>
      </c>
    </row>
    <row r="3809" spans="3:20" x14ac:dyDescent="0.25">
      <c r="C3809" s="106"/>
      <c r="D3809" s="103"/>
      <c r="E3809" s="11" t="s">
        <v>42</v>
      </c>
      <c r="F3809" s="8"/>
      <c r="G3809" s="14">
        <v>25</v>
      </c>
      <c r="H3809" s="29">
        <v>76</v>
      </c>
      <c r="I3809" s="6">
        <v>44</v>
      </c>
      <c r="J3809" s="6">
        <v>96</v>
      </c>
      <c r="K3809" s="6">
        <v>60</v>
      </c>
      <c r="L3809" s="6">
        <v>32</v>
      </c>
      <c r="M3809" s="6">
        <v>88</v>
      </c>
      <c r="N3809" s="6">
        <v>36</v>
      </c>
      <c r="O3809" s="6">
        <v>48</v>
      </c>
      <c r="P3809" s="6">
        <v>12</v>
      </c>
      <c r="Q3809" s="6">
        <v>4</v>
      </c>
      <c r="R3809" s="12" t="s">
        <v>68</v>
      </c>
      <c r="S3809" s="12" t="s">
        <v>68</v>
      </c>
      <c r="T3809" s="31">
        <v>100</v>
      </c>
    </row>
    <row r="3810" spans="3:20" x14ac:dyDescent="0.25">
      <c r="C3810" s="106"/>
      <c r="D3810" s="103"/>
      <c r="E3810" s="11" t="s">
        <v>43</v>
      </c>
      <c r="F3810" s="8"/>
      <c r="G3810" s="7">
        <v>226</v>
      </c>
      <c r="H3810" s="17">
        <v>69.026548672565994</v>
      </c>
      <c r="I3810" s="2">
        <v>28.318584070796</v>
      </c>
      <c r="J3810" s="2">
        <v>91.150442477875998</v>
      </c>
      <c r="K3810" s="2">
        <v>50.442477876105997</v>
      </c>
      <c r="L3810" s="2">
        <v>49.115044247787999</v>
      </c>
      <c r="M3810" s="2">
        <v>61.946902654867003</v>
      </c>
      <c r="N3810" s="2">
        <v>23.008849557522002</v>
      </c>
      <c r="O3810" s="2">
        <v>38.495575221239001</v>
      </c>
      <c r="P3810" s="2">
        <v>12.83185840708</v>
      </c>
      <c r="Q3810" s="2">
        <v>1.327433628319</v>
      </c>
      <c r="R3810" s="2">
        <v>1.327433628319</v>
      </c>
      <c r="S3810" s="2">
        <v>1.769911504425</v>
      </c>
      <c r="T3810" s="16">
        <v>96.902654867256999</v>
      </c>
    </row>
    <row r="3811" spans="3:20" x14ac:dyDescent="0.25">
      <c r="C3811" s="106"/>
      <c r="D3811" s="103"/>
      <c r="E3811" s="11" t="s">
        <v>44</v>
      </c>
      <c r="F3811" s="8"/>
      <c r="G3811" s="14">
        <v>47</v>
      </c>
      <c r="H3811" s="29">
        <v>74.468085106383</v>
      </c>
      <c r="I3811" s="6">
        <v>21.276595744681</v>
      </c>
      <c r="J3811" s="6">
        <v>87.234042553191003</v>
      </c>
      <c r="K3811" s="6">
        <v>42.553191489362</v>
      </c>
      <c r="L3811" s="6">
        <v>55.319148936170002</v>
      </c>
      <c r="M3811" s="6">
        <v>55.319148936170002</v>
      </c>
      <c r="N3811" s="6">
        <v>14.893617021277</v>
      </c>
      <c r="O3811" s="6">
        <v>36.170212765956997</v>
      </c>
      <c r="P3811" s="6">
        <v>12.765957446809001</v>
      </c>
      <c r="Q3811" s="12" t="s">
        <v>68</v>
      </c>
      <c r="R3811" s="6">
        <v>2.1276595744679998</v>
      </c>
      <c r="S3811" s="6">
        <v>6.3829787234040003</v>
      </c>
      <c r="T3811" s="31">
        <v>91.489361702127994</v>
      </c>
    </row>
    <row r="3812" spans="3:20" ht="25.2" x14ac:dyDescent="0.25">
      <c r="C3812" s="106"/>
      <c r="D3812" s="103"/>
      <c r="E3812" s="11" t="s">
        <v>45</v>
      </c>
      <c r="F3812" s="8"/>
      <c r="G3812" s="14">
        <v>23</v>
      </c>
      <c r="H3812" s="29">
        <v>47.826086956521998</v>
      </c>
      <c r="I3812" s="6">
        <v>21.739130434783</v>
      </c>
      <c r="J3812" s="6">
        <v>78.260869565217007</v>
      </c>
      <c r="K3812" s="6">
        <v>30.434782608696</v>
      </c>
      <c r="L3812" s="6">
        <v>34.782608695652002</v>
      </c>
      <c r="M3812" s="6">
        <v>60.869565217390999</v>
      </c>
      <c r="N3812" s="6">
        <v>13.04347826087</v>
      </c>
      <c r="O3812" s="6">
        <v>17.391304347826001</v>
      </c>
      <c r="P3812" s="6">
        <v>4.3478260869570002</v>
      </c>
      <c r="Q3812" s="12" t="s">
        <v>68</v>
      </c>
      <c r="R3812" s="6">
        <v>13.04347826087</v>
      </c>
      <c r="S3812" s="12" t="s">
        <v>68</v>
      </c>
      <c r="T3812" s="31">
        <v>86.956521739129997</v>
      </c>
    </row>
    <row r="3813" spans="3:20" x14ac:dyDescent="0.25">
      <c r="C3813" s="106"/>
      <c r="D3813" s="103"/>
      <c r="E3813" s="11" t="s">
        <v>38</v>
      </c>
      <c r="F3813" s="8"/>
      <c r="G3813" s="7">
        <v>61</v>
      </c>
      <c r="H3813" s="17">
        <v>65.573770491803003</v>
      </c>
      <c r="I3813" s="2">
        <v>29.508196721310998</v>
      </c>
      <c r="J3813" s="2">
        <v>78.688524590163993</v>
      </c>
      <c r="K3813" s="2">
        <v>42.622950819671999</v>
      </c>
      <c r="L3813" s="2">
        <v>44.262295081966997</v>
      </c>
      <c r="M3813" s="2">
        <v>50.819672131148003</v>
      </c>
      <c r="N3813" s="2">
        <v>14.754098360656</v>
      </c>
      <c r="O3813" s="2">
        <v>21.311475409836</v>
      </c>
      <c r="P3813" s="2">
        <v>6.5573770491800003</v>
      </c>
      <c r="Q3813" s="2">
        <v>1.6393442622950001</v>
      </c>
      <c r="R3813" s="2">
        <v>3.2786885245900002</v>
      </c>
      <c r="S3813" s="2">
        <v>9.83606557377</v>
      </c>
      <c r="T3813" s="16">
        <v>86.885245901638996</v>
      </c>
    </row>
    <row r="3814" spans="3:20" x14ac:dyDescent="0.25">
      <c r="C3814" s="102" t="s">
        <v>46</v>
      </c>
      <c r="D3814" s="100" t="s">
        <v>21</v>
      </c>
      <c r="E3814" s="10" t="s">
        <v>47</v>
      </c>
      <c r="F3814" s="9"/>
      <c r="G3814" s="13">
        <v>1103</v>
      </c>
      <c r="H3814" s="23">
        <v>74.252039891205996</v>
      </c>
      <c r="I3814" s="4">
        <v>34.088848594741997</v>
      </c>
      <c r="J3814" s="4">
        <v>89.301903898459003</v>
      </c>
      <c r="K3814" s="4">
        <v>54.487760652764997</v>
      </c>
      <c r="L3814" s="4">
        <v>48.504079782411999</v>
      </c>
      <c r="M3814" s="4">
        <v>69.628286491387001</v>
      </c>
      <c r="N3814" s="4">
        <v>20.580235720762001</v>
      </c>
      <c r="O3814" s="4">
        <v>48.141432456936002</v>
      </c>
      <c r="P3814" s="4">
        <v>10.879419764279</v>
      </c>
      <c r="Q3814" s="4">
        <v>1.178603807797</v>
      </c>
      <c r="R3814" s="4">
        <v>0.54397098821400003</v>
      </c>
      <c r="S3814" s="4">
        <v>2.991840435177</v>
      </c>
      <c r="T3814" s="25">
        <v>96.464188576609004</v>
      </c>
    </row>
    <row r="3815" spans="3:20" ht="25.2" x14ac:dyDescent="0.25">
      <c r="C3815" s="106"/>
      <c r="D3815" s="101"/>
      <c r="E3815" s="11" t="s">
        <v>48</v>
      </c>
      <c r="F3815" s="8"/>
      <c r="G3815" s="7">
        <v>173</v>
      </c>
      <c r="H3815" s="17">
        <v>63.583815028902002</v>
      </c>
      <c r="I3815" s="2">
        <v>32.947976878612998</v>
      </c>
      <c r="J3815" s="2">
        <v>89.017341040462</v>
      </c>
      <c r="K3815" s="2">
        <v>50.867052023120998</v>
      </c>
      <c r="L3815" s="2">
        <v>37.572254335259998</v>
      </c>
      <c r="M3815" s="2">
        <v>78.612716763006006</v>
      </c>
      <c r="N3815" s="2">
        <v>26.011560693642</v>
      </c>
      <c r="O3815" s="2">
        <v>52.023121387282998</v>
      </c>
      <c r="P3815" s="2">
        <v>9.2485549132949991</v>
      </c>
      <c r="Q3815" s="2">
        <v>0.57803468208099995</v>
      </c>
      <c r="R3815" s="2">
        <v>0.57803468208099995</v>
      </c>
      <c r="S3815" s="2">
        <v>2.8901734104050001</v>
      </c>
      <c r="T3815" s="16">
        <v>96.531791907514005</v>
      </c>
    </row>
    <row r="3816" spans="3:20" x14ac:dyDescent="0.25">
      <c r="C3816" s="106"/>
      <c r="D3816" s="101"/>
      <c r="E3816" s="11" t="s">
        <v>49</v>
      </c>
      <c r="F3816" s="8"/>
      <c r="G3816" s="14">
        <v>29</v>
      </c>
      <c r="H3816" s="29">
        <v>48.275862068965999</v>
      </c>
      <c r="I3816" s="6">
        <v>13.793103448276</v>
      </c>
      <c r="J3816" s="6">
        <v>79.310344827585993</v>
      </c>
      <c r="K3816" s="6">
        <v>37.931034482759003</v>
      </c>
      <c r="L3816" s="6">
        <v>44.827586206897003</v>
      </c>
      <c r="M3816" s="6">
        <v>65.517241379309993</v>
      </c>
      <c r="N3816" s="6">
        <v>17.241379310345</v>
      </c>
      <c r="O3816" s="6">
        <v>44.827586206897003</v>
      </c>
      <c r="P3816" s="6">
        <v>3.4482758620689999</v>
      </c>
      <c r="Q3816" s="12" t="s">
        <v>68</v>
      </c>
      <c r="R3816" s="12" t="s">
        <v>68</v>
      </c>
      <c r="S3816" s="6">
        <v>3.4482758620689999</v>
      </c>
      <c r="T3816" s="31">
        <v>96.551724137931004</v>
      </c>
    </row>
    <row r="3817" spans="3:20" ht="25.2" x14ac:dyDescent="0.25">
      <c r="C3817" s="106"/>
      <c r="D3817" s="101"/>
      <c r="E3817" s="11" t="s">
        <v>50</v>
      </c>
      <c r="F3817" s="8"/>
      <c r="G3817" s="7">
        <v>102</v>
      </c>
      <c r="H3817" s="17">
        <v>28.431372549020001</v>
      </c>
      <c r="I3817" s="2">
        <v>11.764705882353001</v>
      </c>
      <c r="J3817" s="2">
        <v>78.431372549019997</v>
      </c>
      <c r="K3817" s="2">
        <v>30.392156862745001</v>
      </c>
      <c r="L3817" s="2">
        <v>49.019607843137003</v>
      </c>
      <c r="M3817" s="2">
        <v>65.686274509803994</v>
      </c>
      <c r="N3817" s="2">
        <v>19.607843137254999</v>
      </c>
      <c r="O3817" s="2">
        <v>39.215686274509999</v>
      </c>
      <c r="P3817" s="2">
        <v>11.764705882353001</v>
      </c>
      <c r="Q3817" s="2">
        <v>0.98039215686299996</v>
      </c>
      <c r="R3817" s="2">
        <v>0.98039215686299996</v>
      </c>
      <c r="S3817" s="2">
        <v>2.9411764705880001</v>
      </c>
      <c r="T3817" s="16">
        <v>96.078431372549005</v>
      </c>
    </row>
    <row r="3818" spans="3:20" ht="25.2" x14ac:dyDescent="0.25">
      <c r="C3818" s="106"/>
      <c r="D3818" s="101"/>
      <c r="E3818" s="11" t="s">
        <v>51</v>
      </c>
      <c r="F3818" s="8"/>
      <c r="G3818" s="14">
        <v>46</v>
      </c>
      <c r="H3818" s="29">
        <v>56.521739130435002</v>
      </c>
      <c r="I3818" s="6">
        <v>21.739130434783</v>
      </c>
      <c r="J3818" s="6">
        <v>84.782608695652002</v>
      </c>
      <c r="K3818" s="6">
        <v>47.826086956521998</v>
      </c>
      <c r="L3818" s="6">
        <v>41.304347826087003</v>
      </c>
      <c r="M3818" s="6">
        <v>67.391304347825994</v>
      </c>
      <c r="N3818" s="6">
        <v>15.217391304348</v>
      </c>
      <c r="O3818" s="6">
        <v>26.086956521739001</v>
      </c>
      <c r="P3818" s="6">
        <v>13.04347826087</v>
      </c>
      <c r="Q3818" s="12" t="s">
        <v>68</v>
      </c>
      <c r="R3818" s="6">
        <v>2.1739130434780001</v>
      </c>
      <c r="S3818" s="6">
        <v>2.1739130434780001</v>
      </c>
      <c r="T3818" s="31">
        <v>95.652173913043001</v>
      </c>
    </row>
    <row r="3819" spans="3:20" x14ac:dyDescent="0.25">
      <c r="C3819" s="106"/>
      <c r="D3819" s="101"/>
      <c r="E3819" s="11" t="s">
        <v>52</v>
      </c>
      <c r="F3819" s="8"/>
      <c r="G3819" s="14">
        <v>20</v>
      </c>
      <c r="H3819" s="29">
        <v>20</v>
      </c>
      <c r="I3819" s="6">
        <v>15</v>
      </c>
      <c r="J3819" s="6">
        <v>65</v>
      </c>
      <c r="K3819" s="6">
        <v>20</v>
      </c>
      <c r="L3819" s="6">
        <v>50</v>
      </c>
      <c r="M3819" s="6">
        <v>30</v>
      </c>
      <c r="N3819" s="6">
        <v>10</v>
      </c>
      <c r="O3819" s="6">
        <v>10</v>
      </c>
      <c r="P3819" s="6">
        <v>5</v>
      </c>
      <c r="Q3819" s="12" t="s">
        <v>68</v>
      </c>
      <c r="R3819" s="6">
        <v>20</v>
      </c>
      <c r="S3819" s="6">
        <v>5</v>
      </c>
      <c r="T3819" s="31">
        <v>75</v>
      </c>
    </row>
    <row r="3820" spans="3:20" x14ac:dyDescent="0.25">
      <c r="C3820" s="106"/>
      <c r="D3820" s="101"/>
      <c r="E3820" s="11" t="s">
        <v>53</v>
      </c>
      <c r="F3820" s="8"/>
      <c r="G3820" s="14">
        <v>19</v>
      </c>
      <c r="H3820" s="29">
        <v>36.842105263157997</v>
      </c>
      <c r="I3820" s="6">
        <v>21.052631578947</v>
      </c>
      <c r="J3820" s="6">
        <v>78.947368421053</v>
      </c>
      <c r="K3820" s="6">
        <v>42.105263157895003</v>
      </c>
      <c r="L3820" s="6">
        <v>15.789473684211</v>
      </c>
      <c r="M3820" s="6">
        <v>78.947368421053</v>
      </c>
      <c r="N3820" s="6">
        <v>31.578947368421002</v>
      </c>
      <c r="O3820" s="6">
        <v>47.368421052632002</v>
      </c>
      <c r="P3820" s="6">
        <v>5.2631578947369997</v>
      </c>
      <c r="Q3820" s="6">
        <v>5.2631578947369997</v>
      </c>
      <c r="R3820" s="6">
        <v>15.789473684211</v>
      </c>
      <c r="S3820" s="12" t="s">
        <v>68</v>
      </c>
      <c r="T3820" s="31">
        <v>84.210526315788996</v>
      </c>
    </row>
    <row r="3821" spans="3:20" x14ac:dyDescent="0.25">
      <c r="C3821" s="106"/>
      <c r="D3821" s="101"/>
      <c r="E3821" s="11" t="s">
        <v>38</v>
      </c>
      <c r="F3821" s="8"/>
      <c r="G3821" s="14">
        <v>32</v>
      </c>
      <c r="H3821" s="29">
        <v>62.5</v>
      </c>
      <c r="I3821" s="6">
        <v>28.125</v>
      </c>
      <c r="J3821" s="6">
        <v>78.125</v>
      </c>
      <c r="K3821" s="6">
        <v>50</v>
      </c>
      <c r="L3821" s="6">
        <v>37.5</v>
      </c>
      <c r="M3821" s="6">
        <v>56.25</v>
      </c>
      <c r="N3821" s="6">
        <v>3.125</v>
      </c>
      <c r="O3821" s="6">
        <v>28.125</v>
      </c>
      <c r="P3821" s="6">
        <v>6.25</v>
      </c>
      <c r="Q3821" s="12" t="s">
        <v>68</v>
      </c>
      <c r="R3821" s="12" t="s">
        <v>68</v>
      </c>
      <c r="S3821" s="6">
        <v>15.625</v>
      </c>
      <c r="T3821" s="31">
        <v>84.375</v>
      </c>
    </row>
    <row r="3822" spans="3:20" x14ac:dyDescent="0.25">
      <c r="C3822" s="106"/>
      <c r="D3822" s="101"/>
      <c r="E3822" s="11" t="s">
        <v>54</v>
      </c>
      <c r="F3822" s="8"/>
      <c r="G3822" s="7">
        <v>1276</v>
      </c>
      <c r="H3822" s="17">
        <v>72.805642633228999</v>
      </c>
      <c r="I3822" s="2">
        <v>33.934169278996997</v>
      </c>
      <c r="J3822" s="2">
        <v>89.263322884012993</v>
      </c>
      <c r="K3822" s="2">
        <v>53.996865203761999</v>
      </c>
      <c r="L3822" s="2">
        <v>47.021943573667997</v>
      </c>
      <c r="M3822" s="2">
        <v>70.846394984325997</v>
      </c>
      <c r="N3822" s="2">
        <v>21.316614420063001</v>
      </c>
      <c r="O3822" s="2">
        <v>48.667711598746003</v>
      </c>
      <c r="P3822" s="2">
        <v>10.658307210030999</v>
      </c>
      <c r="Q3822" s="2">
        <v>1.097178683386</v>
      </c>
      <c r="R3822" s="2">
        <v>0.548589341693</v>
      </c>
      <c r="S3822" s="2">
        <v>2.978056426332</v>
      </c>
      <c r="T3822" s="16">
        <v>96.473354231974994</v>
      </c>
    </row>
    <row r="3823" spans="3:20" x14ac:dyDescent="0.25">
      <c r="C3823" s="106"/>
      <c r="D3823" s="101"/>
      <c r="E3823" s="11" t="s">
        <v>55</v>
      </c>
      <c r="F3823" s="8"/>
      <c r="G3823" s="7">
        <v>177</v>
      </c>
      <c r="H3823" s="17">
        <v>38.983050847458003</v>
      </c>
      <c r="I3823" s="2">
        <v>14.689265536722999</v>
      </c>
      <c r="J3823" s="2">
        <v>80.225988700564997</v>
      </c>
      <c r="K3823" s="2">
        <v>36.158192090394998</v>
      </c>
      <c r="L3823" s="2">
        <v>46.327683615818998</v>
      </c>
      <c r="M3823" s="2">
        <v>66.101694915254001</v>
      </c>
      <c r="N3823" s="2">
        <v>18.079096045198</v>
      </c>
      <c r="O3823" s="2">
        <v>36.723163841808002</v>
      </c>
      <c r="P3823" s="2">
        <v>10.734463276835999</v>
      </c>
      <c r="Q3823" s="2">
        <v>0.56497175141199996</v>
      </c>
      <c r="R3823" s="2">
        <v>1.129943502825</v>
      </c>
      <c r="S3823" s="2">
        <v>2.8248587570620001</v>
      </c>
      <c r="T3823" s="16">
        <v>96.045197740112997</v>
      </c>
    </row>
    <row r="3824" spans="3:20" ht="25.2" x14ac:dyDescent="0.25">
      <c r="C3824" s="102" t="s">
        <v>56</v>
      </c>
      <c r="D3824" s="100" t="s">
        <v>21</v>
      </c>
      <c r="E3824" s="10" t="s">
        <v>57</v>
      </c>
      <c r="F3824" s="9"/>
      <c r="G3824" s="13">
        <v>393</v>
      </c>
      <c r="H3824" s="23">
        <v>62.34096692112</v>
      </c>
      <c r="I3824" s="4">
        <v>32.824427480916</v>
      </c>
      <c r="J3824" s="4">
        <v>88.804071246819007</v>
      </c>
      <c r="K3824" s="4">
        <v>53.180661577607999</v>
      </c>
      <c r="L3824" s="4">
        <v>44.274809160304997</v>
      </c>
      <c r="M3824" s="4">
        <v>74.045801526717995</v>
      </c>
      <c r="N3824" s="4">
        <v>25.954198473281998</v>
      </c>
      <c r="O3824" s="4">
        <v>50.381679389313</v>
      </c>
      <c r="P3824" s="4">
        <v>12.722646310432999</v>
      </c>
      <c r="Q3824" s="4">
        <v>1.2722646310429999</v>
      </c>
      <c r="R3824" s="4">
        <v>0.76335877862599999</v>
      </c>
      <c r="S3824" s="4">
        <v>3.3078880407120002</v>
      </c>
      <c r="T3824" s="25">
        <v>95.928753180662</v>
      </c>
    </row>
    <row r="3825" spans="2:20" ht="25.2" x14ac:dyDescent="0.25">
      <c r="C3825" s="106"/>
      <c r="D3825" s="101"/>
      <c r="E3825" s="11" t="s">
        <v>58</v>
      </c>
      <c r="F3825" s="8"/>
      <c r="G3825" s="7">
        <v>615</v>
      </c>
      <c r="H3825" s="17">
        <v>67.804878048779997</v>
      </c>
      <c r="I3825" s="2">
        <v>29.268292682927001</v>
      </c>
      <c r="J3825" s="2">
        <v>88.780487804878007</v>
      </c>
      <c r="K3825" s="2">
        <v>50.081300813007999</v>
      </c>
      <c r="L3825" s="2">
        <v>46.178861788618001</v>
      </c>
      <c r="M3825" s="2">
        <v>69.105691056910999</v>
      </c>
      <c r="N3825" s="2">
        <v>19.674796747967001</v>
      </c>
      <c r="O3825" s="2">
        <v>44.878048780488001</v>
      </c>
      <c r="P3825" s="2">
        <v>8.9430894308940001</v>
      </c>
      <c r="Q3825" s="2">
        <v>1.30081300813</v>
      </c>
      <c r="R3825" s="2">
        <v>0.81300813008100004</v>
      </c>
      <c r="S3825" s="2">
        <v>3.4146341463410002</v>
      </c>
      <c r="T3825" s="16">
        <v>95.772357723577002</v>
      </c>
    </row>
    <row r="3826" spans="2:20" ht="25.2" x14ac:dyDescent="0.25">
      <c r="C3826" s="106"/>
      <c r="D3826" s="101"/>
      <c r="E3826" s="11" t="s">
        <v>59</v>
      </c>
      <c r="F3826" s="8"/>
      <c r="G3826" s="7">
        <v>364</v>
      </c>
      <c r="H3826" s="17">
        <v>71.153846153846004</v>
      </c>
      <c r="I3826" s="2">
        <v>31.043956043956001</v>
      </c>
      <c r="J3826" s="2">
        <v>83.791208791209002</v>
      </c>
      <c r="K3826" s="2">
        <v>50.549450549451002</v>
      </c>
      <c r="L3826" s="2">
        <v>49.725274725275</v>
      </c>
      <c r="M3826" s="2">
        <v>66.208791208790998</v>
      </c>
      <c r="N3826" s="2">
        <v>15.934065934066</v>
      </c>
      <c r="O3826" s="2">
        <v>43.681318681318999</v>
      </c>
      <c r="P3826" s="2">
        <v>10.164835164835001</v>
      </c>
      <c r="Q3826" s="2">
        <v>0.54945054945100003</v>
      </c>
      <c r="R3826" s="2">
        <v>1.923076923077</v>
      </c>
      <c r="S3826" s="2">
        <v>3.0219780219780001</v>
      </c>
      <c r="T3826" s="16">
        <v>95.054945054944994</v>
      </c>
    </row>
    <row r="3827" spans="2:20" x14ac:dyDescent="0.25">
      <c r="C3827" s="106"/>
      <c r="D3827" s="101"/>
      <c r="E3827" s="11" t="s">
        <v>60</v>
      </c>
      <c r="F3827" s="8"/>
      <c r="G3827" s="7">
        <v>152</v>
      </c>
      <c r="H3827" s="17">
        <v>71.052631578947</v>
      </c>
      <c r="I3827" s="2">
        <v>34.868421052632002</v>
      </c>
      <c r="J3827" s="2">
        <v>88.157894736841996</v>
      </c>
      <c r="K3827" s="2">
        <v>52.631578947367998</v>
      </c>
      <c r="L3827" s="2">
        <v>44.736842105263001</v>
      </c>
      <c r="M3827" s="2">
        <v>67.763157894737006</v>
      </c>
      <c r="N3827" s="2">
        <v>21.052631578947</v>
      </c>
      <c r="O3827" s="2">
        <v>48.026315789473998</v>
      </c>
      <c r="P3827" s="2">
        <v>11.184210526316001</v>
      </c>
      <c r="Q3827" s="2">
        <v>0.65789473684199995</v>
      </c>
      <c r="R3827" s="2">
        <v>0.65789473684199995</v>
      </c>
      <c r="S3827" s="2">
        <v>2.6315789473679998</v>
      </c>
      <c r="T3827" s="16">
        <v>96.710526315788996</v>
      </c>
    </row>
    <row r="3828" spans="2:20" x14ac:dyDescent="0.25">
      <c r="C3828" s="102" t="s">
        <v>61</v>
      </c>
      <c r="D3828" s="100" t="s">
        <v>21</v>
      </c>
      <c r="E3828" s="10" t="s">
        <v>62</v>
      </c>
      <c r="F3828" s="9"/>
      <c r="G3828" s="13">
        <v>197</v>
      </c>
      <c r="H3828" s="23">
        <v>70.558375634518001</v>
      </c>
      <c r="I3828" s="4">
        <v>33.502538071065999</v>
      </c>
      <c r="J3828" s="4">
        <v>88.324873096447007</v>
      </c>
      <c r="K3828" s="4">
        <v>60.913705583755998</v>
      </c>
      <c r="L3828" s="4">
        <v>47.208121827410999</v>
      </c>
      <c r="M3828" s="4">
        <v>64.467005076142001</v>
      </c>
      <c r="N3828" s="4">
        <v>19.796954314720999</v>
      </c>
      <c r="O3828" s="4">
        <v>45.177664974618999</v>
      </c>
      <c r="P3828" s="4">
        <v>10.152284263959</v>
      </c>
      <c r="Q3828" s="4">
        <v>1.0152284263960001</v>
      </c>
      <c r="R3828" s="4">
        <v>0.50761421319800004</v>
      </c>
      <c r="S3828" s="4">
        <v>1.522842639594</v>
      </c>
      <c r="T3828" s="25">
        <v>97.969543147208</v>
      </c>
    </row>
    <row r="3829" spans="2:20" x14ac:dyDescent="0.25">
      <c r="C3829" s="103"/>
      <c r="D3829" s="101"/>
      <c r="E3829" s="11" t="s">
        <v>63</v>
      </c>
      <c r="F3829" s="8"/>
      <c r="G3829" s="7">
        <v>460</v>
      </c>
      <c r="H3829" s="17">
        <v>60.217391304347998</v>
      </c>
      <c r="I3829" s="2">
        <v>30.434782608696</v>
      </c>
      <c r="J3829" s="2">
        <v>87.826086956522005</v>
      </c>
      <c r="K3829" s="2">
        <v>54.565217391304003</v>
      </c>
      <c r="L3829" s="2">
        <v>41.521739130435002</v>
      </c>
      <c r="M3829" s="2">
        <v>77.173913043477995</v>
      </c>
      <c r="N3829" s="2">
        <v>25.434782608696</v>
      </c>
      <c r="O3829" s="2">
        <v>51.086956521738998</v>
      </c>
      <c r="P3829" s="2">
        <v>8.6956521739130004</v>
      </c>
      <c r="Q3829" s="2">
        <v>1.086956521739</v>
      </c>
      <c r="R3829" s="2">
        <v>0.65217391304299999</v>
      </c>
      <c r="S3829" s="2">
        <v>4.130434782609</v>
      </c>
      <c r="T3829" s="16">
        <v>95.217391304347998</v>
      </c>
    </row>
    <row r="3830" spans="2:20" ht="25.2" x14ac:dyDescent="0.25">
      <c r="C3830" s="103"/>
      <c r="D3830" s="101"/>
      <c r="E3830" s="11" t="s">
        <v>64</v>
      </c>
      <c r="F3830" s="8"/>
      <c r="G3830" s="7">
        <v>286</v>
      </c>
      <c r="H3830" s="17">
        <v>76.573426573427</v>
      </c>
      <c r="I3830" s="2">
        <v>33.216783216783</v>
      </c>
      <c r="J3830" s="2">
        <v>90.20979020979</v>
      </c>
      <c r="K3830" s="2">
        <v>48.251748251747998</v>
      </c>
      <c r="L3830" s="2">
        <v>48.601398601398998</v>
      </c>
      <c r="M3830" s="2">
        <v>66.433566433566</v>
      </c>
      <c r="N3830" s="2">
        <v>17.132867132866998</v>
      </c>
      <c r="O3830" s="2">
        <v>45.804195804195999</v>
      </c>
      <c r="P3830" s="2">
        <v>13.636363636364001</v>
      </c>
      <c r="Q3830" s="2">
        <v>1.7482517482519999</v>
      </c>
      <c r="R3830" s="2">
        <v>1.0489510489510001</v>
      </c>
      <c r="S3830" s="2">
        <v>2.4475524475519999</v>
      </c>
      <c r="T3830" s="16">
        <v>96.503496503497004</v>
      </c>
    </row>
    <row r="3831" spans="2:20" x14ac:dyDescent="0.25">
      <c r="C3831" s="103"/>
      <c r="D3831" s="101"/>
      <c r="E3831" s="11" t="s">
        <v>65</v>
      </c>
      <c r="F3831" s="8"/>
      <c r="G3831" s="7">
        <v>249</v>
      </c>
      <c r="H3831" s="17">
        <v>71.485943775099997</v>
      </c>
      <c r="I3831" s="2">
        <v>30.923694779116001</v>
      </c>
      <c r="J3831" s="2">
        <v>84.337349397590003</v>
      </c>
      <c r="K3831" s="2">
        <v>47.389558232932004</v>
      </c>
      <c r="L3831" s="2">
        <v>50.200803212851</v>
      </c>
      <c r="M3831" s="2">
        <v>65.863453815260996</v>
      </c>
      <c r="N3831" s="2">
        <v>18.473895582329</v>
      </c>
      <c r="O3831" s="2">
        <v>45.78313253012</v>
      </c>
      <c r="P3831" s="2">
        <v>8.4337349397590007</v>
      </c>
      <c r="Q3831" s="2">
        <v>0.40160642570299998</v>
      </c>
      <c r="R3831" s="2">
        <v>2.409638554217</v>
      </c>
      <c r="S3831" s="2">
        <v>4.4176706827309999</v>
      </c>
      <c r="T3831" s="16">
        <v>93.172690763052003</v>
      </c>
    </row>
    <row r="3832" spans="2:20" x14ac:dyDescent="0.25">
      <c r="C3832" s="103"/>
      <c r="D3832" s="101"/>
      <c r="E3832" s="11" t="s">
        <v>66</v>
      </c>
      <c r="F3832" s="8"/>
      <c r="G3832" s="7">
        <v>145</v>
      </c>
      <c r="H3832" s="17">
        <v>67.586206896552</v>
      </c>
      <c r="I3832" s="2">
        <v>33.103448275862</v>
      </c>
      <c r="J3832" s="2">
        <v>88.965517241379004</v>
      </c>
      <c r="K3832" s="2">
        <v>48.275862068965999</v>
      </c>
      <c r="L3832" s="2">
        <v>40.689655172414</v>
      </c>
      <c r="M3832" s="2">
        <v>71.724137931033994</v>
      </c>
      <c r="N3832" s="2">
        <v>14.482758620689999</v>
      </c>
      <c r="O3832" s="2">
        <v>46.206896551724</v>
      </c>
      <c r="P3832" s="2">
        <v>11.034482758620999</v>
      </c>
      <c r="Q3832" s="2">
        <v>1.379310344828</v>
      </c>
      <c r="R3832" s="2">
        <v>0.68965517241399998</v>
      </c>
      <c r="S3832" s="2">
        <v>0.68965517241399998</v>
      </c>
      <c r="T3832" s="16">
        <v>98.620689655172001</v>
      </c>
    </row>
    <row r="3833" spans="2:20" x14ac:dyDescent="0.25">
      <c r="C3833" s="107"/>
      <c r="D3833" s="104"/>
      <c r="E3833" s="44" t="s">
        <v>67</v>
      </c>
      <c r="F3833" s="45"/>
      <c r="G3833" s="56">
        <v>187</v>
      </c>
      <c r="H3833" s="66">
        <v>63.101604278075001</v>
      </c>
      <c r="I3833" s="35">
        <v>26.203208556149999</v>
      </c>
      <c r="J3833" s="35">
        <v>85.026737967914002</v>
      </c>
      <c r="K3833" s="35">
        <v>44.919786096256999</v>
      </c>
      <c r="L3833" s="35">
        <v>53.475935828876999</v>
      </c>
      <c r="M3833" s="35">
        <v>64.171122994651995</v>
      </c>
      <c r="N3833" s="35">
        <v>21.925133689839999</v>
      </c>
      <c r="O3833" s="35">
        <v>37.433155080214</v>
      </c>
      <c r="P3833" s="35">
        <v>12.299465240642</v>
      </c>
      <c r="Q3833" s="35">
        <v>0.53475935828900001</v>
      </c>
      <c r="R3833" s="35">
        <v>1.069518716578</v>
      </c>
      <c r="S3833" s="35">
        <v>4.2780748663099999</v>
      </c>
      <c r="T3833" s="67">
        <v>94.652406417112005</v>
      </c>
    </row>
    <row r="3835" spans="2:20" x14ac:dyDescent="0.25">
      <c r="B3835" s="42" t="str">
        <f xml:space="preserve"> HYPERLINK("#'目次'!B51", "[45]")</f>
        <v>[45]</v>
      </c>
      <c r="C3835" s="37" t="s">
        <v>563</v>
      </c>
    </row>
    <row r="3838" spans="2:20" x14ac:dyDescent="0.25">
      <c r="C3838" s="37" t="s">
        <v>14</v>
      </c>
    </row>
    <row r="3839" spans="2:20" ht="50.4" x14ac:dyDescent="0.25">
      <c r="C3839" s="96"/>
      <c r="D3839" s="97"/>
      <c r="E3839" s="97"/>
      <c r="F3839" s="97"/>
      <c r="G3839" s="52" t="s">
        <v>15</v>
      </c>
      <c r="H3839" s="48" t="s">
        <v>550</v>
      </c>
      <c r="I3839" s="20" t="s">
        <v>551</v>
      </c>
      <c r="J3839" s="20" t="s">
        <v>552</v>
      </c>
      <c r="K3839" s="20" t="s">
        <v>553</v>
      </c>
      <c r="L3839" s="20" t="s">
        <v>554</v>
      </c>
      <c r="M3839" s="20" t="s">
        <v>555</v>
      </c>
      <c r="N3839" s="20" t="s">
        <v>556</v>
      </c>
      <c r="O3839" s="20" t="s">
        <v>557</v>
      </c>
      <c r="P3839" s="20" t="s">
        <v>558</v>
      </c>
      <c r="Q3839" s="20" t="s">
        <v>53</v>
      </c>
      <c r="R3839" s="20" t="s">
        <v>564</v>
      </c>
      <c r="S3839" s="20" t="s">
        <v>38</v>
      </c>
      <c r="T3839" s="51" t="s">
        <v>565</v>
      </c>
    </row>
    <row r="3840" spans="2:20" x14ac:dyDescent="0.25">
      <c r="C3840" s="98"/>
      <c r="D3840" s="99"/>
      <c r="E3840" s="99"/>
      <c r="F3840" s="99"/>
      <c r="G3840" s="47"/>
      <c r="H3840" s="55"/>
      <c r="I3840" s="21"/>
      <c r="J3840" s="21"/>
      <c r="K3840" s="21"/>
      <c r="L3840" s="21"/>
      <c r="M3840" s="21"/>
      <c r="N3840" s="21"/>
      <c r="O3840" s="21"/>
      <c r="P3840" s="21"/>
      <c r="Q3840" s="21"/>
      <c r="R3840" s="21"/>
      <c r="S3840" s="21"/>
      <c r="T3840" s="54"/>
    </row>
    <row r="3841" spans="3:20" x14ac:dyDescent="0.25">
      <c r="C3841" s="43"/>
      <c r="D3841" s="49"/>
      <c r="E3841" s="53" t="s">
        <v>15</v>
      </c>
      <c r="F3841" s="46"/>
      <c r="G3841" s="50">
        <v>1524</v>
      </c>
      <c r="H3841" s="32">
        <v>46.194225721785003</v>
      </c>
      <c r="I3841" s="32">
        <v>16.732283464567001</v>
      </c>
      <c r="J3841" s="32">
        <v>80.118110236220005</v>
      </c>
      <c r="K3841" s="32">
        <v>33.923884514435997</v>
      </c>
      <c r="L3841" s="32">
        <v>37.532808398950003</v>
      </c>
      <c r="M3841" s="32">
        <v>68.963254593176003</v>
      </c>
      <c r="N3841" s="32">
        <v>15.813648293963</v>
      </c>
      <c r="O3841" s="32">
        <v>35.826771653542998</v>
      </c>
      <c r="P3841" s="32">
        <v>6.2335958005250003</v>
      </c>
      <c r="Q3841" s="32">
        <v>1.706036745407</v>
      </c>
      <c r="R3841" s="32">
        <v>1.443569553806</v>
      </c>
      <c r="S3841" s="32">
        <v>3.4776902887140002</v>
      </c>
      <c r="T3841" s="65">
        <v>95.078740157479999</v>
      </c>
    </row>
    <row r="3842" spans="3:20" x14ac:dyDescent="0.25">
      <c r="C3842" s="105" t="s">
        <v>20</v>
      </c>
      <c r="D3842" s="100" t="s">
        <v>21</v>
      </c>
      <c r="E3842" s="10" t="s">
        <v>22</v>
      </c>
      <c r="F3842" s="9"/>
      <c r="G3842" s="13">
        <v>780</v>
      </c>
      <c r="H3842" s="23">
        <v>43.205128205127998</v>
      </c>
      <c r="I3842" s="4">
        <v>15.769230769230999</v>
      </c>
      <c r="J3842" s="4">
        <v>77.820512820513002</v>
      </c>
      <c r="K3842" s="4">
        <v>35.769230769231001</v>
      </c>
      <c r="L3842" s="4">
        <v>36.538461538462002</v>
      </c>
      <c r="M3842" s="4">
        <v>73.589743589744003</v>
      </c>
      <c r="N3842" s="4">
        <v>15</v>
      </c>
      <c r="O3842" s="4">
        <v>42.692307692307999</v>
      </c>
      <c r="P3842" s="4">
        <v>5.7692307692310001</v>
      </c>
      <c r="Q3842" s="4">
        <v>1.2820512820509999</v>
      </c>
      <c r="R3842" s="4">
        <v>1.025641025641</v>
      </c>
      <c r="S3842" s="4">
        <v>3.2051282051280001</v>
      </c>
      <c r="T3842" s="25">
        <v>95.769230769231001</v>
      </c>
    </row>
    <row r="3843" spans="3:20" x14ac:dyDescent="0.25">
      <c r="C3843" s="106"/>
      <c r="D3843" s="101"/>
      <c r="E3843" s="11" t="s">
        <v>23</v>
      </c>
      <c r="F3843" s="8"/>
      <c r="G3843" s="7">
        <v>744</v>
      </c>
      <c r="H3843" s="17">
        <v>49.327956989246999</v>
      </c>
      <c r="I3843" s="2">
        <v>17.741935483871</v>
      </c>
      <c r="J3843" s="2">
        <v>82.526881720429998</v>
      </c>
      <c r="K3843" s="2">
        <v>31.989247311827999</v>
      </c>
      <c r="L3843" s="2">
        <v>38.575268817203998</v>
      </c>
      <c r="M3843" s="2">
        <v>64.112903225805994</v>
      </c>
      <c r="N3843" s="2">
        <v>16.666666666666998</v>
      </c>
      <c r="O3843" s="2">
        <v>28.629032258064999</v>
      </c>
      <c r="P3843" s="2">
        <v>6.7204301075270001</v>
      </c>
      <c r="Q3843" s="2">
        <v>2.1505376344089999</v>
      </c>
      <c r="R3843" s="2">
        <v>1.8817204301079999</v>
      </c>
      <c r="S3843" s="2">
        <v>3.7634408602149998</v>
      </c>
      <c r="T3843" s="16">
        <v>94.354838709676997</v>
      </c>
    </row>
    <row r="3844" spans="3:20" x14ac:dyDescent="0.25">
      <c r="C3844" s="102" t="s">
        <v>24</v>
      </c>
      <c r="D3844" s="102" t="s">
        <v>25</v>
      </c>
      <c r="E3844" s="10" t="s">
        <v>26</v>
      </c>
      <c r="F3844" s="9"/>
      <c r="G3844" s="13">
        <v>257</v>
      </c>
      <c r="H3844" s="23">
        <v>29.571984435798001</v>
      </c>
      <c r="I3844" s="4">
        <v>12.062256809339001</v>
      </c>
      <c r="J3844" s="4">
        <v>82.101167315175005</v>
      </c>
      <c r="K3844" s="4">
        <v>29.182879377431998</v>
      </c>
      <c r="L3844" s="4">
        <v>24.513618677042999</v>
      </c>
      <c r="M3844" s="4">
        <v>88.326848249026995</v>
      </c>
      <c r="N3844" s="4">
        <v>23.346303501946</v>
      </c>
      <c r="O3844" s="4">
        <v>46.692607003890998</v>
      </c>
      <c r="P3844" s="4">
        <v>8.1712062256810007</v>
      </c>
      <c r="Q3844" s="4">
        <v>1.1673151750969999</v>
      </c>
      <c r="R3844" s="36" t="s">
        <v>68</v>
      </c>
      <c r="S3844" s="4">
        <v>0.77821011673200002</v>
      </c>
      <c r="T3844" s="25">
        <v>99.221789883268002</v>
      </c>
    </row>
    <row r="3845" spans="3:20" x14ac:dyDescent="0.25">
      <c r="C3845" s="106"/>
      <c r="D3845" s="103"/>
      <c r="E3845" s="11" t="s">
        <v>27</v>
      </c>
      <c r="F3845" s="8"/>
      <c r="G3845" s="7">
        <v>297</v>
      </c>
      <c r="H3845" s="17">
        <v>33.670033670034002</v>
      </c>
      <c r="I3845" s="2">
        <v>13.804713804714</v>
      </c>
      <c r="J3845" s="2">
        <v>82.828282828282994</v>
      </c>
      <c r="K3845" s="2">
        <v>29.292929292928999</v>
      </c>
      <c r="L3845" s="2">
        <v>27.946127946128001</v>
      </c>
      <c r="M3845" s="2">
        <v>86.195286195286002</v>
      </c>
      <c r="N3845" s="2">
        <v>19.86531986532</v>
      </c>
      <c r="O3845" s="2">
        <v>46.464646464646002</v>
      </c>
      <c r="P3845" s="2">
        <v>5.3872053872050003</v>
      </c>
      <c r="Q3845" s="2">
        <v>0.33670033669999999</v>
      </c>
      <c r="R3845" s="2">
        <v>0.33670033669999999</v>
      </c>
      <c r="S3845" s="2">
        <v>1.683501683502</v>
      </c>
      <c r="T3845" s="16">
        <v>97.979797979797993</v>
      </c>
    </row>
    <row r="3846" spans="3:20" x14ac:dyDescent="0.25">
      <c r="C3846" s="106"/>
      <c r="D3846" s="103"/>
      <c r="E3846" s="11" t="s">
        <v>28</v>
      </c>
      <c r="F3846" s="8"/>
      <c r="G3846" s="7">
        <v>316</v>
      </c>
      <c r="H3846" s="17">
        <v>48.734177215190002</v>
      </c>
      <c r="I3846" s="2">
        <v>20.886075949367001</v>
      </c>
      <c r="J3846" s="2">
        <v>82.594936708860999</v>
      </c>
      <c r="K3846" s="2">
        <v>38.924050632910998</v>
      </c>
      <c r="L3846" s="2">
        <v>37.025316455696</v>
      </c>
      <c r="M3846" s="2">
        <v>74.683544303797007</v>
      </c>
      <c r="N3846" s="2">
        <v>16.772151898733998</v>
      </c>
      <c r="O3846" s="2">
        <v>42.088607594937002</v>
      </c>
      <c r="P3846" s="2">
        <v>9.1772151898729994</v>
      </c>
      <c r="Q3846" s="2">
        <v>2.2151898734180002</v>
      </c>
      <c r="R3846" s="2">
        <v>1.5822784810129999</v>
      </c>
      <c r="S3846" s="2">
        <v>4.1139240506329999</v>
      </c>
      <c r="T3846" s="16">
        <v>94.303797468354006</v>
      </c>
    </row>
    <row r="3847" spans="3:20" x14ac:dyDescent="0.25">
      <c r="C3847" s="106"/>
      <c r="D3847" s="103"/>
      <c r="E3847" s="11" t="s">
        <v>29</v>
      </c>
      <c r="F3847" s="8"/>
      <c r="G3847" s="7">
        <v>335</v>
      </c>
      <c r="H3847" s="17">
        <v>55.223880597014997</v>
      </c>
      <c r="I3847" s="2">
        <v>20.597014925372999</v>
      </c>
      <c r="J3847" s="2">
        <v>80.597014925373003</v>
      </c>
      <c r="K3847" s="2">
        <v>38.805970149254001</v>
      </c>
      <c r="L3847" s="2">
        <v>46.865671641791003</v>
      </c>
      <c r="M3847" s="2">
        <v>65.373134328358006</v>
      </c>
      <c r="N3847" s="2">
        <v>14.626865671641999</v>
      </c>
      <c r="O3847" s="2">
        <v>32.238805970149002</v>
      </c>
      <c r="P3847" s="2">
        <v>6.8656716417909998</v>
      </c>
      <c r="Q3847" s="2">
        <v>0.89552238805999995</v>
      </c>
      <c r="R3847" s="2">
        <v>0.89552238805999995</v>
      </c>
      <c r="S3847" s="2">
        <v>3.283582089552</v>
      </c>
      <c r="T3847" s="16">
        <v>95.820895522388</v>
      </c>
    </row>
    <row r="3848" spans="3:20" x14ac:dyDescent="0.25">
      <c r="C3848" s="106"/>
      <c r="D3848" s="103"/>
      <c r="E3848" s="11" t="s">
        <v>30</v>
      </c>
      <c r="F3848" s="8"/>
      <c r="G3848" s="7">
        <v>319</v>
      </c>
      <c r="H3848" s="17">
        <v>59.247648902820998</v>
      </c>
      <c r="I3848" s="2">
        <v>15.047021943574</v>
      </c>
      <c r="J3848" s="2">
        <v>73.040752351096998</v>
      </c>
      <c r="K3848" s="2">
        <v>31.974921630093998</v>
      </c>
      <c r="L3848" s="2">
        <v>47.648902821317002</v>
      </c>
      <c r="M3848" s="2">
        <v>35.423197492162998</v>
      </c>
      <c r="N3848" s="2">
        <v>6.2695924764889996</v>
      </c>
      <c r="O3848" s="2">
        <v>14.733542319749001</v>
      </c>
      <c r="P3848" s="2">
        <v>1.8808777429470001</v>
      </c>
      <c r="Q3848" s="2">
        <v>3.761755485893</v>
      </c>
      <c r="R3848" s="2">
        <v>4.0752351097180002</v>
      </c>
      <c r="S3848" s="2">
        <v>6.8965517241379999</v>
      </c>
      <c r="T3848" s="16">
        <v>89.028213166143999</v>
      </c>
    </row>
    <row r="3849" spans="3:20" x14ac:dyDescent="0.25">
      <c r="C3849" s="106"/>
      <c r="D3849" s="103"/>
      <c r="E3849" s="11" t="s">
        <v>31</v>
      </c>
      <c r="F3849" s="8"/>
      <c r="G3849" s="7">
        <v>1267</v>
      </c>
      <c r="H3849" s="17">
        <v>49.56590370955</v>
      </c>
      <c r="I3849" s="2">
        <v>17.679558011049998</v>
      </c>
      <c r="J3849" s="2">
        <v>79.715864246251002</v>
      </c>
      <c r="K3849" s="2">
        <v>34.885556432518001</v>
      </c>
      <c r="L3849" s="2">
        <v>40.173638516179999</v>
      </c>
      <c r="M3849" s="2">
        <v>65.035516969219003</v>
      </c>
      <c r="N3849" s="2">
        <v>14.285714285714</v>
      </c>
      <c r="O3849" s="2">
        <v>33.622730860300003</v>
      </c>
      <c r="P3849" s="2">
        <v>5.8405682715070002</v>
      </c>
      <c r="Q3849" s="2">
        <v>1.815311760063</v>
      </c>
      <c r="R3849" s="2">
        <v>1.7363851617999999</v>
      </c>
      <c r="S3849" s="2">
        <v>4.0252565114439998</v>
      </c>
      <c r="T3849" s="16">
        <v>94.238358326756</v>
      </c>
    </row>
    <row r="3850" spans="3:20" x14ac:dyDescent="0.25">
      <c r="C3850" s="106"/>
      <c r="D3850" s="103"/>
      <c r="E3850" s="11" t="s">
        <v>32</v>
      </c>
      <c r="F3850" s="8"/>
      <c r="G3850" s="7">
        <v>654</v>
      </c>
      <c r="H3850" s="17">
        <v>57.186544342508</v>
      </c>
      <c r="I3850" s="2">
        <v>17.889908256881</v>
      </c>
      <c r="J3850" s="2">
        <v>76.911314984708994</v>
      </c>
      <c r="K3850" s="2">
        <v>35.474006116208002</v>
      </c>
      <c r="L3850" s="2">
        <v>47.247706422017998</v>
      </c>
      <c r="M3850" s="2">
        <v>50.764525993884</v>
      </c>
      <c r="N3850" s="2">
        <v>10.550458715595999</v>
      </c>
      <c r="O3850" s="2">
        <v>23.700305810398</v>
      </c>
      <c r="P3850" s="2">
        <v>4.4342507645260003</v>
      </c>
      <c r="Q3850" s="2">
        <v>2.293577981651</v>
      </c>
      <c r="R3850" s="2">
        <v>2.4464831804279998</v>
      </c>
      <c r="S3850" s="2">
        <v>5.0458715596330004</v>
      </c>
      <c r="T3850" s="16">
        <v>92.507645259938997</v>
      </c>
    </row>
    <row r="3851" spans="3:20" x14ac:dyDescent="0.25">
      <c r="C3851" s="106"/>
      <c r="D3851" s="102" t="s">
        <v>22</v>
      </c>
      <c r="E3851" s="10" t="s">
        <v>26</v>
      </c>
      <c r="F3851" s="9"/>
      <c r="G3851" s="13">
        <v>137</v>
      </c>
      <c r="H3851" s="23">
        <v>26.277372262774001</v>
      </c>
      <c r="I3851" s="4">
        <v>8.7591240875909993</v>
      </c>
      <c r="J3851" s="4">
        <v>75.912408759124006</v>
      </c>
      <c r="K3851" s="4">
        <v>31.386861313869002</v>
      </c>
      <c r="L3851" s="4">
        <v>27.007299270072998</v>
      </c>
      <c r="M3851" s="4">
        <v>85.401459854015002</v>
      </c>
      <c r="N3851" s="4">
        <v>20.437956204380001</v>
      </c>
      <c r="O3851" s="4">
        <v>54.744525547445001</v>
      </c>
      <c r="P3851" s="4">
        <v>5.8394160583939998</v>
      </c>
      <c r="Q3851" s="4">
        <v>1.459854014599</v>
      </c>
      <c r="R3851" s="36" t="s">
        <v>68</v>
      </c>
      <c r="S3851" s="4">
        <v>1.459854014599</v>
      </c>
      <c r="T3851" s="25">
        <v>98.540145985400997</v>
      </c>
    </row>
    <row r="3852" spans="3:20" x14ac:dyDescent="0.25">
      <c r="C3852" s="106"/>
      <c r="D3852" s="103"/>
      <c r="E3852" s="11" t="s">
        <v>27</v>
      </c>
      <c r="F3852" s="8"/>
      <c r="G3852" s="7">
        <v>157</v>
      </c>
      <c r="H3852" s="17">
        <v>27.388535031846999</v>
      </c>
      <c r="I3852" s="2">
        <v>11.464968152866</v>
      </c>
      <c r="J3852" s="2">
        <v>78.343949044585997</v>
      </c>
      <c r="K3852" s="2">
        <v>31.210191082803</v>
      </c>
      <c r="L3852" s="2">
        <v>26.751592356688001</v>
      </c>
      <c r="M3852" s="2">
        <v>88.535031847133993</v>
      </c>
      <c r="N3852" s="2">
        <v>18.471337579618002</v>
      </c>
      <c r="O3852" s="2">
        <v>50.955414012738999</v>
      </c>
      <c r="P3852" s="2">
        <v>3.184713375796</v>
      </c>
      <c r="Q3852" s="19" t="s">
        <v>68</v>
      </c>
      <c r="R3852" s="19" t="s">
        <v>68</v>
      </c>
      <c r="S3852" s="2">
        <v>2.5477707006369998</v>
      </c>
      <c r="T3852" s="16">
        <v>97.452229299362997</v>
      </c>
    </row>
    <row r="3853" spans="3:20" x14ac:dyDescent="0.25">
      <c r="C3853" s="106"/>
      <c r="D3853" s="103"/>
      <c r="E3853" s="11" t="s">
        <v>28</v>
      </c>
      <c r="F3853" s="8"/>
      <c r="G3853" s="7">
        <v>162</v>
      </c>
      <c r="H3853" s="17">
        <v>43.209876543210001</v>
      </c>
      <c r="I3853" s="2">
        <v>19.753086419753</v>
      </c>
      <c r="J3853" s="2">
        <v>82.716049382715994</v>
      </c>
      <c r="K3853" s="2">
        <v>38.271604938271999</v>
      </c>
      <c r="L3853" s="2">
        <v>34.567901234567998</v>
      </c>
      <c r="M3853" s="2">
        <v>78.395061728395007</v>
      </c>
      <c r="N3853" s="2">
        <v>19.135802469135999</v>
      </c>
      <c r="O3853" s="2">
        <v>47.530864197531002</v>
      </c>
      <c r="P3853" s="2">
        <v>7.4074074074069998</v>
      </c>
      <c r="Q3853" s="2">
        <v>1.2345679012349999</v>
      </c>
      <c r="R3853" s="2">
        <v>1.851851851852</v>
      </c>
      <c r="S3853" s="2">
        <v>3.086419753086</v>
      </c>
      <c r="T3853" s="16">
        <v>95.061728395062005</v>
      </c>
    </row>
    <row r="3854" spans="3:20" x14ac:dyDescent="0.25">
      <c r="C3854" s="106"/>
      <c r="D3854" s="103"/>
      <c r="E3854" s="11" t="s">
        <v>29</v>
      </c>
      <c r="F3854" s="8"/>
      <c r="G3854" s="7">
        <v>175</v>
      </c>
      <c r="H3854" s="17">
        <v>54.857142857143003</v>
      </c>
      <c r="I3854" s="2">
        <v>22.857142857143</v>
      </c>
      <c r="J3854" s="2">
        <v>78.285714285713993</v>
      </c>
      <c r="K3854" s="2">
        <v>39.428571428570997</v>
      </c>
      <c r="L3854" s="2">
        <v>45.714285714286</v>
      </c>
      <c r="M3854" s="2">
        <v>72</v>
      </c>
      <c r="N3854" s="2">
        <v>11.428571428571001</v>
      </c>
      <c r="O3854" s="2">
        <v>38.857142857143003</v>
      </c>
      <c r="P3854" s="2">
        <v>8.5714285714289993</v>
      </c>
      <c r="Q3854" s="19" t="s">
        <v>68</v>
      </c>
      <c r="R3854" s="2">
        <v>0.57142857142900005</v>
      </c>
      <c r="S3854" s="2">
        <v>2.285714285714</v>
      </c>
      <c r="T3854" s="16">
        <v>97.142857142856997</v>
      </c>
    </row>
    <row r="3855" spans="3:20" x14ac:dyDescent="0.25">
      <c r="C3855" s="106"/>
      <c r="D3855" s="103"/>
      <c r="E3855" s="11" t="s">
        <v>30</v>
      </c>
      <c r="F3855" s="8"/>
      <c r="G3855" s="7">
        <v>149</v>
      </c>
      <c r="H3855" s="17">
        <v>61.744966442953</v>
      </c>
      <c r="I3855" s="2">
        <v>14.093959731544</v>
      </c>
      <c r="J3855" s="2">
        <v>73.154362416107006</v>
      </c>
      <c r="K3855" s="2">
        <v>37.583892617449997</v>
      </c>
      <c r="L3855" s="2">
        <v>46.979865771812001</v>
      </c>
      <c r="M3855" s="2">
        <v>43.624161073826002</v>
      </c>
      <c r="N3855" s="2">
        <v>6.0402684563760003</v>
      </c>
      <c r="O3855" s="2">
        <v>22.147651006711001</v>
      </c>
      <c r="P3855" s="2">
        <v>3.355704697987</v>
      </c>
      <c r="Q3855" s="2">
        <v>4.0268456375839996</v>
      </c>
      <c r="R3855" s="2">
        <v>2.6845637583889999</v>
      </c>
      <c r="S3855" s="2">
        <v>6.7114093959729999</v>
      </c>
      <c r="T3855" s="16">
        <v>90.604026845638003</v>
      </c>
    </row>
    <row r="3856" spans="3:20" x14ac:dyDescent="0.25">
      <c r="C3856" s="106"/>
      <c r="D3856" s="103"/>
      <c r="E3856" s="11" t="s">
        <v>31</v>
      </c>
      <c r="F3856" s="8"/>
      <c r="G3856" s="7">
        <v>643</v>
      </c>
      <c r="H3856" s="17">
        <v>46.811819595644998</v>
      </c>
      <c r="I3856" s="2">
        <v>17.262830482115</v>
      </c>
      <c r="J3856" s="2">
        <v>78.227060653188005</v>
      </c>
      <c r="K3856" s="2">
        <v>36.702954898911003</v>
      </c>
      <c r="L3856" s="2">
        <v>38.569206842923997</v>
      </c>
      <c r="M3856" s="2">
        <v>71.073094867807001</v>
      </c>
      <c r="N3856" s="2">
        <v>13.841368584759</v>
      </c>
      <c r="O3856" s="2">
        <v>40.124416796266999</v>
      </c>
      <c r="P3856" s="2">
        <v>5.7542768273720002</v>
      </c>
      <c r="Q3856" s="2">
        <v>1.244167962675</v>
      </c>
      <c r="R3856" s="2">
        <v>1.244167962675</v>
      </c>
      <c r="S3856" s="2">
        <v>3.5769828926909999</v>
      </c>
      <c r="T3856" s="16">
        <v>95.178849144634995</v>
      </c>
    </row>
    <row r="3857" spans="3:20" x14ac:dyDescent="0.25">
      <c r="C3857" s="106"/>
      <c r="D3857" s="103"/>
      <c r="E3857" s="11" t="s">
        <v>32</v>
      </c>
      <c r="F3857" s="8"/>
      <c r="G3857" s="7">
        <v>324</v>
      </c>
      <c r="H3857" s="17">
        <v>58.024691358025002</v>
      </c>
      <c r="I3857" s="2">
        <v>18.827160493827002</v>
      </c>
      <c r="J3857" s="2">
        <v>75.925925925925995</v>
      </c>
      <c r="K3857" s="2">
        <v>38.580246913579998</v>
      </c>
      <c r="L3857" s="2">
        <v>46.296296296295999</v>
      </c>
      <c r="M3857" s="2">
        <v>58.950617283950997</v>
      </c>
      <c r="N3857" s="2">
        <v>8.9506172839510008</v>
      </c>
      <c r="O3857" s="2">
        <v>31.172839506172998</v>
      </c>
      <c r="P3857" s="2">
        <v>6.1728395061730001</v>
      </c>
      <c r="Q3857" s="2">
        <v>1.851851851852</v>
      </c>
      <c r="R3857" s="2">
        <v>1.543209876543</v>
      </c>
      <c r="S3857" s="2">
        <v>4.3209876543209997</v>
      </c>
      <c r="T3857" s="16">
        <v>94.135802469135996</v>
      </c>
    </row>
    <row r="3858" spans="3:20" x14ac:dyDescent="0.25">
      <c r="C3858" s="106"/>
      <c r="D3858" s="102" t="s">
        <v>23</v>
      </c>
      <c r="E3858" s="10" t="s">
        <v>26</v>
      </c>
      <c r="F3858" s="9"/>
      <c r="G3858" s="13">
        <v>120</v>
      </c>
      <c r="H3858" s="23">
        <v>33.333333333333002</v>
      </c>
      <c r="I3858" s="4">
        <v>15.833333333333</v>
      </c>
      <c r="J3858" s="4">
        <v>89.166666666666998</v>
      </c>
      <c r="K3858" s="4">
        <v>26.666666666666998</v>
      </c>
      <c r="L3858" s="4">
        <v>21.666666666666998</v>
      </c>
      <c r="M3858" s="4">
        <v>91.666666666666998</v>
      </c>
      <c r="N3858" s="4">
        <v>26.666666666666998</v>
      </c>
      <c r="O3858" s="4">
        <v>37.5</v>
      </c>
      <c r="P3858" s="4">
        <v>10.833333333333</v>
      </c>
      <c r="Q3858" s="4">
        <v>0.83333333333299997</v>
      </c>
      <c r="R3858" s="36" t="s">
        <v>68</v>
      </c>
      <c r="S3858" s="36" t="s">
        <v>68</v>
      </c>
      <c r="T3858" s="25">
        <v>100</v>
      </c>
    </row>
    <row r="3859" spans="3:20" x14ac:dyDescent="0.25">
      <c r="C3859" s="106"/>
      <c r="D3859" s="103"/>
      <c r="E3859" s="11" t="s">
        <v>27</v>
      </c>
      <c r="F3859" s="8"/>
      <c r="G3859" s="7">
        <v>140</v>
      </c>
      <c r="H3859" s="17">
        <v>40.714285714286</v>
      </c>
      <c r="I3859" s="2">
        <v>16.428571428571001</v>
      </c>
      <c r="J3859" s="2">
        <v>87.857142857143003</v>
      </c>
      <c r="K3859" s="2">
        <v>27.142857142857</v>
      </c>
      <c r="L3859" s="2">
        <v>29.285714285714</v>
      </c>
      <c r="M3859" s="2">
        <v>83.571428571428996</v>
      </c>
      <c r="N3859" s="2">
        <v>21.428571428571001</v>
      </c>
      <c r="O3859" s="2">
        <v>41.428571428570997</v>
      </c>
      <c r="P3859" s="2">
        <v>7.8571428571429998</v>
      </c>
      <c r="Q3859" s="2">
        <v>0.71428571428599996</v>
      </c>
      <c r="R3859" s="2">
        <v>0.71428571428599996</v>
      </c>
      <c r="S3859" s="2">
        <v>0.71428571428599996</v>
      </c>
      <c r="T3859" s="16">
        <v>98.571428571428996</v>
      </c>
    </row>
    <row r="3860" spans="3:20" x14ac:dyDescent="0.25">
      <c r="C3860" s="106"/>
      <c r="D3860" s="103"/>
      <c r="E3860" s="11" t="s">
        <v>28</v>
      </c>
      <c r="F3860" s="8"/>
      <c r="G3860" s="7">
        <v>154</v>
      </c>
      <c r="H3860" s="17">
        <v>54.545454545455001</v>
      </c>
      <c r="I3860" s="2">
        <v>22.077922077922</v>
      </c>
      <c r="J3860" s="2">
        <v>82.467532467531996</v>
      </c>
      <c r="K3860" s="2">
        <v>39.610389610390001</v>
      </c>
      <c r="L3860" s="2">
        <v>39.610389610390001</v>
      </c>
      <c r="M3860" s="2">
        <v>70.779220779221006</v>
      </c>
      <c r="N3860" s="2">
        <v>14.285714285714</v>
      </c>
      <c r="O3860" s="2">
        <v>36.363636363635997</v>
      </c>
      <c r="P3860" s="2">
        <v>11.038961038961</v>
      </c>
      <c r="Q3860" s="2">
        <v>3.2467532467529998</v>
      </c>
      <c r="R3860" s="2">
        <v>1.298701298701</v>
      </c>
      <c r="S3860" s="2">
        <v>5.1948051948050002</v>
      </c>
      <c r="T3860" s="16">
        <v>93.506493506493996</v>
      </c>
    </row>
    <row r="3861" spans="3:20" x14ac:dyDescent="0.25">
      <c r="C3861" s="106"/>
      <c r="D3861" s="103"/>
      <c r="E3861" s="11" t="s">
        <v>29</v>
      </c>
      <c r="F3861" s="8"/>
      <c r="G3861" s="7">
        <v>160</v>
      </c>
      <c r="H3861" s="17">
        <v>55.625</v>
      </c>
      <c r="I3861" s="2">
        <v>18.125</v>
      </c>
      <c r="J3861" s="2">
        <v>83.125</v>
      </c>
      <c r="K3861" s="2">
        <v>38.125</v>
      </c>
      <c r="L3861" s="2">
        <v>48.125</v>
      </c>
      <c r="M3861" s="2">
        <v>58.125</v>
      </c>
      <c r="N3861" s="2">
        <v>18.125</v>
      </c>
      <c r="O3861" s="2">
        <v>25</v>
      </c>
      <c r="P3861" s="2">
        <v>5</v>
      </c>
      <c r="Q3861" s="2">
        <v>1.875</v>
      </c>
      <c r="R3861" s="2">
        <v>1.25</v>
      </c>
      <c r="S3861" s="2">
        <v>4.375</v>
      </c>
      <c r="T3861" s="16">
        <v>94.375</v>
      </c>
    </row>
    <row r="3862" spans="3:20" x14ac:dyDescent="0.25">
      <c r="C3862" s="106"/>
      <c r="D3862" s="103"/>
      <c r="E3862" s="11" t="s">
        <v>30</v>
      </c>
      <c r="F3862" s="8"/>
      <c r="G3862" s="7">
        <v>170</v>
      </c>
      <c r="H3862" s="17">
        <v>57.058823529412003</v>
      </c>
      <c r="I3862" s="2">
        <v>15.882352941176</v>
      </c>
      <c r="J3862" s="2">
        <v>72.941176470588005</v>
      </c>
      <c r="K3862" s="2">
        <v>27.058823529411999</v>
      </c>
      <c r="L3862" s="2">
        <v>48.235294117647001</v>
      </c>
      <c r="M3862" s="2">
        <v>28.235294117647001</v>
      </c>
      <c r="N3862" s="2">
        <v>6.4705882352939996</v>
      </c>
      <c r="O3862" s="2">
        <v>8.2352941176469994</v>
      </c>
      <c r="P3862" s="2">
        <v>0.58823529411800002</v>
      </c>
      <c r="Q3862" s="2">
        <v>3.5294117647059999</v>
      </c>
      <c r="R3862" s="2">
        <v>5.2941176470590001</v>
      </c>
      <c r="S3862" s="2">
        <v>7.0588235294119999</v>
      </c>
      <c r="T3862" s="16">
        <v>87.647058823528994</v>
      </c>
    </row>
    <row r="3863" spans="3:20" x14ac:dyDescent="0.25">
      <c r="C3863" s="106"/>
      <c r="D3863" s="103"/>
      <c r="E3863" s="11" t="s">
        <v>31</v>
      </c>
      <c r="F3863" s="8"/>
      <c r="G3863" s="7">
        <v>624</v>
      </c>
      <c r="H3863" s="17">
        <v>52.403846153845997</v>
      </c>
      <c r="I3863" s="2">
        <v>18.108974358973999</v>
      </c>
      <c r="J3863" s="2">
        <v>81.25</v>
      </c>
      <c r="K3863" s="2">
        <v>33.012820512821001</v>
      </c>
      <c r="L3863" s="2">
        <v>41.826923076923002</v>
      </c>
      <c r="M3863" s="2">
        <v>58.814102564103003</v>
      </c>
      <c r="N3863" s="2">
        <v>14.74358974359</v>
      </c>
      <c r="O3863" s="2">
        <v>26.923076923077002</v>
      </c>
      <c r="P3863" s="2">
        <v>5.9294871794870003</v>
      </c>
      <c r="Q3863" s="2">
        <v>2.4038461538460001</v>
      </c>
      <c r="R3863" s="2">
        <v>2.2435897435899999</v>
      </c>
      <c r="S3863" s="2">
        <v>4.4871794871789996</v>
      </c>
      <c r="T3863" s="16">
        <v>93.269230769231001</v>
      </c>
    </row>
    <row r="3864" spans="3:20" x14ac:dyDescent="0.25">
      <c r="C3864" s="106"/>
      <c r="D3864" s="103"/>
      <c r="E3864" s="11" t="s">
        <v>32</v>
      </c>
      <c r="F3864" s="8"/>
      <c r="G3864" s="7">
        <v>330</v>
      </c>
      <c r="H3864" s="17">
        <v>56.363636363635997</v>
      </c>
      <c r="I3864" s="2">
        <v>16.969696969697001</v>
      </c>
      <c r="J3864" s="2">
        <v>77.878787878788003</v>
      </c>
      <c r="K3864" s="2">
        <v>32.424242424242003</v>
      </c>
      <c r="L3864" s="2">
        <v>48.181818181818002</v>
      </c>
      <c r="M3864" s="2">
        <v>42.727272727272997</v>
      </c>
      <c r="N3864" s="2">
        <v>12.121212121212</v>
      </c>
      <c r="O3864" s="2">
        <v>16.363636363636001</v>
      </c>
      <c r="P3864" s="2">
        <v>2.7272727272730002</v>
      </c>
      <c r="Q3864" s="2">
        <v>2.7272727272730002</v>
      </c>
      <c r="R3864" s="2">
        <v>3.333333333333</v>
      </c>
      <c r="S3864" s="2">
        <v>5.7575757575760003</v>
      </c>
      <c r="T3864" s="16">
        <v>90.909090909091006</v>
      </c>
    </row>
    <row r="3865" spans="3:20" ht="25.2" x14ac:dyDescent="0.25">
      <c r="C3865" s="102" t="s">
        <v>33</v>
      </c>
      <c r="D3865" s="102" t="s">
        <v>25</v>
      </c>
      <c r="E3865" s="10" t="s">
        <v>34</v>
      </c>
      <c r="F3865" s="9"/>
      <c r="G3865" s="13">
        <v>75</v>
      </c>
      <c r="H3865" s="23">
        <v>30.666666666666998</v>
      </c>
      <c r="I3865" s="4">
        <v>12</v>
      </c>
      <c r="J3865" s="4">
        <v>64</v>
      </c>
      <c r="K3865" s="4">
        <v>34.666666666666998</v>
      </c>
      <c r="L3865" s="4">
        <v>26.666666666666998</v>
      </c>
      <c r="M3865" s="4">
        <v>76</v>
      </c>
      <c r="N3865" s="4">
        <v>8</v>
      </c>
      <c r="O3865" s="4">
        <v>28</v>
      </c>
      <c r="P3865" s="4">
        <v>1.333333333333</v>
      </c>
      <c r="Q3865" s="4">
        <v>1.333333333333</v>
      </c>
      <c r="R3865" s="4">
        <v>1.333333333333</v>
      </c>
      <c r="S3865" s="4">
        <v>4</v>
      </c>
      <c r="T3865" s="25">
        <v>94.666666666666998</v>
      </c>
    </row>
    <row r="3866" spans="3:20" ht="25.2" x14ac:dyDescent="0.25">
      <c r="C3866" s="106"/>
      <c r="D3866" s="103"/>
      <c r="E3866" s="11" t="s">
        <v>35</v>
      </c>
      <c r="F3866" s="8"/>
      <c r="G3866" s="7">
        <v>1042</v>
      </c>
      <c r="H3866" s="17">
        <v>50.959692898272998</v>
      </c>
      <c r="I3866" s="2">
        <v>18.905950095969001</v>
      </c>
      <c r="J3866" s="2">
        <v>83.781190019194</v>
      </c>
      <c r="K3866" s="2">
        <v>35.508637236083999</v>
      </c>
      <c r="L3866" s="2">
        <v>37.715930902110998</v>
      </c>
      <c r="M3866" s="2">
        <v>75.143953934741006</v>
      </c>
      <c r="N3866" s="2">
        <v>18.426103646832999</v>
      </c>
      <c r="O3866" s="2">
        <v>42.226487523991999</v>
      </c>
      <c r="P3866" s="2">
        <v>7.3896353166989996</v>
      </c>
      <c r="Q3866" s="2">
        <v>1.4395393474089999</v>
      </c>
      <c r="R3866" s="2">
        <v>0.76775431861800003</v>
      </c>
      <c r="S3866" s="2">
        <v>2.3032629558540001</v>
      </c>
      <c r="T3866" s="16">
        <v>96.928982725528002</v>
      </c>
    </row>
    <row r="3867" spans="3:20" ht="25.2" x14ac:dyDescent="0.25">
      <c r="C3867" s="106"/>
      <c r="D3867" s="103"/>
      <c r="E3867" s="11" t="s">
        <v>36</v>
      </c>
      <c r="F3867" s="8"/>
      <c r="G3867" s="7">
        <v>122</v>
      </c>
      <c r="H3867" s="17">
        <v>22.950819672131001</v>
      </c>
      <c r="I3867" s="2">
        <v>4.918032786885</v>
      </c>
      <c r="J3867" s="2">
        <v>77.868852459015997</v>
      </c>
      <c r="K3867" s="2">
        <v>27.049180327868999</v>
      </c>
      <c r="L3867" s="2">
        <v>36.885245901639003</v>
      </c>
      <c r="M3867" s="2">
        <v>70.491803278689005</v>
      </c>
      <c r="N3867" s="2">
        <v>13.114754098361001</v>
      </c>
      <c r="O3867" s="2">
        <v>30.327868852459002</v>
      </c>
      <c r="P3867" s="2">
        <v>3.2786885245900002</v>
      </c>
      <c r="Q3867" s="2">
        <v>3.2786885245900002</v>
      </c>
      <c r="R3867" s="2">
        <v>0.81967213114799997</v>
      </c>
      <c r="S3867" s="2">
        <v>0.81967213114799997</v>
      </c>
      <c r="T3867" s="16">
        <v>98.360655737705002</v>
      </c>
    </row>
    <row r="3868" spans="3:20" ht="25.2" x14ac:dyDescent="0.25">
      <c r="C3868" s="106"/>
      <c r="D3868" s="103"/>
      <c r="E3868" s="11" t="s">
        <v>37</v>
      </c>
      <c r="F3868" s="8"/>
      <c r="G3868" s="7">
        <v>251</v>
      </c>
      <c r="H3868" s="17">
        <v>42.231075697210997</v>
      </c>
      <c r="I3868" s="2">
        <v>14.342629482072001</v>
      </c>
      <c r="J3868" s="2">
        <v>72.111553784861002</v>
      </c>
      <c r="K3868" s="2">
        <v>30.677290836653</v>
      </c>
      <c r="L3868" s="2">
        <v>39.840637450198997</v>
      </c>
      <c r="M3868" s="2">
        <v>42.231075697210997</v>
      </c>
      <c r="N3868" s="2">
        <v>9.9601593625499998</v>
      </c>
      <c r="O3868" s="2">
        <v>15.139442231076</v>
      </c>
      <c r="P3868" s="2">
        <v>3.9840637450199998</v>
      </c>
      <c r="Q3868" s="2">
        <v>2.3904382470119998</v>
      </c>
      <c r="R3868" s="2">
        <v>4.7808764940239996</v>
      </c>
      <c r="S3868" s="2">
        <v>7.1713147410360003</v>
      </c>
      <c r="T3868" s="16">
        <v>88.047808764940001</v>
      </c>
    </row>
    <row r="3869" spans="3:20" x14ac:dyDescent="0.25">
      <c r="C3869" s="106"/>
      <c r="D3869" s="103"/>
      <c r="E3869" s="11" t="s">
        <v>38</v>
      </c>
      <c r="F3869" s="8"/>
      <c r="G3869" s="14">
        <v>34</v>
      </c>
      <c r="H3869" s="29">
        <v>47.058823529412003</v>
      </c>
      <c r="I3869" s="6">
        <v>20.588235294118</v>
      </c>
      <c r="J3869" s="6">
        <v>70.588235294117993</v>
      </c>
      <c r="K3869" s="6">
        <v>32.352941176470999</v>
      </c>
      <c r="L3869" s="6">
        <v>41.176470588234999</v>
      </c>
      <c r="M3869" s="6">
        <v>55.882352941176002</v>
      </c>
      <c r="N3869" s="6">
        <v>5.8823529411760003</v>
      </c>
      <c r="O3869" s="6">
        <v>29.411764705882</v>
      </c>
      <c r="P3869" s="6">
        <v>8.8235294117649996</v>
      </c>
      <c r="Q3869" s="12" t="s">
        <v>68</v>
      </c>
      <c r="R3869" s="12" t="s">
        <v>68</v>
      </c>
      <c r="S3869" s="6">
        <v>20.588235294118</v>
      </c>
      <c r="T3869" s="31">
        <v>79.411764705882007</v>
      </c>
    </row>
    <row r="3870" spans="3:20" ht="25.2" x14ac:dyDescent="0.25">
      <c r="C3870" s="106"/>
      <c r="D3870" s="102" t="s">
        <v>22</v>
      </c>
      <c r="E3870" s="10" t="s">
        <v>34</v>
      </c>
      <c r="F3870" s="9"/>
      <c r="G3870" s="13">
        <v>53</v>
      </c>
      <c r="H3870" s="23">
        <v>32.075471698112999</v>
      </c>
      <c r="I3870" s="4">
        <v>11.320754716981</v>
      </c>
      <c r="J3870" s="4">
        <v>62.264150943395997</v>
      </c>
      <c r="K3870" s="4">
        <v>39.622641509433997</v>
      </c>
      <c r="L3870" s="4">
        <v>22.641509433962</v>
      </c>
      <c r="M3870" s="4">
        <v>73.584905660377004</v>
      </c>
      <c r="N3870" s="4">
        <v>7.547169811321</v>
      </c>
      <c r="O3870" s="4">
        <v>28.301886792453001</v>
      </c>
      <c r="P3870" s="36" t="s">
        <v>68</v>
      </c>
      <c r="Q3870" s="4">
        <v>1.88679245283</v>
      </c>
      <c r="R3870" s="4">
        <v>1.88679245283</v>
      </c>
      <c r="S3870" s="4">
        <v>3.7735849056599999</v>
      </c>
      <c r="T3870" s="25">
        <v>94.339622641508996</v>
      </c>
    </row>
    <row r="3871" spans="3:20" ht="25.2" x14ac:dyDescent="0.25">
      <c r="C3871" s="106"/>
      <c r="D3871" s="103"/>
      <c r="E3871" s="11" t="s">
        <v>35</v>
      </c>
      <c r="F3871" s="8"/>
      <c r="G3871" s="7">
        <v>595</v>
      </c>
      <c r="H3871" s="17">
        <v>47.731092436974997</v>
      </c>
      <c r="I3871" s="2">
        <v>16.974789915965999</v>
      </c>
      <c r="J3871" s="2">
        <v>80.504201680671997</v>
      </c>
      <c r="K3871" s="2">
        <v>35.798319327731001</v>
      </c>
      <c r="L3871" s="2">
        <v>38.823529411765001</v>
      </c>
      <c r="M3871" s="2">
        <v>74.621848739496002</v>
      </c>
      <c r="N3871" s="2">
        <v>16.974789915965999</v>
      </c>
      <c r="O3871" s="2">
        <v>46.218487394957997</v>
      </c>
      <c r="P3871" s="2">
        <v>6.0504201680670002</v>
      </c>
      <c r="Q3871" s="2">
        <v>0.84033613445400002</v>
      </c>
      <c r="R3871" s="2">
        <v>0.84033613445400002</v>
      </c>
      <c r="S3871" s="2">
        <v>2.5210084033609998</v>
      </c>
      <c r="T3871" s="16">
        <v>96.638655462185</v>
      </c>
    </row>
    <row r="3872" spans="3:20" ht="25.2" x14ac:dyDescent="0.25">
      <c r="C3872" s="106"/>
      <c r="D3872" s="103"/>
      <c r="E3872" s="11" t="s">
        <v>36</v>
      </c>
      <c r="F3872" s="8"/>
      <c r="G3872" s="7">
        <v>56</v>
      </c>
      <c r="H3872" s="17">
        <v>14.285714285714</v>
      </c>
      <c r="I3872" s="2">
        <v>5.3571428571429998</v>
      </c>
      <c r="J3872" s="2">
        <v>71.428571428571004</v>
      </c>
      <c r="K3872" s="2">
        <v>26.785714285714</v>
      </c>
      <c r="L3872" s="2">
        <v>32.142857142856997</v>
      </c>
      <c r="M3872" s="2">
        <v>80.357142857143003</v>
      </c>
      <c r="N3872" s="2">
        <v>12.5</v>
      </c>
      <c r="O3872" s="2">
        <v>33.928571428570997</v>
      </c>
      <c r="P3872" s="2">
        <v>5.3571428571429998</v>
      </c>
      <c r="Q3872" s="2">
        <v>3.5714285714290002</v>
      </c>
      <c r="R3872" s="19" t="s">
        <v>68</v>
      </c>
      <c r="S3872" s="2">
        <v>1.785714285714</v>
      </c>
      <c r="T3872" s="16">
        <v>98.214285714286007</v>
      </c>
    </row>
    <row r="3873" spans="3:20" ht="25.2" x14ac:dyDescent="0.25">
      <c r="C3873" s="106"/>
      <c r="D3873" s="103"/>
      <c r="E3873" s="11" t="s">
        <v>37</v>
      </c>
      <c r="F3873" s="8"/>
      <c r="G3873" s="7">
        <v>54</v>
      </c>
      <c r="H3873" s="17">
        <v>33.333333333333002</v>
      </c>
      <c r="I3873" s="2">
        <v>14.814814814815</v>
      </c>
      <c r="J3873" s="2">
        <v>70.370370370369997</v>
      </c>
      <c r="K3873" s="2">
        <v>37.037037037037003</v>
      </c>
      <c r="L3873" s="2">
        <v>24.074074074074002</v>
      </c>
      <c r="M3873" s="2">
        <v>57.407407407407</v>
      </c>
      <c r="N3873" s="2">
        <v>5.5555555555560003</v>
      </c>
      <c r="O3873" s="2">
        <v>27.777777777777999</v>
      </c>
      <c r="P3873" s="2">
        <v>7.4074074074069998</v>
      </c>
      <c r="Q3873" s="2">
        <v>3.7037037037039999</v>
      </c>
      <c r="R3873" s="2">
        <v>3.7037037037039999</v>
      </c>
      <c r="S3873" s="2">
        <v>7.4074074074069998</v>
      </c>
      <c r="T3873" s="16">
        <v>88.888888888888999</v>
      </c>
    </row>
    <row r="3874" spans="3:20" x14ac:dyDescent="0.25">
      <c r="C3874" s="106"/>
      <c r="D3874" s="103"/>
      <c r="E3874" s="11" t="s">
        <v>38</v>
      </c>
      <c r="F3874" s="8"/>
      <c r="G3874" s="14">
        <v>22</v>
      </c>
      <c r="H3874" s="29">
        <v>45.454545454544999</v>
      </c>
      <c r="I3874" s="6">
        <v>22.727272727273</v>
      </c>
      <c r="J3874" s="6">
        <v>77.272727272726996</v>
      </c>
      <c r="K3874" s="6">
        <v>45.454545454544999</v>
      </c>
      <c r="L3874" s="6">
        <v>50</v>
      </c>
      <c r="M3874" s="6">
        <v>68.181818181818002</v>
      </c>
      <c r="N3874" s="6">
        <v>9.0909090909089993</v>
      </c>
      <c r="O3874" s="6">
        <v>40.909090909090999</v>
      </c>
      <c r="P3874" s="6">
        <v>9.0909090909089993</v>
      </c>
      <c r="Q3874" s="12" t="s">
        <v>68</v>
      </c>
      <c r="R3874" s="12" t="s">
        <v>68</v>
      </c>
      <c r="S3874" s="6">
        <v>13.636363636364001</v>
      </c>
      <c r="T3874" s="31">
        <v>86.363636363636004</v>
      </c>
    </row>
    <row r="3875" spans="3:20" ht="25.2" x14ac:dyDescent="0.25">
      <c r="C3875" s="106"/>
      <c r="D3875" s="102" t="s">
        <v>23</v>
      </c>
      <c r="E3875" s="10" t="s">
        <v>34</v>
      </c>
      <c r="F3875" s="9"/>
      <c r="G3875" s="41">
        <v>22</v>
      </c>
      <c r="H3875" s="61">
        <v>27.272727272727</v>
      </c>
      <c r="I3875" s="33">
        <v>13.636363636364001</v>
      </c>
      <c r="J3875" s="33">
        <v>68.181818181818002</v>
      </c>
      <c r="K3875" s="33">
        <v>22.727272727273</v>
      </c>
      <c r="L3875" s="33">
        <v>36.363636363635997</v>
      </c>
      <c r="M3875" s="33">
        <v>81.818181818181998</v>
      </c>
      <c r="N3875" s="33">
        <v>9.0909090909089993</v>
      </c>
      <c r="O3875" s="33">
        <v>27.272727272727</v>
      </c>
      <c r="P3875" s="33">
        <v>4.5454545454549997</v>
      </c>
      <c r="Q3875" s="39" t="s">
        <v>68</v>
      </c>
      <c r="R3875" s="39" t="s">
        <v>68</v>
      </c>
      <c r="S3875" s="33">
        <v>4.5454545454549997</v>
      </c>
      <c r="T3875" s="63">
        <v>95.454545454544999</v>
      </c>
    </row>
    <row r="3876" spans="3:20" ht="25.2" x14ac:dyDescent="0.25">
      <c r="C3876" s="106"/>
      <c r="D3876" s="103"/>
      <c r="E3876" s="11" t="s">
        <v>35</v>
      </c>
      <c r="F3876" s="8"/>
      <c r="G3876" s="7">
        <v>447</v>
      </c>
      <c r="H3876" s="17">
        <v>55.257270693511998</v>
      </c>
      <c r="I3876" s="2">
        <v>21.476510067113999</v>
      </c>
      <c r="J3876" s="2">
        <v>88.143176733781004</v>
      </c>
      <c r="K3876" s="2">
        <v>35.123042505592998</v>
      </c>
      <c r="L3876" s="2">
        <v>36.241610738254998</v>
      </c>
      <c r="M3876" s="2">
        <v>75.838926174497004</v>
      </c>
      <c r="N3876" s="2">
        <v>20.357941834451999</v>
      </c>
      <c r="O3876" s="2">
        <v>36.912751677852</v>
      </c>
      <c r="P3876" s="2">
        <v>9.1722595078300007</v>
      </c>
      <c r="Q3876" s="2">
        <v>2.2371364653239998</v>
      </c>
      <c r="R3876" s="2">
        <v>0.67114093959700005</v>
      </c>
      <c r="S3876" s="2">
        <v>2.0134228187919998</v>
      </c>
      <c r="T3876" s="16">
        <v>97.315436241610996</v>
      </c>
    </row>
    <row r="3877" spans="3:20" ht="25.2" x14ac:dyDescent="0.25">
      <c r="C3877" s="106"/>
      <c r="D3877" s="103"/>
      <c r="E3877" s="11" t="s">
        <v>36</v>
      </c>
      <c r="F3877" s="8"/>
      <c r="G3877" s="7">
        <v>66</v>
      </c>
      <c r="H3877" s="17">
        <v>30.303030303029999</v>
      </c>
      <c r="I3877" s="2">
        <v>4.5454545454549997</v>
      </c>
      <c r="J3877" s="2">
        <v>83.333333333333002</v>
      </c>
      <c r="K3877" s="2">
        <v>27.272727272727</v>
      </c>
      <c r="L3877" s="2">
        <v>40.909090909090999</v>
      </c>
      <c r="M3877" s="2">
        <v>62.121212121211997</v>
      </c>
      <c r="N3877" s="2">
        <v>13.636363636364001</v>
      </c>
      <c r="O3877" s="2">
        <v>27.272727272727</v>
      </c>
      <c r="P3877" s="2">
        <v>1.5151515151520001</v>
      </c>
      <c r="Q3877" s="2">
        <v>3.0303030303030001</v>
      </c>
      <c r="R3877" s="2">
        <v>1.5151515151520001</v>
      </c>
      <c r="S3877" s="19" t="s">
        <v>68</v>
      </c>
      <c r="T3877" s="16">
        <v>98.484848484848001</v>
      </c>
    </row>
    <row r="3878" spans="3:20" ht="25.2" x14ac:dyDescent="0.25">
      <c r="C3878" s="106"/>
      <c r="D3878" s="103"/>
      <c r="E3878" s="11" t="s">
        <v>37</v>
      </c>
      <c r="F3878" s="8"/>
      <c r="G3878" s="7">
        <v>197</v>
      </c>
      <c r="H3878" s="17">
        <v>44.670050761421003</v>
      </c>
      <c r="I3878" s="2">
        <v>14.213197969543</v>
      </c>
      <c r="J3878" s="2">
        <v>72.58883248731</v>
      </c>
      <c r="K3878" s="2">
        <v>28.934010152283999</v>
      </c>
      <c r="L3878" s="2">
        <v>44.162436548222999</v>
      </c>
      <c r="M3878" s="2">
        <v>38.071065989848002</v>
      </c>
      <c r="N3878" s="2">
        <v>11.167512690355</v>
      </c>
      <c r="O3878" s="2">
        <v>11.675126903553</v>
      </c>
      <c r="P3878" s="2">
        <v>3.045685279188</v>
      </c>
      <c r="Q3878" s="2">
        <v>2.0304568527920002</v>
      </c>
      <c r="R3878" s="2">
        <v>5.0761421319800002</v>
      </c>
      <c r="S3878" s="2">
        <v>7.1065989847719999</v>
      </c>
      <c r="T3878" s="16">
        <v>87.817258883248996</v>
      </c>
    </row>
    <row r="3879" spans="3:20" x14ac:dyDescent="0.25">
      <c r="C3879" s="106"/>
      <c r="D3879" s="103"/>
      <c r="E3879" s="11" t="s">
        <v>38</v>
      </c>
      <c r="F3879" s="8"/>
      <c r="G3879" s="14">
        <v>12</v>
      </c>
      <c r="H3879" s="29">
        <v>50</v>
      </c>
      <c r="I3879" s="6">
        <v>16.666666666666998</v>
      </c>
      <c r="J3879" s="6">
        <v>58.333333333333002</v>
      </c>
      <c r="K3879" s="6">
        <v>8.333333333333</v>
      </c>
      <c r="L3879" s="6">
        <v>25</v>
      </c>
      <c r="M3879" s="6">
        <v>33.333333333333002</v>
      </c>
      <c r="N3879" s="12" t="s">
        <v>68</v>
      </c>
      <c r="O3879" s="6">
        <v>8.333333333333</v>
      </c>
      <c r="P3879" s="6">
        <v>8.333333333333</v>
      </c>
      <c r="Q3879" s="12" t="s">
        <v>68</v>
      </c>
      <c r="R3879" s="12" t="s">
        <v>68</v>
      </c>
      <c r="S3879" s="6">
        <v>33.333333333333002</v>
      </c>
      <c r="T3879" s="31">
        <v>66.666666666666998</v>
      </c>
    </row>
    <row r="3880" spans="3:20" ht="25.2" x14ac:dyDescent="0.25">
      <c r="C3880" s="102" t="s">
        <v>39</v>
      </c>
      <c r="D3880" s="102" t="s">
        <v>25</v>
      </c>
      <c r="E3880" s="10" t="s">
        <v>40</v>
      </c>
      <c r="F3880" s="9"/>
      <c r="G3880" s="13">
        <v>263</v>
      </c>
      <c r="H3880" s="23">
        <v>33.079847908745002</v>
      </c>
      <c r="I3880" s="4">
        <v>11.026615969582</v>
      </c>
      <c r="J3880" s="4">
        <v>70.342205323193994</v>
      </c>
      <c r="K3880" s="4">
        <v>27.756653992395002</v>
      </c>
      <c r="L3880" s="4">
        <v>35.361216730038002</v>
      </c>
      <c r="M3880" s="4">
        <v>61.977186311787001</v>
      </c>
      <c r="N3880" s="4">
        <v>9.5057034220529992</v>
      </c>
      <c r="O3880" s="4">
        <v>22.813688212928</v>
      </c>
      <c r="P3880" s="4">
        <v>4.5627376425859998</v>
      </c>
      <c r="Q3880" s="4">
        <v>2.2813688212929999</v>
      </c>
      <c r="R3880" s="4">
        <v>1.9011406844109999</v>
      </c>
      <c r="S3880" s="4">
        <v>4.5627376425859998</v>
      </c>
      <c r="T3880" s="25">
        <v>93.536121673004004</v>
      </c>
    </row>
    <row r="3881" spans="3:20" ht="25.2" x14ac:dyDescent="0.25">
      <c r="C3881" s="106"/>
      <c r="D3881" s="103"/>
      <c r="E3881" s="11" t="s">
        <v>41</v>
      </c>
      <c r="F3881" s="8"/>
      <c r="G3881" s="7">
        <v>906</v>
      </c>
      <c r="H3881" s="17">
        <v>51.986754966886998</v>
      </c>
      <c r="I3881" s="2">
        <v>20.088300220751002</v>
      </c>
      <c r="J3881" s="2">
        <v>85.209713024283005</v>
      </c>
      <c r="K3881" s="2">
        <v>36.534216335540997</v>
      </c>
      <c r="L3881" s="2">
        <v>37.417218543045998</v>
      </c>
      <c r="M3881" s="2">
        <v>77.483443708609002</v>
      </c>
      <c r="N3881" s="2">
        <v>18.653421633554</v>
      </c>
      <c r="O3881" s="2">
        <v>44.591611479028998</v>
      </c>
      <c r="P3881" s="2">
        <v>7.6158940397350001</v>
      </c>
      <c r="Q3881" s="2">
        <v>1.324503311258</v>
      </c>
      <c r="R3881" s="2">
        <v>0.331125827815</v>
      </c>
      <c r="S3881" s="2">
        <v>2.3178807947019999</v>
      </c>
      <c r="T3881" s="16">
        <v>97.350993377482993</v>
      </c>
    </row>
    <row r="3882" spans="3:20" x14ac:dyDescent="0.25">
      <c r="C3882" s="106"/>
      <c r="D3882" s="103"/>
      <c r="E3882" s="11" t="s">
        <v>42</v>
      </c>
      <c r="F3882" s="8"/>
      <c r="G3882" s="7">
        <v>61</v>
      </c>
      <c r="H3882" s="17">
        <v>44.262295081966997</v>
      </c>
      <c r="I3882" s="2">
        <v>16.393442622951</v>
      </c>
      <c r="J3882" s="2">
        <v>83.606557377049</v>
      </c>
      <c r="K3882" s="2">
        <v>37.704918032786999</v>
      </c>
      <c r="L3882" s="2">
        <v>32.786885245901999</v>
      </c>
      <c r="M3882" s="2">
        <v>78.688524590163993</v>
      </c>
      <c r="N3882" s="2">
        <v>21.311475409836</v>
      </c>
      <c r="O3882" s="2">
        <v>47.540983606556999</v>
      </c>
      <c r="P3882" s="2">
        <v>6.5573770491800003</v>
      </c>
      <c r="Q3882" s="2">
        <v>1.6393442622950001</v>
      </c>
      <c r="R3882" s="19" t="s">
        <v>68</v>
      </c>
      <c r="S3882" s="19" t="s">
        <v>68</v>
      </c>
      <c r="T3882" s="16">
        <v>100</v>
      </c>
    </row>
    <row r="3883" spans="3:20" x14ac:dyDescent="0.25">
      <c r="C3883" s="106"/>
      <c r="D3883" s="103"/>
      <c r="E3883" s="11" t="s">
        <v>43</v>
      </c>
      <c r="F3883" s="8"/>
      <c r="G3883" s="7">
        <v>450</v>
      </c>
      <c r="H3883" s="17">
        <v>48</v>
      </c>
      <c r="I3883" s="2">
        <v>14.444444444444001</v>
      </c>
      <c r="J3883" s="2">
        <v>81.333333333333002</v>
      </c>
      <c r="K3883" s="2">
        <v>36.222222222222001</v>
      </c>
      <c r="L3883" s="2">
        <v>37.555555555555998</v>
      </c>
      <c r="M3883" s="2">
        <v>65.333333333333002</v>
      </c>
      <c r="N3883" s="2">
        <v>16.888888888888999</v>
      </c>
      <c r="O3883" s="2">
        <v>34.888888888888999</v>
      </c>
      <c r="P3883" s="2">
        <v>6</v>
      </c>
      <c r="Q3883" s="2">
        <v>1.333333333333</v>
      </c>
      <c r="R3883" s="2">
        <v>1.7777777777779999</v>
      </c>
      <c r="S3883" s="2">
        <v>2.2222222222219998</v>
      </c>
      <c r="T3883" s="16">
        <v>96</v>
      </c>
    </row>
    <row r="3884" spans="3:20" x14ac:dyDescent="0.25">
      <c r="C3884" s="106"/>
      <c r="D3884" s="103"/>
      <c r="E3884" s="11" t="s">
        <v>44</v>
      </c>
      <c r="F3884" s="8"/>
      <c r="G3884" s="7">
        <v>93</v>
      </c>
      <c r="H3884" s="17">
        <v>55.913978494623997</v>
      </c>
      <c r="I3884" s="2">
        <v>17.204301075269001</v>
      </c>
      <c r="J3884" s="2">
        <v>86.021505376343995</v>
      </c>
      <c r="K3884" s="2">
        <v>35.483870967742</v>
      </c>
      <c r="L3884" s="2">
        <v>40.860215053763</v>
      </c>
      <c r="M3884" s="2">
        <v>58.064516129032</v>
      </c>
      <c r="N3884" s="2">
        <v>18.279569892472999</v>
      </c>
      <c r="O3884" s="2">
        <v>31.182795698924998</v>
      </c>
      <c r="P3884" s="2">
        <v>6.4516129032259997</v>
      </c>
      <c r="Q3884" s="2">
        <v>1.0752688172039999</v>
      </c>
      <c r="R3884" s="19" t="s">
        <v>68</v>
      </c>
      <c r="S3884" s="2">
        <v>3.2258064516129998</v>
      </c>
      <c r="T3884" s="16">
        <v>96.774193548387004</v>
      </c>
    </row>
    <row r="3885" spans="3:20" ht="25.2" x14ac:dyDescent="0.25">
      <c r="C3885" s="106"/>
      <c r="D3885" s="103"/>
      <c r="E3885" s="11" t="s">
        <v>45</v>
      </c>
      <c r="F3885" s="8"/>
      <c r="G3885" s="14">
        <v>41</v>
      </c>
      <c r="H3885" s="29">
        <v>31.707317073171001</v>
      </c>
      <c r="I3885" s="6">
        <v>7.3170731707319998</v>
      </c>
      <c r="J3885" s="6">
        <v>65.853658536585002</v>
      </c>
      <c r="K3885" s="6">
        <v>21.951219512194999</v>
      </c>
      <c r="L3885" s="6">
        <v>24.390243902439</v>
      </c>
      <c r="M3885" s="6">
        <v>65.853658536585002</v>
      </c>
      <c r="N3885" s="6">
        <v>9.7560975609760003</v>
      </c>
      <c r="O3885" s="6">
        <v>17.073170731706998</v>
      </c>
      <c r="P3885" s="6">
        <v>2.4390243902440001</v>
      </c>
      <c r="Q3885" s="12" t="s">
        <v>68</v>
      </c>
      <c r="R3885" s="6">
        <v>7.3170731707319998</v>
      </c>
      <c r="S3885" s="6">
        <v>2.4390243902440001</v>
      </c>
      <c r="T3885" s="31">
        <v>90.243902439023998</v>
      </c>
    </row>
    <row r="3886" spans="3:20" x14ac:dyDescent="0.25">
      <c r="C3886" s="106"/>
      <c r="D3886" s="103"/>
      <c r="E3886" s="11" t="s">
        <v>38</v>
      </c>
      <c r="F3886" s="8"/>
      <c r="G3886" s="7">
        <v>141</v>
      </c>
      <c r="H3886" s="17">
        <v>43.971631205674001</v>
      </c>
      <c r="I3886" s="2">
        <v>14.893617021277</v>
      </c>
      <c r="J3886" s="2">
        <v>71.631205673758998</v>
      </c>
      <c r="K3886" s="2">
        <v>31.914893617021001</v>
      </c>
      <c r="L3886" s="2">
        <v>40.425531914894002</v>
      </c>
      <c r="M3886" s="2">
        <v>53.191489361701997</v>
      </c>
      <c r="N3886" s="2">
        <v>12.056737588652</v>
      </c>
      <c r="O3886" s="2">
        <v>26.950354609929001</v>
      </c>
      <c r="P3886" s="2">
        <v>5.6737588652479998</v>
      </c>
      <c r="Q3886" s="2">
        <v>2.1276595744679998</v>
      </c>
      <c r="R3886" s="2">
        <v>3.54609929078</v>
      </c>
      <c r="S3886" s="2">
        <v>9.2198581560279997</v>
      </c>
      <c r="T3886" s="16">
        <v>87.234042553191003</v>
      </c>
    </row>
    <row r="3887" spans="3:20" ht="25.2" x14ac:dyDescent="0.25">
      <c r="C3887" s="106"/>
      <c r="D3887" s="102" t="s">
        <v>22</v>
      </c>
      <c r="E3887" s="10" t="s">
        <v>40</v>
      </c>
      <c r="F3887" s="9"/>
      <c r="G3887" s="13">
        <v>123</v>
      </c>
      <c r="H3887" s="23">
        <v>24.390243902439</v>
      </c>
      <c r="I3887" s="4">
        <v>11.382113821138001</v>
      </c>
      <c r="J3887" s="4">
        <v>69.105691056910999</v>
      </c>
      <c r="K3887" s="4">
        <v>30.081300813007999</v>
      </c>
      <c r="L3887" s="4">
        <v>27.642276422763999</v>
      </c>
      <c r="M3887" s="4">
        <v>74.796747967480002</v>
      </c>
      <c r="N3887" s="4">
        <v>8.9430894308940001</v>
      </c>
      <c r="O3887" s="4">
        <v>29.268292682927001</v>
      </c>
      <c r="P3887" s="4">
        <v>5.6910569105690003</v>
      </c>
      <c r="Q3887" s="4">
        <v>3.2520325203249998</v>
      </c>
      <c r="R3887" s="4">
        <v>1.6260162601629999</v>
      </c>
      <c r="S3887" s="4">
        <v>1.6260162601629999</v>
      </c>
      <c r="T3887" s="25">
        <v>96.747967479674998</v>
      </c>
    </row>
    <row r="3888" spans="3:20" ht="25.2" x14ac:dyDescent="0.25">
      <c r="C3888" s="106"/>
      <c r="D3888" s="103"/>
      <c r="E3888" s="11" t="s">
        <v>41</v>
      </c>
      <c r="F3888" s="8"/>
      <c r="G3888" s="7">
        <v>511</v>
      </c>
      <c r="H3888" s="17">
        <v>48.727984344423</v>
      </c>
      <c r="I3888" s="2">
        <v>18.003913894324999</v>
      </c>
      <c r="J3888" s="2">
        <v>81.996086105675005</v>
      </c>
      <c r="K3888" s="2">
        <v>36.986301369863</v>
      </c>
      <c r="L3888" s="2">
        <v>37.769080234834</v>
      </c>
      <c r="M3888" s="2">
        <v>76.712328767122997</v>
      </c>
      <c r="N3888" s="2">
        <v>17.025440313112</v>
      </c>
      <c r="O3888" s="2">
        <v>49.315068493151003</v>
      </c>
      <c r="P3888" s="2">
        <v>5.8708414872799999</v>
      </c>
      <c r="Q3888" s="2">
        <v>0.78277886497100002</v>
      </c>
      <c r="R3888" s="2">
        <v>0.39138943248500002</v>
      </c>
      <c r="S3888" s="2">
        <v>2.5440313111549999</v>
      </c>
      <c r="T3888" s="16">
        <v>97.064579256360005</v>
      </c>
    </row>
    <row r="3889" spans="3:20" x14ac:dyDescent="0.25">
      <c r="C3889" s="106"/>
      <c r="D3889" s="103"/>
      <c r="E3889" s="11" t="s">
        <v>42</v>
      </c>
      <c r="F3889" s="8"/>
      <c r="G3889" s="14">
        <v>36</v>
      </c>
      <c r="H3889" s="29">
        <v>55.555555555555998</v>
      </c>
      <c r="I3889" s="6">
        <v>19.444444444443999</v>
      </c>
      <c r="J3889" s="6">
        <v>77.777777777777999</v>
      </c>
      <c r="K3889" s="6">
        <v>38.888888888888999</v>
      </c>
      <c r="L3889" s="6">
        <v>38.888888888888999</v>
      </c>
      <c r="M3889" s="6">
        <v>75</v>
      </c>
      <c r="N3889" s="6">
        <v>25</v>
      </c>
      <c r="O3889" s="6">
        <v>55.555555555555998</v>
      </c>
      <c r="P3889" s="6">
        <v>5.5555555555560003</v>
      </c>
      <c r="Q3889" s="12" t="s">
        <v>68</v>
      </c>
      <c r="R3889" s="12" t="s">
        <v>68</v>
      </c>
      <c r="S3889" s="12" t="s">
        <v>68</v>
      </c>
      <c r="T3889" s="31">
        <v>100</v>
      </c>
    </row>
    <row r="3890" spans="3:20" x14ac:dyDescent="0.25">
      <c r="C3890" s="106"/>
      <c r="D3890" s="103"/>
      <c r="E3890" s="11" t="s">
        <v>43</v>
      </c>
      <c r="F3890" s="8"/>
      <c r="G3890" s="7">
        <v>224</v>
      </c>
      <c r="H3890" s="17">
        <v>48.214285714286</v>
      </c>
      <c r="I3890" s="2">
        <v>14.732142857143</v>
      </c>
      <c r="J3890" s="2">
        <v>77.678571428571004</v>
      </c>
      <c r="K3890" s="2">
        <v>38.839285714286</v>
      </c>
      <c r="L3890" s="2">
        <v>35.267857142856997</v>
      </c>
      <c r="M3890" s="2">
        <v>71.875</v>
      </c>
      <c r="N3890" s="2">
        <v>17.410714285714</v>
      </c>
      <c r="O3890" s="2">
        <v>41.517857142856997</v>
      </c>
      <c r="P3890" s="2">
        <v>5.8035714285709998</v>
      </c>
      <c r="Q3890" s="2">
        <v>0.89285714285700002</v>
      </c>
      <c r="R3890" s="2">
        <v>0.89285714285700002</v>
      </c>
      <c r="S3890" s="2">
        <v>2.6785714285709998</v>
      </c>
      <c r="T3890" s="16">
        <v>96.428571428571004</v>
      </c>
    </row>
    <row r="3891" spans="3:20" x14ac:dyDescent="0.25">
      <c r="C3891" s="106"/>
      <c r="D3891" s="103"/>
      <c r="E3891" s="11" t="s">
        <v>44</v>
      </c>
      <c r="F3891" s="8"/>
      <c r="G3891" s="14">
        <v>46</v>
      </c>
      <c r="H3891" s="29">
        <v>65.217391304347998</v>
      </c>
      <c r="I3891" s="6">
        <v>23.913043478260999</v>
      </c>
      <c r="J3891" s="6">
        <v>86.956521739129997</v>
      </c>
      <c r="K3891" s="6">
        <v>43.478260869564998</v>
      </c>
      <c r="L3891" s="6">
        <v>41.304347826087003</v>
      </c>
      <c r="M3891" s="6">
        <v>65.217391304347998</v>
      </c>
      <c r="N3891" s="6">
        <v>19.565217391304</v>
      </c>
      <c r="O3891" s="6">
        <v>34.782608695652002</v>
      </c>
      <c r="P3891" s="6">
        <v>6.5217391304349999</v>
      </c>
      <c r="Q3891" s="12" t="s">
        <v>68</v>
      </c>
      <c r="R3891" s="12" t="s">
        <v>68</v>
      </c>
      <c r="S3891" s="12" t="s">
        <v>68</v>
      </c>
      <c r="T3891" s="31">
        <v>100</v>
      </c>
    </row>
    <row r="3892" spans="3:20" ht="25.2" x14ac:dyDescent="0.25">
      <c r="C3892" s="106"/>
      <c r="D3892" s="103"/>
      <c r="E3892" s="11" t="s">
        <v>45</v>
      </c>
      <c r="F3892" s="8"/>
      <c r="G3892" s="14">
        <v>18</v>
      </c>
      <c r="H3892" s="29">
        <v>22.222222222222001</v>
      </c>
      <c r="I3892" s="6">
        <v>11.111111111111001</v>
      </c>
      <c r="J3892" s="6">
        <v>55.555555555555998</v>
      </c>
      <c r="K3892" s="6">
        <v>27.777777777777999</v>
      </c>
      <c r="L3892" s="6">
        <v>22.222222222222001</v>
      </c>
      <c r="M3892" s="6">
        <v>77.777777777777999</v>
      </c>
      <c r="N3892" s="6">
        <v>5.5555555555560003</v>
      </c>
      <c r="O3892" s="6">
        <v>22.222222222222001</v>
      </c>
      <c r="P3892" s="12" t="s">
        <v>68</v>
      </c>
      <c r="Q3892" s="12" t="s">
        <v>68</v>
      </c>
      <c r="R3892" s="12" t="s">
        <v>68</v>
      </c>
      <c r="S3892" s="6">
        <v>5.5555555555560003</v>
      </c>
      <c r="T3892" s="31">
        <v>94.444444444444002</v>
      </c>
    </row>
    <row r="3893" spans="3:20" x14ac:dyDescent="0.25">
      <c r="C3893" s="106"/>
      <c r="D3893" s="103"/>
      <c r="E3893" s="11" t="s">
        <v>38</v>
      </c>
      <c r="F3893" s="8"/>
      <c r="G3893" s="7">
        <v>80</v>
      </c>
      <c r="H3893" s="17">
        <v>38.75</v>
      </c>
      <c r="I3893" s="2">
        <v>12.5</v>
      </c>
      <c r="J3893" s="2">
        <v>70</v>
      </c>
      <c r="K3893" s="2">
        <v>35</v>
      </c>
      <c r="L3893" s="2">
        <v>46.25</v>
      </c>
      <c r="M3893" s="2">
        <v>57.5</v>
      </c>
      <c r="N3893" s="2">
        <v>11.25</v>
      </c>
      <c r="O3893" s="2">
        <v>33.75</v>
      </c>
      <c r="P3893" s="2">
        <v>7.5</v>
      </c>
      <c r="Q3893" s="2">
        <v>1.25</v>
      </c>
      <c r="R3893" s="2">
        <v>5</v>
      </c>
      <c r="S3893" s="2">
        <v>7.5</v>
      </c>
      <c r="T3893" s="16">
        <v>87.5</v>
      </c>
    </row>
    <row r="3894" spans="3:20" ht="25.2" x14ac:dyDescent="0.25">
      <c r="C3894" s="106"/>
      <c r="D3894" s="102" t="s">
        <v>23</v>
      </c>
      <c r="E3894" s="10" t="s">
        <v>40</v>
      </c>
      <c r="F3894" s="9"/>
      <c r="G3894" s="13">
        <v>140</v>
      </c>
      <c r="H3894" s="23">
        <v>40.714285714286</v>
      </c>
      <c r="I3894" s="4">
        <v>10.714285714286</v>
      </c>
      <c r="J3894" s="4">
        <v>71.428571428571004</v>
      </c>
      <c r="K3894" s="4">
        <v>25.714285714286</v>
      </c>
      <c r="L3894" s="4">
        <v>42.142857142856997</v>
      </c>
      <c r="M3894" s="4">
        <v>50.714285714286</v>
      </c>
      <c r="N3894" s="4">
        <v>10</v>
      </c>
      <c r="O3894" s="4">
        <v>17.142857142857</v>
      </c>
      <c r="P3894" s="4">
        <v>3.5714285714290002</v>
      </c>
      <c r="Q3894" s="4">
        <v>1.4285714285710001</v>
      </c>
      <c r="R3894" s="4">
        <v>2.1428571428569998</v>
      </c>
      <c r="S3894" s="4">
        <v>7.1428571428570002</v>
      </c>
      <c r="T3894" s="25">
        <v>90.714285714286007</v>
      </c>
    </row>
    <row r="3895" spans="3:20" ht="25.2" x14ac:dyDescent="0.25">
      <c r="C3895" s="106"/>
      <c r="D3895" s="103"/>
      <c r="E3895" s="11" t="s">
        <v>41</v>
      </c>
      <c r="F3895" s="8"/>
      <c r="G3895" s="7">
        <v>395</v>
      </c>
      <c r="H3895" s="17">
        <v>56.202531645569998</v>
      </c>
      <c r="I3895" s="2">
        <v>22.784810126581998</v>
      </c>
      <c r="J3895" s="2">
        <v>89.367088607594994</v>
      </c>
      <c r="K3895" s="2">
        <v>35.949367088608</v>
      </c>
      <c r="L3895" s="2">
        <v>36.962025316456</v>
      </c>
      <c r="M3895" s="2">
        <v>78.481012658227996</v>
      </c>
      <c r="N3895" s="2">
        <v>20.759493670885998</v>
      </c>
      <c r="O3895" s="2">
        <v>38.481012658228003</v>
      </c>
      <c r="P3895" s="2">
        <v>9.8734177215190009</v>
      </c>
      <c r="Q3895" s="2">
        <v>2.0253164556960002</v>
      </c>
      <c r="R3895" s="2">
        <v>0.25316455696200002</v>
      </c>
      <c r="S3895" s="2">
        <v>2.0253164556960002</v>
      </c>
      <c r="T3895" s="16">
        <v>97.721518987341994</v>
      </c>
    </row>
    <row r="3896" spans="3:20" x14ac:dyDescent="0.25">
      <c r="C3896" s="106"/>
      <c r="D3896" s="103"/>
      <c r="E3896" s="11" t="s">
        <v>42</v>
      </c>
      <c r="F3896" s="8"/>
      <c r="G3896" s="14">
        <v>25</v>
      </c>
      <c r="H3896" s="29">
        <v>28</v>
      </c>
      <c r="I3896" s="6">
        <v>12</v>
      </c>
      <c r="J3896" s="6">
        <v>92</v>
      </c>
      <c r="K3896" s="6">
        <v>36</v>
      </c>
      <c r="L3896" s="6">
        <v>24</v>
      </c>
      <c r="M3896" s="6">
        <v>84</v>
      </c>
      <c r="N3896" s="6">
        <v>16</v>
      </c>
      <c r="O3896" s="6">
        <v>36</v>
      </c>
      <c r="P3896" s="6">
        <v>8</v>
      </c>
      <c r="Q3896" s="6">
        <v>4</v>
      </c>
      <c r="R3896" s="12" t="s">
        <v>68</v>
      </c>
      <c r="S3896" s="12" t="s">
        <v>68</v>
      </c>
      <c r="T3896" s="31">
        <v>100</v>
      </c>
    </row>
    <row r="3897" spans="3:20" x14ac:dyDescent="0.25">
      <c r="C3897" s="106"/>
      <c r="D3897" s="103"/>
      <c r="E3897" s="11" t="s">
        <v>43</v>
      </c>
      <c r="F3897" s="8"/>
      <c r="G3897" s="7">
        <v>226</v>
      </c>
      <c r="H3897" s="17">
        <v>47.787610619469</v>
      </c>
      <c r="I3897" s="2">
        <v>14.159292035398</v>
      </c>
      <c r="J3897" s="2">
        <v>84.955752212389001</v>
      </c>
      <c r="K3897" s="2">
        <v>33.628318584071003</v>
      </c>
      <c r="L3897" s="2">
        <v>39.823008849558001</v>
      </c>
      <c r="M3897" s="2">
        <v>58.849557522124002</v>
      </c>
      <c r="N3897" s="2">
        <v>16.371681415929</v>
      </c>
      <c r="O3897" s="2">
        <v>28.318584070796</v>
      </c>
      <c r="P3897" s="2">
        <v>6.194690265487</v>
      </c>
      <c r="Q3897" s="2">
        <v>1.769911504425</v>
      </c>
      <c r="R3897" s="2">
        <v>2.654867256637</v>
      </c>
      <c r="S3897" s="2">
        <v>1.769911504425</v>
      </c>
      <c r="T3897" s="16">
        <v>95.575221238937999</v>
      </c>
    </row>
    <row r="3898" spans="3:20" x14ac:dyDescent="0.25">
      <c r="C3898" s="106"/>
      <c r="D3898" s="103"/>
      <c r="E3898" s="11" t="s">
        <v>44</v>
      </c>
      <c r="F3898" s="8"/>
      <c r="G3898" s="14">
        <v>47</v>
      </c>
      <c r="H3898" s="29">
        <v>46.808510638298003</v>
      </c>
      <c r="I3898" s="6">
        <v>10.638297872340001</v>
      </c>
      <c r="J3898" s="6">
        <v>85.106382978723005</v>
      </c>
      <c r="K3898" s="6">
        <v>27.659574468085001</v>
      </c>
      <c r="L3898" s="6">
        <v>40.425531914894002</v>
      </c>
      <c r="M3898" s="6">
        <v>51.063829787233999</v>
      </c>
      <c r="N3898" s="6">
        <v>17.021276595745</v>
      </c>
      <c r="O3898" s="6">
        <v>27.659574468085001</v>
      </c>
      <c r="P3898" s="6">
        <v>6.3829787234040003</v>
      </c>
      <c r="Q3898" s="6">
        <v>2.1276595744679998</v>
      </c>
      <c r="R3898" s="12" t="s">
        <v>68</v>
      </c>
      <c r="S3898" s="6">
        <v>6.3829787234040003</v>
      </c>
      <c r="T3898" s="31">
        <v>93.617021276596006</v>
      </c>
    </row>
    <row r="3899" spans="3:20" ht="25.2" x14ac:dyDescent="0.25">
      <c r="C3899" s="106"/>
      <c r="D3899" s="103"/>
      <c r="E3899" s="11" t="s">
        <v>45</v>
      </c>
      <c r="F3899" s="8"/>
      <c r="G3899" s="14">
        <v>23</v>
      </c>
      <c r="H3899" s="29">
        <v>39.130434782609001</v>
      </c>
      <c r="I3899" s="6">
        <v>4.3478260869570002</v>
      </c>
      <c r="J3899" s="6">
        <v>73.913043478261002</v>
      </c>
      <c r="K3899" s="6">
        <v>17.391304347826001</v>
      </c>
      <c r="L3899" s="6">
        <v>26.086956521739001</v>
      </c>
      <c r="M3899" s="6">
        <v>56.521739130435002</v>
      </c>
      <c r="N3899" s="6">
        <v>13.04347826087</v>
      </c>
      <c r="O3899" s="6">
        <v>13.04347826087</v>
      </c>
      <c r="P3899" s="6">
        <v>4.3478260869570002</v>
      </c>
      <c r="Q3899" s="12" t="s">
        <v>68</v>
      </c>
      <c r="R3899" s="6">
        <v>13.04347826087</v>
      </c>
      <c r="S3899" s="12" t="s">
        <v>68</v>
      </c>
      <c r="T3899" s="31">
        <v>86.956521739129997</v>
      </c>
    </row>
    <row r="3900" spans="3:20" x14ac:dyDescent="0.25">
      <c r="C3900" s="106"/>
      <c r="D3900" s="103"/>
      <c r="E3900" s="11" t="s">
        <v>38</v>
      </c>
      <c r="F3900" s="8"/>
      <c r="G3900" s="7">
        <v>61</v>
      </c>
      <c r="H3900" s="17">
        <v>50.819672131148003</v>
      </c>
      <c r="I3900" s="2">
        <v>18.032786885246001</v>
      </c>
      <c r="J3900" s="2">
        <v>73.770491803279</v>
      </c>
      <c r="K3900" s="2">
        <v>27.868852459016001</v>
      </c>
      <c r="L3900" s="2">
        <v>32.786885245901999</v>
      </c>
      <c r="M3900" s="2">
        <v>47.540983606556999</v>
      </c>
      <c r="N3900" s="2">
        <v>13.114754098361001</v>
      </c>
      <c r="O3900" s="2">
        <v>18.032786885246001</v>
      </c>
      <c r="P3900" s="2">
        <v>3.2786885245900002</v>
      </c>
      <c r="Q3900" s="2">
        <v>3.2786885245900002</v>
      </c>
      <c r="R3900" s="2">
        <v>1.6393442622950001</v>
      </c>
      <c r="S3900" s="2">
        <v>11.475409836066</v>
      </c>
      <c r="T3900" s="16">
        <v>86.885245901638996</v>
      </c>
    </row>
    <row r="3901" spans="3:20" x14ac:dyDescent="0.25">
      <c r="C3901" s="102" t="s">
        <v>46</v>
      </c>
      <c r="D3901" s="100" t="s">
        <v>21</v>
      </c>
      <c r="E3901" s="10" t="s">
        <v>47</v>
      </c>
      <c r="F3901" s="9"/>
      <c r="G3901" s="13">
        <v>1103</v>
      </c>
      <c r="H3901" s="23">
        <v>51.767905711695001</v>
      </c>
      <c r="I3901" s="4">
        <v>19.038984587489001</v>
      </c>
      <c r="J3901" s="4">
        <v>81.867633726201007</v>
      </c>
      <c r="K3901" s="4">
        <v>36.627379873072996</v>
      </c>
      <c r="L3901" s="4">
        <v>39.981867633725997</v>
      </c>
      <c r="M3901" s="4">
        <v>68.721668177696998</v>
      </c>
      <c r="N3901" s="4">
        <v>15.684496826836</v>
      </c>
      <c r="O3901" s="4">
        <v>36.536718041703999</v>
      </c>
      <c r="P3901" s="4">
        <v>6.5276518585680003</v>
      </c>
      <c r="Q3901" s="4">
        <v>1.6319129646420001</v>
      </c>
      <c r="R3901" s="4">
        <v>0.81595648232100004</v>
      </c>
      <c r="S3901" s="4">
        <v>2.991840435177</v>
      </c>
      <c r="T3901" s="25">
        <v>96.192203082502004</v>
      </c>
    </row>
    <row r="3902" spans="3:20" ht="25.2" x14ac:dyDescent="0.25">
      <c r="C3902" s="106"/>
      <c r="D3902" s="101"/>
      <c r="E3902" s="11" t="s">
        <v>48</v>
      </c>
      <c r="F3902" s="8"/>
      <c r="G3902" s="7">
        <v>173</v>
      </c>
      <c r="H3902" s="17">
        <v>38.150289017341002</v>
      </c>
      <c r="I3902" s="2">
        <v>13.294797687860999</v>
      </c>
      <c r="J3902" s="2">
        <v>83.815028901733996</v>
      </c>
      <c r="K3902" s="2">
        <v>26.589595375723</v>
      </c>
      <c r="L3902" s="2">
        <v>28.323699421964999</v>
      </c>
      <c r="M3902" s="2">
        <v>79.190751445087002</v>
      </c>
      <c r="N3902" s="2">
        <v>20.231213872832001</v>
      </c>
      <c r="O3902" s="2">
        <v>41.618497109826997</v>
      </c>
      <c r="P3902" s="2">
        <v>5.2023121387279998</v>
      </c>
      <c r="Q3902" s="19" t="s">
        <v>68</v>
      </c>
      <c r="R3902" s="2">
        <v>0.57803468208099995</v>
      </c>
      <c r="S3902" s="2">
        <v>2.3121387283239998</v>
      </c>
      <c r="T3902" s="16">
        <v>97.109826589595002</v>
      </c>
    </row>
    <row r="3903" spans="3:20" x14ac:dyDescent="0.25">
      <c r="C3903" s="106"/>
      <c r="D3903" s="101"/>
      <c r="E3903" s="11" t="s">
        <v>49</v>
      </c>
      <c r="F3903" s="8"/>
      <c r="G3903" s="14">
        <v>29</v>
      </c>
      <c r="H3903" s="29">
        <v>55.172413793102997</v>
      </c>
      <c r="I3903" s="6">
        <v>17.241379310345</v>
      </c>
      <c r="J3903" s="6">
        <v>68.965517241379004</v>
      </c>
      <c r="K3903" s="6">
        <v>34.482758620689999</v>
      </c>
      <c r="L3903" s="6">
        <v>37.931034482759003</v>
      </c>
      <c r="M3903" s="6">
        <v>68.965517241379004</v>
      </c>
      <c r="N3903" s="6">
        <v>20.689655172414</v>
      </c>
      <c r="O3903" s="6">
        <v>44.827586206897003</v>
      </c>
      <c r="P3903" s="12" t="s">
        <v>68</v>
      </c>
      <c r="Q3903" s="6">
        <v>3.4482758620689999</v>
      </c>
      <c r="R3903" s="6">
        <v>3.4482758620689999</v>
      </c>
      <c r="S3903" s="6">
        <v>6.8965517241379999</v>
      </c>
      <c r="T3903" s="31">
        <v>89.655172413792997</v>
      </c>
    </row>
    <row r="3904" spans="3:20" ht="25.2" x14ac:dyDescent="0.25">
      <c r="C3904" s="106"/>
      <c r="D3904" s="101"/>
      <c r="E3904" s="11" t="s">
        <v>50</v>
      </c>
      <c r="F3904" s="8"/>
      <c r="G3904" s="7">
        <v>102</v>
      </c>
      <c r="H3904" s="17">
        <v>13.725490196078001</v>
      </c>
      <c r="I3904" s="2">
        <v>5.8823529411760003</v>
      </c>
      <c r="J3904" s="2">
        <v>67.647058823528994</v>
      </c>
      <c r="K3904" s="2">
        <v>21.568627450979999</v>
      </c>
      <c r="L3904" s="2">
        <v>39.215686274509999</v>
      </c>
      <c r="M3904" s="2">
        <v>68.627450980391998</v>
      </c>
      <c r="N3904" s="2">
        <v>14.705882352941</v>
      </c>
      <c r="O3904" s="2">
        <v>31.372549019608002</v>
      </c>
      <c r="P3904" s="2">
        <v>6.8627450980390003</v>
      </c>
      <c r="Q3904" s="2">
        <v>2.9411764705880001</v>
      </c>
      <c r="R3904" s="2">
        <v>1.9607843137250001</v>
      </c>
      <c r="S3904" s="2">
        <v>3.9215686274510002</v>
      </c>
      <c r="T3904" s="16">
        <v>94.117647058824005</v>
      </c>
    </row>
    <row r="3905" spans="3:20" ht="25.2" x14ac:dyDescent="0.25">
      <c r="C3905" s="106"/>
      <c r="D3905" s="101"/>
      <c r="E3905" s="11" t="s">
        <v>51</v>
      </c>
      <c r="F3905" s="8"/>
      <c r="G3905" s="14">
        <v>46</v>
      </c>
      <c r="H3905" s="29">
        <v>28.260869565217</v>
      </c>
      <c r="I3905" s="6">
        <v>6.5217391304349999</v>
      </c>
      <c r="J3905" s="6">
        <v>71.739130434782993</v>
      </c>
      <c r="K3905" s="6">
        <v>34.782608695652002</v>
      </c>
      <c r="L3905" s="6">
        <v>26.086956521739001</v>
      </c>
      <c r="M3905" s="6">
        <v>63.043478260870003</v>
      </c>
      <c r="N3905" s="6">
        <v>13.04347826087</v>
      </c>
      <c r="O3905" s="6">
        <v>15.217391304348</v>
      </c>
      <c r="P3905" s="6">
        <v>8.6956521739130004</v>
      </c>
      <c r="Q3905" s="6">
        <v>2.1739130434780001</v>
      </c>
      <c r="R3905" s="6">
        <v>8.6956521739130004</v>
      </c>
      <c r="S3905" s="6">
        <v>4.3478260869570002</v>
      </c>
      <c r="T3905" s="31">
        <v>86.956521739129997</v>
      </c>
    </row>
    <row r="3906" spans="3:20" x14ac:dyDescent="0.25">
      <c r="C3906" s="106"/>
      <c r="D3906" s="101"/>
      <c r="E3906" s="11" t="s">
        <v>52</v>
      </c>
      <c r="F3906" s="8"/>
      <c r="G3906" s="14">
        <v>20</v>
      </c>
      <c r="H3906" s="29">
        <v>15</v>
      </c>
      <c r="I3906" s="6">
        <v>10</v>
      </c>
      <c r="J3906" s="6">
        <v>65</v>
      </c>
      <c r="K3906" s="6">
        <v>25</v>
      </c>
      <c r="L3906" s="6">
        <v>35</v>
      </c>
      <c r="M3906" s="6">
        <v>35</v>
      </c>
      <c r="N3906" s="6">
        <v>10</v>
      </c>
      <c r="O3906" s="6">
        <v>10</v>
      </c>
      <c r="P3906" s="6">
        <v>5</v>
      </c>
      <c r="Q3906" s="12" t="s">
        <v>68</v>
      </c>
      <c r="R3906" s="6">
        <v>15</v>
      </c>
      <c r="S3906" s="6">
        <v>10</v>
      </c>
      <c r="T3906" s="31">
        <v>75</v>
      </c>
    </row>
    <row r="3907" spans="3:20" x14ac:dyDescent="0.25">
      <c r="C3907" s="106"/>
      <c r="D3907" s="101"/>
      <c r="E3907" s="11" t="s">
        <v>53</v>
      </c>
      <c r="F3907" s="8"/>
      <c r="G3907" s="14">
        <v>19</v>
      </c>
      <c r="H3907" s="29">
        <v>26.315789473683999</v>
      </c>
      <c r="I3907" s="6">
        <v>10.526315789473999</v>
      </c>
      <c r="J3907" s="6">
        <v>78.947368421053</v>
      </c>
      <c r="K3907" s="6">
        <v>21.052631578947</v>
      </c>
      <c r="L3907" s="6">
        <v>5.2631578947369997</v>
      </c>
      <c r="M3907" s="6">
        <v>68.421052631579002</v>
      </c>
      <c r="N3907" s="6">
        <v>15.789473684211</v>
      </c>
      <c r="O3907" s="6">
        <v>36.842105263157997</v>
      </c>
      <c r="P3907" s="6">
        <v>5.2631578947369997</v>
      </c>
      <c r="Q3907" s="6">
        <v>15.789473684211</v>
      </c>
      <c r="R3907" s="6">
        <v>10.526315789473999</v>
      </c>
      <c r="S3907" s="12" t="s">
        <v>68</v>
      </c>
      <c r="T3907" s="31">
        <v>89.473684210526002</v>
      </c>
    </row>
    <row r="3908" spans="3:20" x14ac:dyDescent="0.25">
      <c r="C3908" s="106"/>
      <c r="D3908" s="101"/>
      <c r="E3908" s="11" t="s">
        <v>38</v>
      </c>
      <c r="F3908" s="8"/>
      <c r="G3908" s="14">
        <v>32</v>
      </c>
      <c r="H3908" s="29">
        <v>50</v>
      </c>
      <c r="I3908" s="6">
        <v>12.5</v>
      </c>
      <c r="J3908" s="6">
        <v>71.875</v>
      </c>
      <c r="K3908" s="6">
        <v>31.25</v>
      </c>
      <c r="L3908" s="6">
        <v>34.375</v>
      </c>
      <c r="M3908" s="6">
        <v>53.125</v>
      </c>
      <c r="N3908" s="6">
        <v>3.125</v>
      </c>
      <c r="O3908" s="6">
        <v>31.25</v>
      </c>
      <c r="P3908" s="6">
        <v>3.125</v>
      </c>
      <c r="Q3908" s="12" t="s">
        <v>68</v>
      </c>
      <c r="R3908" s="12" t="s">
        <v>68</v>
      </c>
      <c r="S3908" s="6">
        <v>18.75</v>
      </c>
      <c r="T3908" s="31">
        <v>81.25</v>
      </c>
    </row>
    <row r="3909" spans="3:20" x14ac:dyDescent="0.25">
      <c r="C3909" s="106"/>
      <c r="D3909" s="101"/>
      <c r="E3909" s="11" t="s">
        <v>54</v>
      </c>
      <c r="F3909" s="8"/>
      <c r="G3909" s="7">
        <v>1276</v>
      </c>
      <c r="H3909" s="17">
        <v>49.921630094043998</v>
      </c>
      <c r="I3909" s="2">
        <v>18.260188087774001</v>
      </c>
      <c r="J3909" s="2">
        <v>82.131661442006006</v>
      </c>
      <c r="K3909" s="2">
        <v>35.266457680251001</v>
      </c>
      <c r="L3909" s="2">
        <v>38.401253918495001</v>
      </c>
      <c r="M3909" s="2">
        <v>70.141065830721004</v>
      </c>
      <c r="N3909" s="2">
        <v>16.300940438870999</v>
      </c>
      <c r="O3909" s="2">
        <v>37.225705329154003</v>
      </c>
      <c r="P3909" s="2">
        <v>6.347962382445</v>
      </c>
      <c r="Q3909" s="2">
        <v>1.4106583072100001</v>
      </c>
      <c r="R3909" s="2">
        <v>0.78369905956100006</v>
      </c>
      <c r="S3909" s="2">
        <v>2.8996865203760001</v>
      </c>
      <c r="T3909" s="16">
        <v>96.316614420063004</v>
      </c>
    </row>
    <row r="3910" spans="3:20" x14ac:dyDescent="0.25">
      <c r="C3910" s="106"/>
      <c r="D3910" s="101"/>
      <c r="E3910" s="11" t="s">
        <v>55</v>
      </c>
      <c r="F3910" s="8"/>
      <c r="G3910" s="7">
        <v>177</v>
      </c>
      <c r="H3910" s="17">
        <v>24.293785310733998</v>
      </c>
      <c r="I3910" s="2">
        <v>7.9096045197739997</v>
      </c>
      <c r="J3910" s="2">
        <v>68.926553672316004</v>
      </c>
      <c r="K3910" s="2">
        <v>27.118644067797</v>
      </c>
      <c r="L3910" s="2">
        <v>35.593220338983002</v>
      </c>
      <c r="M3910" s="2">
        <v>67.231638418079001</v>
      </c>
      <c r="N3910" s="2">
        <v>15.254237288136</v>
      </c>
      <c r="O3910" s="2">
        <v>29.378531073445998</v>
      </c>
      <c r="P3910" s="2">
        <v>6.2146892655370003</v>
      </c>
      <c r="Q3910" s="2">
        <v>2.8248587570620001</v>
      </c>
      <c r="R3910" s="2">
        <v>3.9548022598869998</v>
      </c>
      <c r="S3910" s="2">
        <v>4.5197740112989999</v>
      </c>
      <c r="T3910" s="16">
        <v>91.525423728814005</v>
      </c>
    </row>
    <row r="3911" spans="3:20" ht="25.2" x14ac:dyDescent="0.25">
      <c r="C3911" s="102" t="s">
        <v>56</v>
      </c>
      <c r="D3911" s="100" t="s">
        <v>21</v>
      </c>
      <c r="E3911" s="10" t="s">
        <v>57</v>
      </c>
      <c r="F3911" s="9"/>
      <c r="G3911" s="13">
        <v>393</v>
      </c>
      <c r="H3911" s="23">
        <v>41.730279898219003</v>
      </c>
      <c r="I3911" s="4">
        <v>17.302798982188001</v>
      </c>
      <c r="J3911" s="4">
        <v>81.424936386767996</v>
      </c>
      <c r="K3911" s="4">
        <v>32.824427480916</v>
      </c>
      <c r="L3911" s="4">
        <v>36.386768447836999</v>
      </c>
      <c r="M3911" s="4">
        <v>74.300254452925998</v>
      </c>
      <c r="N3911" s="4">
        <v>19.083969465649002</v>
      </c>
      <c r="O3911" s="4">
        <v>38.931297709924003</v>
      </c>
      <c r="P3911" s="4">
        <v>8.1424936386769993</v>
      </c>
      <c r="Q3911" s="4">
        <v>1.2722646310429999</v>
      </c>
      <c r="R3911" s="4">
        <v>1.526717557252</v>
      </c>
      <c r="S3911" s="4">
        <v>3.053435114504</v>
      </c>
      <c r="T3911" s="25">
        <v>95.419847328244003</v>
      </c>
    </row>
    <row r="3912" spans="3:20" ht="25.2" x14ac:dyDescent="0.25">
      <c r="C3912" s="106"/>
      <c r="D3912" s="101"/>
      <c r="E3912" s="11" t="s">
        <v>58</v>
      </c>
      <c r="F3912" s="8"/>
      <c r="G3912" s="7">
        <v>615</v>
      </c>
      <c r="H3912" s="17">
        <v>45.528455284552997</v>
      </c>
      <c r="I3912" s="2">
        <v>14.79674796748</v>
      </c>
      <c r="J3912" s="2">
        <v>80.162601626015999</v>
      </c>
      <c r="K3912" s="2">
        <v>32.520325203252</v>
      </c>
      <c r="L3912" s="2">
        <v>36.097560975610001</v>
      </c>
      <c r="M3912" s="2">
        <v>67.317073170732002</v>
      </c>
      <c r="N3912" s="2">
        <v>16.097560975610001</v>
      </c>
      <c r="O3912" s="2">
        <v>34.471544715447003</v>
      </c>
      <c r="P3912" s="2">
        <v>4.8780487804880002</v>
      </c>
      <c r="Q3912" s="2">
        <v>1.7886178861790001</v>
      </c>
      <c r="R3912" s="2">
        <v>1.4634146341459999</v>
      </c>
      <c r="S3912" s="2">
        <v>3.7398373983740001</v>
      </c>
      <c r="T3912" s="16">
        <v>94.796747967480002</v>
      </c>
    </row>
    <row r="3913" spans="3:20" ht="25.2" x14ac:dyDescent="0.25">
      <c r="C3913" s="106"/>
      <c r="D3913" s="101"/>
      <c r="E3913" s="11" t="s">
        <v>59</v>
      </c>
      <c r="F3913" s="8"/>
      <c r="G3913" s="7">
        <v>364</v>
      </c>
      <c r="H3913" s="17">
        <v>53.296703296703001</v>
      </c>
      <c r="I3913" s="2">
        <v>19.505494505495001</v>
      </c>
      <c r="J3913" s="2">
        <v>78.296703296703001</v>
      </c>
      <c r="K3913" s="2">
        <v>35.989010989011</v>
      </c>
      <c r="L3913" s="2">
        <v>41.483516483515999</v>
      </c>
      <c r="M3913" s="2">
        <v>66.208791208790998</v>
      </c>
      <c r="N3913" s="2">
        <v>11.538461538462</v>
      </c>
      <c r="O3913" s="2">
        <v>35.989010989011</v>
      </c>
      <c r="P3913" s="2">
        <v>6.8681318681320001</v>
      </c>
      <c r="Q3913" s="2">
        <v>1.923076923077</v>
      </c>
      <c r="R3913" s="2">
        <v>1.648351648352</v>
      </c>
      <c r="S3913" s="2">
        <v>3.8461538461539999</v>
      </c>
      <c r="T3913" s="16">
        <v>94.505494505494994</v>
      </c>
    </row>
    <row r="3914" spans="3:20" x14ac:dyDescent="0.25">
      <c r="C3914" s="106"/>
      <c r="D3914" s="101"/>
      <c r="E3914" s="11" t="s">
        <v>60</v>
      </c>
      <c r="F3914" s="8"/>
      <c r="G3914" s="7">
        <v>152</v>
      </c>
      <c r="H3914" s="17">
        <v>43.421052631579002</v>
      </c>
      <c r="I3914" s="2">
        <v>16.447368421053</v>
      </c>
      <c r="J3914" s="2">
        <v>80.921052631579002</v>
      </c>
      <c r="K3914" s="2">
        <v>37.5</v>
      </c>
      <c r="L3914" s="2">
        <v>36.842105263157997</v>
      </c>
      <c r="M3914" s="2">
        <v>68.421052631579002</v>
      </c>
      <c r="N3914" s="2">
        <v>16.447368421053</v>
      </c>
      <c r="O3914" s="2">
        <v>32.894736842104997</v>
      </c>
      <c r="P3914" s="2">
        <v>5.2631578947369997</v>
      </c>
      <c r="Q3914" s="2">
        <v>1.973684210526</v>
      </c>
      <c r="R3914" s="2">
        <v>0.65789473684199995</v>
      </c>
      <c r="S3914" s="2">
        <v>2.6315789473679998</v>
      </c>
      <c r="T3914" s="16">
        <v>96.710526315788996</v>
      </c>
    </row>
    <row r="3915" spans="3:20" x14ac:dyDescent="0.25">
      <c r="C3915" s="102" t="s">
        <v>61</v>
      </c>
      <c r="D3915" s="100" t="s">
        <v>21</v>
      </c>
      <c r="E3915" s="10" t="s">
        <v>62</v>
      </c>
      <c r="F3915" s="9"/>
      <c r="G3915" s="13">
        <v>197</v>
      </c>
      <c r="H3915" s="23">
        <v>50.761421319797002</v>
      </c>
      <c r="I3915" s="4">
        <v>18.781725888324999</v>
      </c>
      <c r="J3915" s="4">
        <v>81.725888324872997</v>
      </c>
      <c r="K3915" s="4">
        <v>41.624365482233998</v>
      </c>
      <c r="L3915" s="4">
        <v>41.624365482233998</v>
      </c>
      <c r="M3915" s="4">
        <v>64.467005076142001</v>
      </c>
      <c r="N3915" s="4">
        <v>13.197969543147</v>
      </c>
      <c r="O3915" s="4">
        <v>35.025380710660002</v>
      </c>
      <c r="P3915" s="4">
        <v>6.598984771574</v>
      </c>
      <c r="Q3915" s="4">
        <v>3.045685279188</v>
      </c>
      <c r="R3915" s="4">
        <v>0.50761421319800004</v>
      </c>
      <c r="S3915" s="4">
        <v>2.0304568527920002</v>
      </c>
      <c r="T3915" s="25">
        <v>97.461928934010004</v>
      </c>
    </row>
    <row r="3916" spans="3:20" x14ac:dyDescent="0.25">
      <c r="C3916" s="103"/>
      <c r="D3916" s="101"/>
      <c r="E3916" s="11" t="s">
        <v>63</v>
      </c>
      <c r="F3916" s="8"/>
      <c r="G3916" s="7">
        <v>460</v>
      </c>
      <c r="H3916" s="17">
        <v>40.652173913043001</v>
      </c>
      <c r="I3916" s="2">
        <v>16.521739130435002</v>
      </c>
      <c r="J3916" s="2">
        <v>81.521739130434995</v>
      </c>
      <c r="K3916" s="2">
        <v>35.869565217390999</v>
      </c>
      <c r="L3916" s="2">
        <v>32.608695652173999</v>
      </c>
      <c r="M3916" s="2">
        <v>75.869565217390999</v>
      </c>
      <c r="N3916" s="2">
        <v>20.217391304347998</v>
      </c>
      <c r="O3916" s="2">
        <v>41.304347826087003</v>
      </c>
      <c r="P3916" s="2">
        <v>5</v>
      </c>
      <c r="Q3916" s="2">
        <v>1.7391304347829999</v>
      </c>
      <c r="R3916" s="2">
        <v>0.43478260869599999</v>
      </c>
      <c r="S3916" s="2">
        <v>3.9130434782610002</v>
      </c>
      <c r="T3916" s="16">
        <v>95.652173913043001</v>
      </c>
    </row>
    <row r="3917" spans="3:20" ht="25.2" x14ac:dyDescent="0.25">
      <c r="C3917" s="103"/>
      <c r="D3917" s="101"/>
      <c r="E3917" s="11" t="s">
        <v>64</v>
      </c>
      <c r="F3917" s="8"/>
      <c r="G3917" s="7">
        <v>286</v>
      </c>
      <c r="H3917" s="17">
        <v>54.195804195804001</v>
      </c>
      <c r="I3917" s="2">
        <v>17.482517482517</v>
      </c>
      <c r="J3917" s="2">
        <v>82.867132867132995</v>
      </c>
      <c r="K3917" s="2">
        <v>33.216783216783</v>
      </c>
      <c r="L3917" s="2">
        <v>38.111888111888</v>
      </c>
      <c r="M3917" s="2">
        <v>65.034965034964998</v>
      </c>
      <c r="N3917" s="2">
        <v>11.538461538462</v>
      </c>
      <c r="O3917" s="2">
        <v>32.517482517483003</v>
      </c>
      <c r="P3917" s="2">
        <v>8.0419580419580008</v>
      </c>
      <c r="Q3917" s="2">
        <v>2.0979020979020002</v>
      </c>
      <c r="R3917" s="2">
        <v>2.0979020979020002</v>
      </c>
      <c r="S3917" s="2">
        <v>2.4475524475519999</v>
      </c>
      <c r="T3917" s="16">
        <v>95.454545454544999</v>
      </c>
    </row>
    <row r="3918" spans="3:20" x14ac:dyDescent="0.25">
      <c r="C3918" s="103"/>
      <c r="D3918" s="101"/>
      <c r="E3918" s="11" t="s">
        <v>65</v>
      </c>
      <c r="F3918" s="8"/>
      <c r="G3918" s="7">
        <v>249</v>
      </c>
      <c r="H3918" s="17">
        <v>46.586345381526002</v>
      </c>
      <c r="I3918" s="2">
        <v>16.064257028111999</v>
      </c>
      <c r="J3918" s="2">
        <v>73.092369477912001</v>
      </c>
      <c r="K3918" s="2">
        <v>32.128514056225001</v>
      </c>
      <c r="L3918" s="2">
        <v>40.160642570280999</v>
      </c>
      <c r="M3918" s="2">
        <v>66.265060240964004</v>
      </c>
      <c r="N3918" s="2">
        <v>16.465863453815</v>
      </c>
      <c r="O3918" s="2">
        <v>35.341365461846998</v>
      </c>
      <c r="P3918" s="2">
        <v>5.6224899598390001</v>
      </c>
      <c r="Q3918" s="2">
        <v>0.40160642570299998</v>
      </c>
      <c r="R3918" s="2">
        <v>3.2128514056220001</v>
      </c>
      <c r="S3918" s="2">
        <v>5.2208835341370001</v>
      </c>
      <c r="T3918" s="16">
        <v>91.566265060240994</v>
      </c>
    </row>
    <row r="3919" spans="3:20" x14ac:dyDescent="0.25">
      <c r="C3919" s="103"/>
      <c r="D3919" s="101"/>
      <c r="E3919" s="11" t="s">
        <v>66</v>
      </c>
      <c r="F3919" s="8"/>
      <c r="G3919" s="7">
        <v>145</v>
      </c>
      <c r="H3919" s="17">
        <v>44.137931034483003</v>
      </c>
      <c r="I3919" s="2">
        <v>17.931034482758999</v>
      </c>
      <c r="J3919" s="2">
        <v>80.689655172414007</v>
      </c>
      <c r="K3919" s="2">
        <v>27.586206896552</v>
      </c>
      <c r="L3919" s="2">
        <v>33.103448275862</v>
      </c>
      <c r="M3919" s="2">
        <v>71.724137931033994</v>
      </c>
      <c r="N3919" s="2">
        <v>11.724137931034001</v>
      </c>
      <c r="O3919" s="2">
        <v>34.482758620689999</v>
      </c>
      <c r="P3919" s="2">
        <v>6.8965517241379999</v>
      </c>
      <c r="Q3919" s="2">
        <v>2.0689655172410002</v>
      </c>
      <c r="R3919" s="19" t="s">
        <v>68</v>
      </c>
      <c r="S3919" s="2">
        <v>1.379310344828</v>
      </c>
      <c r="T3919" s="16">
        <v>98.620689655172001</v>
      </c>
    </row>
    <row r="3920" spans="3:20" x14ac:dyDescent="0.25">
      <c r="C3920" s="107"/>
      <c r="D3920" s="104"/>
      <c r="E3920" s="44" t="s">
        <v>67</v>
      </c>
      <c r="F3920" s="45"/>
      <c r="G3920" s="56">
        <v>187</v>
      </c>
      <c r="H3920" s="66">
        <v>43.850267379679003</v>
      </c>
      <c r="I3920" s="35">
        <v>13.903743315508001</v>
      </c>
      <c r="J3920" s="35">
        <v>79.679144385027001</v>
      </c>
      <c r="K3920" s="35">
        <v>29.411764705882</v>
      </c>
      <c r="L3920" s="35">
        <v>44.385026737967998</v>
      </c>
      <c r="M3920" s="35">
        <v>64.171122994651995</v>
      </c>
      <c r="N3920" s="35">
        <v>16.577540106952</v>
      </c>
      <c r="O3920" s="35">
        <v>29.946524064171001</v>
      </c>
      <c r="P3920" s="35">
        <v>6.4171122994649998</v>
      </c>
      <c r="Q3920" s="35">
        <v>1.069518716578</v>
      </c>
      <c r="R3920" s="35">
        <v>2.673796791444</v>
      </c>
      <c r="S3920" s="35">
        <v>4.8128342245990003</v>
      </c>
      <c r="T3920" s="67">
        <v>92.513368983956994</v>
      </c>
    </row>
    <row r="3922" spans="2:19" x14ac:dyDescent="0.25">
      <c r="B3922" s="42" t="str">
        <f xml:space="preserve"> HYPERLINK("#'目次'!B52", "[46]")</f>
        <v>[46]</v>
      </c>
      <c r="C3922" s="37" t="s">
        <v>568</v>
      </c>
    </row>
    <row r="3925" spans="2:19" x14ac:dyDescent="0.25">
      <c r="C3925" s="37" t="s">
        <v>14</v>
      </c>
    </row>
    <row r="3926" spans="2:19" ht="88.2" x14ac:dyDescent="0.25">
      <c r="C3926" s="96"/>
      <c r="D3926" s="97"/>
      <c r="E3926" s="97"/>
      <c r="F3926" s="97"/>
      <c r="G3926" s="52" t="s">
        <v>15</v>
      </c>
      <c r="H3926" s="48" t="s">
        <v>569</v>
      </c>
      <c r="I3926" s="20" t="s">
        <v>570</v>
      </c>
      <c r="J3926" s="20" t="s">
        <v>571</v>
      </c>
      <c r="K3926" s="20" t="s">
        <v>572</v>
      </c>
      <c r="L3926" s="20" t="s">
        <v>573</v>
      </c>
      <c r="M3926" s="20" t="s">
        <v>574</v>
      </c>
      <c r="N3926" s="20" t="s">
        <v>575</v>
      </c>
      <c r="O3926" s="20" t="s">
        <v>576</v>
      </c>
      <c r="P3926" s="20" t="s">
        <v>577</v>
      </c>
      <c r="Q3926" s="20" t="s">
        <v>578</v>
      </c>
      <c r="R3926" s="20" t="s">
        <v>579</v>
      </c>
      <c r="S3926" s="51" t="s">
        <v>38</v>
      </c>
    </row>
    <row r="3927" spans="2:19" x14ac:dyDescent="0.25">
      <c r="C3927" s="98"/>
      <c r="D3927" s="99"/>
      <c r="E3927" s="99"/>
      <c r="F3927" s="99"/>
      <c r="G3927" s="47"/>
      <c r="H3927" s="55"/>
      <c r="I3927" s="21"/>
      <c r="J3927" s="21"/>
      <c r="K3927" s="21"/>
      <c r="L3927" s="21"/>
      <c r="M3927" s="21"/>
      <c r="N3927" s="21"/>
      <c r="O3927" s="21"/>
      <c r="P3927" s="21"/>
      <c r="Q3927" s="21"/>
      <c r="R3927" s="21"/>
      <c r="S3927" s="54"/>
    </row>
    <row r="3928" spans="2:19" x14ac:dyDescent="0.25">
      <c r="C3928" s="43"/>
      <c r="D3928" s="49"/>
      <c r="E3928" s="53" t="s">
        <v>15</v>
      </c>
      <c r="F3928" s="46"/>
      <c r="G3928" s="50">
        <v>1524</v>
      </c>
      <c r="H3928" s="32">
        <v>5.05249343832</v>
      </c>
      <c r="I3928" s="32">
        <v>11.286089238844999</v>
      </c>
      <c r="J3928" s="32">
        <v>85.367454068241003</v>
      </c>
      <c r="K3928" s="32">
        <v>43.569553805773999</v>
      </c>
      <c r="L3928" s="32">
        <v>20.734908136483</v>
      </c>
      <c r="M3928" s="32">
        <v>1.771653543307</v>
      </c>
      <c r="N3928" s="32">
        <v>13.713910761155001</v>
      </c>
      <c r="O3928" s="32">
        <v>12.204724409449</v>
      </c>
      <c r="P3928" s="32">
        <v>0.45931758530200001</v>
      </c>
      <c r="Q3928" s="32">
        <v>10.629921259843</v>
      </c>
      <c r="R3928" s="32">
        <v>7.808398950131</v>
      </c>
      <c r="S3928" s="65">
        <v>3.6089238845140001</v>
      </c>
    </row>
    <row r="3929" spans="2:19" x14ac:dyDescent="0.25">
      <c r="C3929" s="105" t="s">
        <v>20</v>
      </c>
      <c r="D3929" s="100" t="s">
        <v>21</v>
      </c>
      <c r="E3929" s="10" t="s">
        <v>22</v>
      </c>
      <c r="F3929" s="9"/>
      <c r="G3929" s="13">
        <v>780</v>
      </c>
      <c r="H3929" s="23">
        <v>5.2564102564099997</v>
      </c>
      <c r="I3929" s="4">
        <v>15.897435897436001</v>
      </c>
      <c r="J3929" s="4">
        <v>84.743589743589993</v>
      </c>
      <c r="K3929" s="4">
        <v>48.717948717949</v>
      </c>
      <c r="L3929" s="4">
        <v>19.871794871795</v>
      </c>
      <c r="M3929" s="4">
        <v>1.923076923077</v>
      </c>
      <c r="N3929" s="4">
        <v>18.205128205127998</v>
      </c>
      <c r="O3929" s="4">
        <v>15.641025641025999</v>
      </c>
      <c r="P3929" s="4">
        <v>0.51282051282100005</v>
      </c>
      <c r="Q3929" s="4">
        <v>9.1025641025639992</v>
      </c>
      <c r="R3929" s="4">
        <v>6.666666666667</v>
      </c>
      <c r="S3929" s="25">
        <v>3.333333333333</v>
      </c>
    </row>
    <row r="3930" spans="2:19" x14ac:dyDescent="0.25">
      <c r="C3930" s="106"/>
      <c r="D3930" s="101"/>
      <c r="E3930" s="11" t="s">
        <v>23</v>
      </c>
      <c r="F3930" s="8"/>
      <c r="G3930" s="7">
        <v>744</v>
      </c>
      <c r="H3930" s="17">
        <v>4.8387096774189997</v>
      </c>
      <c r="I3930" s="2">
        <v>6.4516129032259997</v>
      </c>
      <c r="J3930" s="2">
        <v>86.021505376343995</v>
      </c>
      <c r="K3930" s="2">
        <v>38.172043010753001</v>
      </c>
      <c r="L3930" s="2">
        <v>21.639784946237</v>
      </c>
      <c r="M3930" s="2">
        <v>1.6129032258060001</v>
      </c>
      <c r="N3930" s="2">
        <v>9.0053763440860006</v>
      </c>
      <c r="O3930" s="2">
        <v>8.6021505376339995</v>
      </c>
      <c r="P3930" s="2">
        <v>0.40322580645200001</v>
      </c>
      <c r="Q3930" s="2">
        <v>12.231182795699</v>
      </c>
      <c r="R3930" s="2">
        <v>9.0053763440860006</v>
      </c>
      <c r="S3930" s="16">
        <v>3.8978494623660001</v>
      </c>
    </row>
    <row r="3931" spans="2:19" x14ac:dyDescent="0.25">
      <c r="C3931" s="102" t="s">
        <v>24</v>
      </c>
      <c r="D3931" s="102" t="s">
        <v>25</v>
      </c>
      <c r="E3931" s="10" t="s">
        <v>26</v>
      </c>
      <c r="F3931" s="9"/>
      <c r="G3931" s="13">
        <v>257</v>
      </c>
      <c r="H3931" s="23">
        <v>1.945525291829</v>
      </c>
      <c r="I3931" s="4">
        <v>10.894941634241</v>
      </c>
      <c r="J3931" s="4">
        <v>91.439688715952997</v>
      </c>
      <c r="K3931" s="4">
        <v>73.540856031128001</v>
      </c>
      <c r="L3931" s="4">
        <v>39.688715953307003</v>
      </c>
      <c r="M3931" s="4">
        <v>3.8910505836580001</v>
      </c>
      <c r="N3931" s="4">
        <v>31.906614785992002</v>
      </c>
      <c r="O3931" s="4">
        <v>27.237354085602998</v>
      </c>
      <c r="P3931" s="4">
        <v>1.1673151750969999</v>
      </c>
      <c r="Q3931" s="4">
        <v>19.844357976653999</v>
      </c>
      <c r="R3931" s="4">
        <v>2.7237354085600001</v>
      </c>
      <c r="S3931" s="25">
        <v>0.77821011673200002</v>
      </c>
    </row>
    <row r="3932" spans="2:19" x14ac:dyDescent="0.25">
      <c r="C3932" s="106"/>
      <c r="D3932" s="103"/>
      <c r="E3932" s="11" t="s">
        <v>27</v>
      </c>
      <c r="F3932" s="8"/>
      <c r="G3932" s="7">
        <v>297</v>
      </c>
      <c r="H3932" s="17">
        <v>4.0404040404039998</v>
      </c>
      <c r="I3932" s="2">
        <v>11.447811447811</v>
      </c>
      <c r="J3932" s="2">
        <v>91.919191919192002</v>
      </c>
      <c r="K3932" s="2">
        <v>61.279461279461003</v>
      </c>
      <c r="L3932" s="2">
        <v>29.629629629629999</v>
      </c>
      <c r="M3932" s="2">
        <v>1.683501683502</v>
      </c>
      <c r="N3932" s="2">
        <v>19.528619528619998</v>
      </c>
      <c r="O3932" s="2">
        <v>19.528619528619998</v>
      </c>
      <c r="P3932" s="2">
        <v>0.67340067340099996</v>
      </c>
      <c r="Q3932" s="2">
        <v>13.131313131313</v>
      </c>
      <c r="R3932" s="2">
        <v>2.0202020202019999</v>
      </c>
      <c r="S3932" s="16">
        <v>2.3569023569019998</v>
      </c>
    </row>
    <row r="3933" spans="2:19" x14ac:dyDescent="0.25">
      <c r="C3933" s="106"/>
      <c r="D3933" s="103"/>
      <c r="E3933" s="11" t="s">
        <v>28</v>
      </c>
      <c r="F3933" s="8"/>
      <c r="G3933" s="7">
        <v>316</v>
      </c>
      <c r="H3933" s="17">
        <v>4.746835443038</v>
      </c>
      <c r="I3933" s="2">
        <v>13.291139240506</v>
      </c>
      <c r="J3933" s="2">
        <v>92.088607594937002</v>
      </c>
      <c r="K3933" s="2">
        <v>49.050632911392</v>
      </c>
      <c r="L3933" s="2">
        <v>18.037974683544</v>
      </c>
      <c r="M3933" s="2">
        <v>1.5822784810129999</v>
      </c>
      <c r="N3933" s="2">
        <v>12.025316455696</v>
      </c>
      <c r="O3933" s="2">
        <v>9.8101265822780004</v>
      </c>
      <c r="P3933" s="2">
        <v>0.31645569620300001</v>
      </c>
      <c r="Q3933" s="2">
        <v>9.1772151898729994</v>
      </c>
      <c r="R3933" s="2">
        <v>3.1645569620249998</v>
      </c>
      <c r="S3933" s="16">
        <v>2.5316455696200002</v>
      </c>
    </row>
    <row r="3934" spans="2:19" x14ac:dyDescent="0.25">
      <c r="C3934" s="106"/>
      <c r="D3934" s="103"/>
      <c r="E3934" s="11" t="s">
        <v>29</v>
      </c>
      <c r="F3934" s="8"/>
      <c r="G3934" s="7">
        <v>335</v>
      </c>
      <c r="H3934" s="17">
        <v>5.9701492537309999</v>
      </c>
      <c r="I3934" s="2">
        <v>12.537313432835999</v>
      </c>
      <c r="J3934" s="2">
        <v>85.074626865672002</v>
      </c>
      <c r="K3934" s="2">
        <v>29.850746268657002</v>
      </c>
      <c r="L3934" s="2">
        <v>13.134328358209</v>
      </c>
      <c r="M3934" s="2">
        <v>0.29850746268700001</v>
      </c>
      <c r="N3934" s="2">
        <v>6.2686567164179996</v>
      </c>
      <c r="O3934" s="2">
        <v>5.9701492537309999</v>
      </c>
      <c r="P3934" s="2">
        <v>0.29850746268700001</v>
      </c>
      <c r="Q3934" s="2">
        <v>7.7611940298509996</v>
      </c>
      <c r="R3934" s="2">
        <v>6.8656716417909998</v>
      </c>
      <c r="S3934" s="16">
        <v>4.477611940299</v>
      </c>
    </row>
    <row r="3935" spans="2:19" x14ac:dyDescent="0.25">
      <c r="C3935" s="106"/>
      <c r="D3935" s="103"/>
      <c r="E3935" s="11" t="s">
        <v>30</v>
      </c>
      <c r="F3935" s="8"/>
      <c r="G3935" s="7">
        <v>319</v>
      </c>
      <c r="H3935" s="17">
        <v>7.8369905956109998</v>
      </c>
      <c r="I3935" s="2">
        <v>8.1504702194360004</v>
      </c>
      <c r="J3935" s="2">
        <v>68.025078369905998</v>
      </c>
      <c r="K3935" s="2">
        <v>11.912225705329</v>
      </c>
      <c r="L3935" s="2">
        <v>7.8369905956109998</v>
      </c>
      <c r="M3935" s="2">
        <v>1.8808777429470001</v>
      </c>
      <c r="N3935" s="2">
        <v>3.1347962382449999</v>
      </c>
      <c r="O3935" s="2">
        <v>2.1943573667709999</v>
      </c>
      <c r="P3935" s="19" t="s">
        <v>68</v>
      </c>
      <c r="Q3935" s="2">
        <v>5.3291536050159998</v>
      </c>
      <c r="R3935" s="2">
        <v>22.884012539185001</v>
      </c>
      <c r="S3935" s="16">
        <v>7.2100313479620004</v>
      </c>
    </row>
    <row r="3936" spans="2:19" x14ac:dyDescent="0.25">
      <c r="C3936" s="106"/>
      <c r="D3936" s="103"/>
      <c r="E3936" s="11" t="s">
        <v>31</v>
      </c>
      <c r="F3936" s="8"/>
      <c r="G3936" s="7">
        <v>1267</v>
      </c>
      <c r="H3936" s="17">
        <v>5.6827150749799999</v>
      </c>
      <c r="I3936" s="2">
        <v>11.365430149961</v>
      </c>
      <c r="J3936" s="2">
        <v>84.135753749013006</v>
      </c>
      <c r="K3936" s="2">
        <v>37.490134175217001</v>
      </c>
      <c r="L3936" s="2">
        <v>16.890292028413999</v>
      </c>
      <c r="M3936" s="2">
        <v>1.341752170481</v>
      </c>
      <c r="N3936" s="2">
        <v>10.023677979479</v>
      </c>
      <c r="O3936" s="2">
        <v>9.1554853985789997</v>
      </c>
      <c r="P3936" s="2">
        <v>0.315706393054</v>
      </c>
      <c r="Q3936" s="2">
        <v>8.7608524072609999</v>
      </c>
      <c r="R3936" s="2">
        <v>8.8397790055249992</v>
      </c>
      <c r="S3936" s="16">
        <v>4.1831097079720001</v>
      </c>
    </row>
    <row r="3937" spans="3:19" x14ac:dyDescent="0.25">
      <c r="C3937" s="106"/>
      <c r="D3937" s="103"/>
      <c r="E3937" s="11" t="s">
        <v>32</v>
      </c>
      <c r="F3937" s="8"/>
      <c r="G3937" s="7">
        <v>654</v>
      </c>
      <c r="H3937" s="17">
        <v>6.8807339449539997</v>
      </c>
      <c r="I3937" s="2">
        <v>10.39755351682</v>
      </c>
      <c r="J3937" s="2">
        <v>76.758409785932997</v>
      </c>
      <c r="K3937" s="2">
        <v>21.100917431193</v>
      </c>
      <c r="L3937" s="2">
        <v>10.550458715595999</v>
      </c>
      <c r="M3937" s="2">
        <v>1.0703363914370001</v>
      </c>
      <c r="N3937" s="2">
        <v>4.7400611620799999</v>
      </c>
      <c r="O3937" s="2">
        <v>4.1284403669719998</v>
      </c>
      <c r="P3937" s="2">
        <v>0.15290519877700001</v>
      </c>
      <c r="Q3937" s="2">
        <v>6.5749235474010002</v>
      </c>
      <c r="R3937" s="2">
        <v>14.678899082569</v>
      </c>
      <c r="S3937" s="16">
        <v>5.8103975535170003</v>
      </c>
    </row>
    <row r="3938" spans="3:19" x14ac:dyDescent="0.25">
      <c r="C3938" s="106"/>
      <c r="D3938" s="102" t="s">
        <v>22</v>
      </c>
      <c r="E3938" s="10" t="s">
        <v>26</v>
      </c>
      <c r="F3938" s="9"/>
      <c r="G3938" s="13">
        <v>137</v>
      </c>
      <c r="H3938" s="23">
        <v>2.1897810218979998</v>
      </c>
      <c r="I3938" s="4">
        <v>17.518248175181999</v>
      </c>
      <c r="J3938" s="4">
        <v>87.591240875912007</v>
      </c>
      <c r="K3938" s="4">
        <v>72.992700729926995</v>
      </c>
      <c r="L3938" s="4">
        <v>32.846715328466999</v>
      </c>
      <c r="M3938" s="4">
        <v>2.9197080291969999</v>
      </c>
      <c r="N3938" s="4">
        <v>35.766423357664003</v>
      </c>
      <c r="O3938" s="4">
        <v>30.656934306568999</v>
      </c>
      <c r="P3938" s="4">
        <v>0.72992700729899995</v>
      </c>
      <c r="Q3938" s="4">
        <v>16.058394160584001</v>
      </c>
      <c r="R3938" s="4">
        <v>3.649635036496</v>
      </c>
      <c r="S3938" s="25">
        <v>0.72992700729899995</v>
      </c>
    </row>
    <row r="3939" spans="3:19" x14ac:dyDescent="0.25">
      <c r="C3939" s="106"/>
      <c r="D3939" s="103"/>
      <c r="E3939" s="11" t="s">
        <v>27</v>
      </c>
      <c r="F3939" s="8"/>
      <c r="G3939" s="7">
        <v>157</v>
      </c>
      <c r="H3939" s="17">
        <v>4.4585987261150004</v>
      </c>
      <c r="I3939" s="2">
        <v>15.923566878980999</v>
      </c>
      <c r="J3939" s="2">
        <v>89.171974522292999</v>
      </c>
      <c r="K3939" s="2">
        <v>62.420382165604998</v>
      </c>
      <c r="L3939" s="2">
        <v>28.662420382166001</v>
      </c>
      <c r="M3939" s="2">
        <v>2.5477707006369998</v>
      </c>
      <c r="N3939" s="2">
        <v>26.114649681528999</v>
      </c>
      <c r="O3939" s="2">
        <v>25.477707006368998</v>
      </c>
      <c r="P3939" s="2">
        <v>0.63694267515900005</v>
      </c>
      <c r="Q3939" s="2">
        <v>8.2802547770700006</v>
      </c>
      <c r="R3939" s="2">
        <v>1.2738853503180001</v>
      </c>
      <c r="S3939" s="16">
        <v>3.184713375796</v>
      </c>
    </row>
    <row r="3940" spans="3:19" x14ac:dyDescent="0.25">
      <c r="C3940" s="106"/>
      <c r="D3940" s="103"/>
      <c r="E3940" s="11" t="s">
        <v>28</v>
      </c>
      <c r="F3940" s="8"/>
      <c r="G3940" s="7">
        <v>162</v>
      </c>
      <c r="H3940" s="17">
        <v>3.7037037037039999</v>
      </c>
      <c r="I3940" s="2">
        <v>18.518518518518999</v>
      </c>
      <c r="J3940" s="2">
        <v>88.888888888888999</v>
      </c>
      <c r="K3940" s="2">
        <v>55.555555555555998</v>
      </c>
      <c r="L3940" s="2">
        <v>19.753086419753</v>
      </c>
      <c r="M3940" s="2">
        <v>1.2345679012349999</v>
      </c>
      <c r="N3940" s="2">
        <v>18.518518518518999</v>
      </c>
      <c r="O3940" s="2">
        <v>11.728395061728</v>
      </c>
      <c r="P3940" s="2">
        <v>0.61728395061700003</v>
      </c>
      <c r="Q3940" s="2">
        <v>8.0246913580250006</v>
      </c>
      <c r="R3940" s="2">
        <v>3.7037037037039999</v>
      </c>
      <c r="S3940" s="16">
        <v>3.7037037037039999</v>
      </c>
    </row>
    <row r="3941" spans="3:19" x14ac:dyDescent="0.25">
      <c r="C3941" s="106"/>
      <c r="D3941" s="103"/>
      <c r="E3941" s="11" t="s">
        <v>29</v>
      </c>
      <c r="F3941" s="8"/>
      <c r="G3941" s="7">
        <v>175</v>
      </c>
      <c r="H3941" s="17">
        <v>6.8571428571429998</v>
      </c>
      <c r="I3941" s="2">
        <v>15.428571428571001</v>
      </c>
      <c r="J3941" s="2">
        <v>87.428571428571004</v>
      </c>
      <c r="K3941" s="2">
        <v>37.714285714286</v>
      </c>
      <c r="L3941" s="2">
        <v>14.285714285714</v>
      </c>
      <c r="M3941" s="2">
        <v>0.57142857142900005</v>
      </c>
      <c r="N3941" s="2">
        <v>8.5714285714289993</v>
      </c>
      <c r="O3941" s="2">
        <v>9.1428571428570002</v>
      </c>
      <c r="P3941" s="2">
        <v>0.57142857142900005</v>
      </c>
      <c r="Q3941" s="2">
        <v>7.4285714285709998</v>
      </c>
      <c r="R3941" s="2">
        <v>4</v>
      </c>
      <c r="S3941" s="16">
        <v>3.4285714285709998</v>
      </c>
    </row>
    <row r="3942" spans="3:19" x14ac:dyDescent="0.25">
      <c r="C3942" s="106"/>
      <c r="D3942" s="103"/>
      <c r="E3942" s="11" t="s">
        <v>30</v>
      </c>
      <c r="F3942" s="8"/>
      <c r="G3942" s="7">
        <v>149</v>
      </c>
      <c r="H3942" s="17">
        <v>8.7248322147649997</v>
      </c>
      <c r="I3942" s="2">
        <v>12.080536912752001</v>
      </c>
      <c r="J3942" s="2">
        <v>69.798657718121007</v>
      </c>
      <c r="K3942" s="2">
        <v>17.449664429529999</v>
      </c>
      <c r="L3942" s="2">
        <v>5.3691275167789998</v>
      </c>
      <c r="M3942" s="2">
        <v>2.6845637583889999</v>
      </c>
      <c r="N3942" s="2">
        <v>4.6979865771810001</v>
      </c>
      <c r="O3942" s="2">
        <v>3.355704697987</v>
      </c>
      <c r="P3942" s="19" t="s">
        <v>68</v>
      </c>
      <c r="Q3942" s="2">
        <v>6.7114093959729999</v>
      </c>
      <c r="R3942" s="2">
        <v>21.476510067113999</v>
      </c>
      <c r="S3942" s="16">
        <v>5.3691275167789998</v>
      </c>
    </row>
    <row r="3943" spans="3:19" x14ac:dyDescent="0.25">
      <c r="C3943" s="106"/>
      <c r="D3943" s="103"/>
      <c r="E3943" s="11" t="s">
        <v>31</v>
      </c>
      <c r="F3943" s="8"/>
      <c r="G3943" s="7">
        <v>643</v>
      </c>
      <c r="H3943" s="17">
        <v>5.9097978227060004</v>
      </c>
      <c r="I3943" s="2">
        <v>15.552099533437</v>
      </c>
      <c r="J3943" s="2">
        <v>84.136858475894002</v>
      </c>
      <c r="K3943" s="2">
        <v>43.545878693623997</v>
      </c>
      <c r="L3943" s="2">
        <v>17.107309486780998</v>
      </c>
      <c r="M3943" s="2">
        <v>1.710730948678</v>
      </c>
      <c r="N3943" s="2">
        <v>14.463452566096</v>
      </c>
      <c r="O3943" s="2">
        <v>12.44167962675</v>
      </c>
      <c r="P3943" s="2">
        <v>0.466562986003</v>
      </c>
      <c r="Q3943" s="2">
        <v>7.6205287713840004</v>
      </c>
      <c r="R3943" s="2">
        <v>7.3094867807149999</v>
      </c>
      <c r="S3943" s="16">
        <v>3.8880248833589999</v>
      </c>
    </row>
    <row r="3944" spans="3:19" x14ac:dyDescent="0.25">
      <c r="C3944" s="106"/>
      <c r="D3944" s="103"/>
      <c r="E3944" s="11" t="s">
        <v>32</v>
      </c>
      <c r="F3944" s="8"/>
      <c r="G3944" s="7">
        <v>324</v>
      </c>
      <c r="H3944" s="17">
        <v>7.7160493827160002</v>
      </c>
      <c r="I3944" s="2">
        <v>13.888888888888999</v>
      </c>
      <c r="J3944" s="2">
        <v>79.320987654321002</v>
      </c>
      <c r="K3944" s="2">
        <v>28.395061728395</v>
      </c>
      <c r="L3944" s="2">
        <v>10.185185185185</v>
      </c>
      <c r="M3944" s="2">
        <v>1.543209876543</v>
      </c>
      <c r="N3944" s="2">
        <v>6.79012345679</v>
      </c>
      <c r="O3944" s="2">
        <v>6.4814814814809996</v>
      </c>
      <c r="P3944" s="2">
        <v>0.30864197530900001</v>
      </c>
      <c r="Q3944" s="2">
        <v>7.0987654320990003</v>
      </c>
      <c r="R3944" s="2">
        <v>12.037037037037001</v>
      </c>
      <c r="S3944" s="16">
        <v>4.3209876543209997</v>
      </c>
    </row>
    <row r="3945" spans="3:19" x14ac:dyDescent="0.25">
      <c r="C3945" s="106"/>
      <c r="D3945" s="102" t="s">
        <v>23</v>
      </c>
      <c r="E3945" s="10" t="s">
        <v>26</v>
      </c>
      <c r="F3945" s="9"/>
      <c r="G3945" s="13">
        <v>120</v>
      </c>
      <c r="H3945" s="23">
        <v>1.666666666667</v>
      </c>
      <c r="I3945" s="4">
        <v>3.333333333333</v>
      </c>
      <c r="J3945" s="4">
        <v>95.833333333333002</v>
      </c>
      <c r="K3945" s="4">
        <v>74.166666666666998</v>
      </c>
      <c r="L3945" s="4">
        <v>47.5</v>
      </c>
      <c r="M3945" s="4">
        <v>5</v>
      </c>
      <c r="N3945" s="4">
        <v>27.5</v>
      </c>
      <c r="O3945" s="4">
        <v>23.333333333333002</v>
      </c>
      <c r="P3945" s="4">
        <v>1.666666666667</v>
      </c>
      <c r="Q3945" s="4">
        <v>24.166666666666998</v>
      </c>
      <c r="R3945" s="4">
        <v>1.666666666667</v>
      </c>
      <c r="S3945" s="25">
        <v>0.83333333333299997</v>
      </c>
    </row>
    <row r="3946" spans="3:19" x14ac:dyDescent="0.25">
      <c r="C3946" s="106"/>
      <c r="D3946" s="103"/>
      <c r="E3946" s="11" t="s">
        <v>27</v>
      </c>
      <c r="F3946" s="8"/>
      <c r="G3946" s="7">
        <v>140</v>
      </c>
      <c r="H3946" s="17">
        <v>3.5714285714290002</v>
      </c>
      <c r="I3946" s="2">
        <v>6.4285714285709998</v>
      </c>
      <c r="J3946" s="2">
        <v>95</v>
      </c>
      <c r="K3946" s="2">
        <v>60</v>
      </c>
      <c r="L3946" s="2">
        <v>30.714285714286</v>
      </c>
      <c r="M3946" s="2">
        <v>0.71428571428599996</v>
      </c>
      <c r="N3946" s="2">
        <v>12.142857142857</v>
      </c>
      <c r="O3946" s="2">
        <v>12.857142857143</v>
      </c>
      <c r="P3946" s="2">
        <v>0.71428571428599996</v>
      </c>
      <c r="Q3946" s="2">
        <v>18.571428571428999</v>
      </c>
      <c r="R3946" s="2">
        <v>2.8571428571430002</v>
      </c>
      <c r="S3946" s="16">
        <v>1.4285714285710001</v>
      </c>
    </row>
    <row r="3947" spans="3:19" x14ac:dyDescent="0.25">
      <c r="C3947" s="106"/>
      <c r="D3947" s="103"/>
      <c r="E3947" s="11" t="s">
        <v>28</v>
      </c>
      <c r="F3947" s="8"/>
      <c r="G3947" s="7">
        <v>154</v>
      </c>
      <c r="H3947" s="17">
        <v>5.844155844156</v>
      </c>
      <c r="I3947" s="2">
        <v>7.792207792208</v>
      </c>
      <c r="J3947" s="2">
        <v>95.454545454544999</v>
      </c>
      <c r="K3947" s="2">
        <v>42.207792207791996</v>
      </c>
      <c r="L3947" s="2">
        <v>16.233766233766001</v>
      </c>
      <c r="M3947" s="2">
        <v>1.948051948052</v>
      </c>
      <c r="N3947" s="2">
        <v>5.1948051948050002</v>
      </c>
      <c r="O3947" s="2">
        <v>7.792207792208</v>
      </c>
      <c r="P3947" s="19" t="s">
        <v>68</v>
      </c>
      <c r="Q3947" s="2">
        <v>10.38961038961</v>
      </c>
      <c r="R3947" s="2">
        <v>2.5974025974030002</v>
      </c>
      <c r="S3947" s="16">
        <v>1.298701298701</v>
      </c>
    </row>
    <row r="3948" spans="3:19" x14ac:dyDescent="0.25">
      <c r="C3948" s="106"/>
      <c r="D3948" s="103"/>
      <c r="E3948" s="11" t="s">
        <v>29</v>
      </c>
      <c r="F3948" s="8"/>
      <c r="G3948" s="7">
        <v>160</v>
      </c>
      <c r="H3948" s="17">
        <v>5</v>
      </c>
      <c r="I3948" s="2">
        <v>9.375</v>
      </c>
      <c r="J3948" s="2">
        <v>82.5</v>
      </c>
      <c r="K3948" s="2">
        <v>21.25</v>
      </c>
      <c r="L3948" s="2">
        <v>11.875</v>
      </c>
      <c r="M3948" s="19" t="s">
        <v>68</v>
      </c>
      <c r="N3948" s="2">
        <v>3.75</v>
      </c>
      <c r="O3948" s="2">
        <v>2.5</v>
      </c>
      <c r="P3948" s="19" t="s">
        <v>68</v>
      </c>
      <c r="Q3948" s="2">
        <v>8.125</v>
      </c>
      <c r="R3948" s="2">
        <v>10</v>
      </c>
      <c r="S3948" s="16">
        <v>5.625</v>
      </c>
    </row>
    <row r="3949" spans="3:19" x14ac:dyDescent="0.25">
      <c r="C3949" s="106"/>
      <c r="D3949" s="103"/>
      <c r="E3949" s="11" t="s">
        <v>30</v>
      </c>
      <c r="F3949" s="8"/>
      <c r="G3949" s="7">
        <v>170</v>
      </c>
      <c r="H3949" s="17">
        <v>7.0588235294119999</v>
      </c>
      <c r="I3949" s="2">
        <v>4.7058823529409999</v>
      </c>
      <c r="J3949" s="2">
        <v>66.470588235294002</v>
      </c>
      <c r="K3949" s="2">
        <v>7.0588235294119999</v>
      </c>
      <c r="L3949" s="2">
        <v>10</v>
      </c>
      <c r="M3949" s="2">
        <v>1.1764705882349999</v>
      </c>
      <c r="N3949" s="2">
        <v>1.764705882353</v>
      </c>
      <c r="O3949" s="2">
        <v>1.1764705882349999</v>
      </c>
      <c r="P3949" s="19" t="s">
        <v>68</v>
      </c>
      <c r="Q3949" s="2">
        <v>4.1176470588239997</v>
      </c>
      <c r="R3949" s="2">
        <v>24.117647058824002</v>
      </c>
      <c r="S3949" s="16">
        <v>8.8235294117649996</v>
      </c>
    </row>
    <row r="3950" spans="3:19" x14ac:dyDescent="0.25">
      <c r="C3950" s="106"/>
      <c r="D3950" s="103"/>
      <c r="E3950" s="11" t="s">
        <v>31</v>
      </c>
      <c r="F3950" s="8"/>
      <c r="G3950" s="7">
        <v>624</v>
      </c>
      <c r="H3950" s="17">
        <v>5.4487179487180004</v>
      </c>
      <c r="I3950" s="2">
        <v>7.0512820512819996</v>
      </c>
      <c r="J3950" s="2">
        <v>84.134615384615003</v>
      </c>
      <c r="K3950" s="2">
        <v>31.25</v>
      </c>
      <c r="L3950" s="2">
        <v>16.666666666666998</v>
      </c>
      <c r="M3950" s="2">
        <v>0.96153846153800004</v>
      </c>
      <c r="N3950" s="2">
        <v>5.4487179487180004</v>
      </c>
      <c r="O3950" s="2">
        <v>5.7692307692310001</v>
      </c>
      <c r="P3950" s="2">
        <v>0.16025641025599999</v>
      </c>
      <c r="Q3950" s="2">
        <v>9.9358974358969991</v>
      </c>
      <c r="R3950" s="2">
        <v>10.416666666667</v>
      </c>
      <c r="S3950" s="16">
        <v>4.4871794871789996</v>
      </c>
    </row>
    <row r="3951" spans="3:19" x14ac:dyDescent="0.25">
      <c r="C3951" s="106"/>
      <c r="D3951" s="103"/>
      <c r="E3951" s="11" t="s">
        <v>32</v>
      </c>
      <c r="F3951" s="8"/>
      <c r="G3951" s="7">
        <v>330</v>
      </c>
      <c r="H3951" s="17">
        <v>6.0606060606060002</v>
      </c>
      <c r="I3951" s="2">
        <v>6.9696969696969999</v>
      </c>
      <c r="J3951" s="2">
        <v>74.242424242423994</v>
      </c>
      <c r="K3951" s="2">
        <v>13.939393939394</v>
      </c>
      <c r="L3951" s="2">
        <v>10.909090909091001</v>
      </c>
      <c r="M3951" s="2">
        <v>0.60606060606099998</v>
      </c>
      <c r="N3951" s="2">
        <v>2.7272727272730002</v>
      </c>
      <c r="O3951" s="2">
        <v>1.818181818182</v>
      </c>
      <c r="P3951" s="19" t="s">
        <v>68</v>
      </c>
      <c r="Q3951" s="2">
        <v>6.0606060606060002</v>
      </c>
      <c r="R3951" s="2">
        <v>17.272727272727</v>
      </c>
      <c r="S3951" s="16">
        <v>7.2727272727269998</v>
      </c>
    </row>
    <row r="3952" spans="3:19" ht="25.2" x14ac:dyDescent="0.25">
      <c r="C3952" s="102" t="s">
        <v>33</v>
      </c>
      <c r="D3952" s="102" t="s">
        <v>25</v>
      </c>
      <c r="E3952" s="10" t="s">
        <v>34</v>
      </c>
      <c r="F3952" s="9"/>
      <c r="G3952" s="13">
        <v>75</v>
      </c>
      <c r="H3952" s="23">
        <v>4</v>
      </c>
      <c r="I3952" s="4">
        <v>2.666666666667</v>
      </c>
      <c r="J3952" s="4">
        <v>80</v>
      </c>
      <c r="K3952" s="4">
        <v>45.333333333333002</v>
      </c>
      <c r="L3952" s="4">
        <v>10.666666666667</v>
      </c>
      <c r="M3952" s="36" t="s">
        <v>68</v>
      </c>
      <c r="N3952" s="4">
        <v>14.666666666667</v>
      </c>
      <c r="O3952" s="4">
        <v>13.333333333333</v>
      </c>
      <c r="P3952" s="36" t="s">
        <v>68</v>
      </c>
      <c r="Q3952" s="4">
        <v>2.666666666667</v>
      </c>
      <c r="R3952" s="4">
        <v>8</v>
      </c>
      <c r="S3952" s="25">
        <v>2.666666666667</v>
      </c>
    </row>
    <row r="3953" spans="3:19" ht="25.2" x14ac:dyDescent="0.25">
      <c r="C3953" s="106"/>
      <c r="D3953" s="103"/>
      <c r="E3953" s="11" t="s">
        <v>35</v>
      </c>
      <c r="F3953" s="8"/>
      <c r="G3953" s="7">
        <v>1042</v>
      </c>
      <c r="H3953" s="17">
        <v>5.3742802303259998</v>
      </c>
      <c r="I3953" s="2">
        <v>13.435700575816</v>
      </c>
      <c r="J3953" s="2">
        <v>89.347408829174995</v>
      </c>
      <c r="K3953" s="2">
        <v>49.040307101727002</v>
      </c>
      <c r="L3953" s="2">
        <v>23.128598848368998</v>
      </c>
      <c r="M3953" s="2">
        <v>2.2072936660270002</v>
      </c>
      <c r="N3953" s="2">
        <v>16.026871401152</v>
      </c>
      <c r="O3953" s="2">
        <v>14.971209213051999</v>
      </c>
      <c r="P3953" s="2">
        <v>0.479846449136</v>
      </c>
      <c r="Q3953" s="2">
        <v>11.324376199615999</v>
      </c>
      <c r="R3953" s="2">
        <v>4.7024952015360002</v>
      </c>
      <c r="S3953" s="16">
        <v>2.8790786948179998</v>
      </c>
    </row>
    <row r="3954" spans="3:19" ht="25.2" x14ac:dyDescent="0.25">
      <c r="C3954" s="106"/>
      <c r="D3954" s="103"/>
      <c r="E3954" s="11" t="s">
        <v>36</v>
      </c>
      <c r="F3954" s="8"/>
      <c r="G3954" s="7">
        <v>122</v>
      </c>
      <c r="H3954" s="17">
        <v>2.459016393443</v>
      </c>
      <c r="I3954" s="2">
        <v>9.0163934426230004</v>
      </c>
      <c r="J3954" s="2">
        <v>86.065573770491994</v>
      </c>
      <c r="K3954" s="2">
        <v>42.622950819671999</v>
      </c>
      <c r="L3954" s="2">
        <v>21.311475409836</v>
      </c>
      <c r="M3954" s="2">
        <v>3.2786885245900002</v>
      </c>
      <c r="N3954" s="2">
        <v>16.393442622951</v>
      </c>
      <c r="O3954" s="2">
        <v>11.475409836066</v>
      </c>
      <c r="P3954" s="2">
        <v>1.6393442622950001</v>
      </c>
      <c r="Q3954" s="2">
        <v>16.393442622951</v>
      </c>
      <c r="R3954" s="2">
        <v>8.1967213114750006</v>
      </c>
      <c r="S3954" s="16">
        <v>2.459016393443</v>
      </c>
    </row>
    <row r="3955" spans="3:19" ht="25.2" x14ac:dyDescent="0.25">
      <c r="C3955" s="106"/>
      <c r="D3955" s="103"/>
      <c r="E3955" s="11" t="s">
        <v>37</v>
      </c>
      <c r="F3955" s="8"/>
      <c r="G3955" s="7">
        <v>251</v>
      </c>
      <c r="H3955" s="17">
        <v>5.5776892430279998</v>
      </c>
      <c r="I3955" s="2">
        <v>5.9760956175300004</v>
      </c>
      <c r="J3955" s="2">
        <v>72.111553784861002</v>
      </c>
      <c r="K3955" s="2">
        <v>22.709163346614002</v>
      </c>
      <c r="L3955" s="2">
        <v>13.94422310757</v>
      </c>
      <c r="M3955" s="19" t="s">
        <v>68</v>
      </c>
      <c r="N3955" s="2">
        <v>3.5856573705180002</v>
      </c>
      <c r="O3955" s="2">
        <v>2.3904382470119998</v>
      </c>
      <c r="P3955" s="19" t="s">
        <v>68</v>
      </c>
      <c r="Q3955" s="2">
        <v>6.7729083665339997</v>
      </c>
      <c r="R3955" s="2">
        <v>19.9203187251</v>
      </c>
      <c r="S3955" s="16">
        <v>5.5776892430279998</v>
      </c>
    </row>
    <row r="3956" spans="3:19" x14ac:dyDescent="0.25">
      <c r="C3956" s="106"/>
      <c r="D3956" s="103"/>
      <c r="E3956" s="11" t="s">
        <v>38</v>
      </c>
      <c r="F3956" s="8"/>
      <c r="G3956" s="14">
        <v>34</v>
      </c>
      <c r="H3956" s="29">
        <v>2.9411764705880001</v>
      </c>
      <c r="I3956" s="6">
        <v>11.764705882353001</v>
      </c>
      <c r="J3956" s="6">
        <v>70.588235294117993</v>
      </c>
      <c r="K3956" s="6">
        <v>29.411764705882</v>
      </c>
      <c r="L3956" s="6">
        <v>17.647058823529001</v>
      </c>
      <c r="M3956" s="12" t="s">
        <v>68</v>
      </c>
      <c r="N3956" s="6">
        <v>5.8823529411760003</v>
      </c>
      <c r="O3956" s="12" t="s">
        <v>68</v>
      </c>
      <c r="P3956" s="12" t="s">
        <v>68</v>
      </c>
      <c r="Q3956" s="6">
        <v>14.705882352941</v>
      </c>
      <c r="R3956" s="6">
        <v>11.764705882353001</v>
      </c>
      <c r="S3956" s="31">
        <v>17.647058823529001</v>
      </c>
    </row>
    <row r="3957" spans="3:19" ht="25.2" x14ac:dyDescent="0.25">
      <c r="C3957" s="106"/>
      <c r="D3957" s="102" t="s">
        <v>22</v>
      </c>
      <c r="E3957" s="10" t="s">
        <v>34</v>
      </c>
      <c r="F3957" s="9"/>
      <c r="G3957" s="13">
        <v>53</v>
      </c>
      <c r="H3957" s="23">
        <v>3.7735849056599999</v>
      </c>
      <c r="I3957" s="4">
        <v>3.7735849056599999</v>
      </c>
      <c r="J3957" s="4">
        <v>75.471698113208006</v>
      </c>
      <c r="K3957" s="4">
        <v>47.169811320755002</v>
      </c>
      <c r="L3957" s="4">
        <v>11.320754716981</v>
      </c>
      <c r="M3957" s="36" t="s">
        <v>68</v>
      </c>
      <c r="N3957" s="4">
        <v>16.981132075472001</v>
      </c>
      <c r="O3957" s="4">
        <v>15.094339622642</v>
      </c>
      <c r="P3957" s="36" t="s">
        <v>68</v>
      </c>
      <c r="Q3957" s="4">
        <v>3.7735849056599999</v>
      </c>
      <c r="R3957" s="4">
        <v>9.4339622641510008</v>
      </c>
      <c r="S3957" s="25">
        <v>1.88679245283</v>
      </c>
    </row>
    <row r="3958" spans="3:19" ht="25.2" x14ac:dyDescent="0.25">
      <c r="C3958" s="106"/>
      <c r="D3958" s="103"/>
      <c r="E3958" s="11" t="s">
        <v>35</v>
      </c>
      <c r="F3958" s="8"/>
      <c r="G3958" s="7">
        <v>595</v>
      </c>
      <c r="H3958" s="17">
        <v>5.5462184873949996</v>
      </c>
      <c r="I3958" s="2">
        <v>16.974789915965999</v>
      </c>
      <c r="J3958" s="2">
        <v>87.563025210084007</v>
      </c>
      <c r="K3958" s="2">
        <v>52.436974789916</v>
      </c>
      <c r="L3958" s="2">
        <v>21.512605042017</v>
      </c>
      <c r="M3958" s="2">
        <v>2.352941176471</v>
      </c>
      <c r="N3958" s="2">
        <v>20.168067226891001</v>
      </c>
      <c r="O3958" s="2">
        <v>17.478991596638998</v>
      </c>
      <c r="P3958" s="2">
        <v>0.504201680672</v>
      </c>
      <c r="Q3958" s="2">
        <v>9.9159663865550005</v>
      </c>
      <c r="R3958" s="2">
        <v>5.0420168067229998</v>
      </c>
      <c r="S3958" s="16">
        <v>2.6890756302519998</v>
      </c>
    </row>
    <row r="3959" spans="3:19" ht="25.2" x14ac:dyDescent="0.25">
      <c r="C3959" s="106"/>
      <c r="D3959" s="103"/>
      <c r="E3959" s="11" t="s">
        <v>36</v>
      </c>
      <c r="F3959" s="8"/>
      <c r="G3959" s="7">
        <v>56</v>
      </c>
      <c r="H3959" s="17">
        <v>3.5714285714290002</v>
      </c>
      <c r="I3959" s="2">
        <v>16.071428571428999</v>
      </c>
      <c r="J3959" s="2">
        <v>83.928571428571004</v>
      </c>
      <c r="K3959" s="2">
        <v>39.285714285714</v>
      </c>
      <c r="L3959" s="2">
        <v>21.428571428571001</v>
      </c>
      <c r="M3959" s="2">
        <v>1.785714285714</v>
      </c>
      <c r="N3959" s="2">
        <v>17.857142857143</v>
      </c>
      <c r="O3959" s="2">
        <v>12.5</v>
      </c>
      <c r="P3959" s="2">
        <v>1.785714285714</v>
      </c>
      <c r="Q3959" s="2">
        <v>10.714285714286</v>
      </c>
      <c r="R3959" s="2">
        <v>7.1428571428570002</v>
      </c>
      <c r="S3959" s="16">
        <v>5.3571428571429998</v>
      </c>
    </row>
    <row r="3960" spans="3:19" ht="25.2" x14ac:dyDescent="0.25">
      <c r="C3960" s="106"/>
      <c r="D3960" s="103"/>
      <c r="E3960" s="11" t="s">
        <v>37</v>
      </c>
      <c r="F3960" s="8"/>
      <c r="G3960" s="7">
        <v>54</v>
      </c>
      <c r="H3960" s="17">
        <v>5.5555555555560003</v>
      </c>
      <c r="I3960" s="2">
        <v>16.666666666666998</v>
      </c>
      <c r="J3960" s="2">
        <v>70.370370370369997</v>
      </c>
      <c r="K3960" s="2">
        <v>25.925925925925998</v>
      </c>
      <c r="L3960" s="2">
        <v>11.111111111111001</v>
      </c>
      <c r="M3960" s="19" t="s">
        <v>68</v>
      </c>
      <c r="N3960" s="2">
        <v>5.5555555555560003</v>
      </c>
      <c r="O3960" s="2">
        <v>5.5555555555560003</v>
      </c>
      <c r="P3960" s="19" t="s">
        <v>68</v>
      </c>
      <c r="Q3960" s="2">
        <v>5.5555555555560003</v>
      </c>
      <c r="R3960" s="2">
        <v>18.518518518518999</v>
      </c>
      <c r="S3960" s="16">
        <v>3.7037037037039999</v>
      </c>
    </row>
    <row r="3961" spans="3:19" x14ac:dyDescent="0.25">
      <c r="C3961" s="106"/>
      <c r="D3961" s="103"/>
      <c r="E3961" s="11" t="s">
        <v>38</v>
      </c>
      <c r="F3961" s="8"/>
      <c r="G3961" s="14">
        <v>22</v>
      </c>
      <c r="H3961" s="29">
        <v>4.5454545454549997</v>
      </c>
      <c r="I3961" s="6">
        <v>13.636363636364001</v>
      </c>
      <c r="J3961" s="6">
        <v>68.181818181818002</v>
      </c>
      <c r="K3961" s="6">
        <v>31.818181818182001</v>
      </c>
      <c r="L3961" s="6">
        <v>13.636363636364001</v>
      </c>
      <c r="M3961" s="12" t="s">
        <v>68</v>
      </c>
      <c r="N3961" s="12" t="s">
        <v>68</v>
      </c>
      <c r="O3961" s="12" t="s">
        <v>68</v>
      </c>
      <c r="P3961" s="12" t="s">
        <v>68</v>
      </c>
      <c r="Q3961" s="6">
        <v>4.5454545454549997</v>
      </c>
      <c r="R3961" s="6">
        <v>13.636363636364001</v>
      </c>
      <c r="S3961" s="31">
        <v>18.181818181817999</v>
      </c>
    </row>
    <row r="3962" spans="3:19" ht="25.2" x14ac:dyDescent="0.25">
      <c r="C3962" s="106"/>
      <c r="D3962" s="102" t="s">
        <v>23</v>
      </c>
      <c r="E3962" s="10" t="s">
        <v>34</v>
      </c>
      <c r="F3962" s="9"/>
      <c r="G3962" s="41">
        <v>22</v>
      </c>
      <c r="H3962" s="61">
        <v>4.5454545454549997</v>
      </c>
      <c r="I3962" s="39" t="s">
        <v>68</v>
      </c>
      <c r="J3962" s="33">
        <v>90.909090909091006</v>
      </c>
      <c r="K3962" s="33">
        <v>40.909090909090999</v>
      </c>
      <c r="L3962" s="33">
        <v>9.0909090909089993</v>
      </c>
      <c r="M3962" s="39" t="s">
        <v>68</v>
      </c>
      <c r="N3962" s="33">
        <v>9.0909090909089993</v>
      </c>
      <c r="O3962" s="33">
        <v>9.0909090909089993</v>
      </c>
      <c r="P3962" s="39" t="s">
        <v>68</v>
      </c>
      <c r="Q3962" s="39" t="s">
        <v>68</v>
      </c>
      <c r="R3962" s="33">
        <v>4.5454545454549997</v>
      </c>
      <c r="S3962" s="63">
        <v>4.5454545454549997</v>
      </c>
    </row>
    <row r="3963" spans="3:19" ht="25.2" x14ac:dyDescent="0.25">
      <c r="C3963" s="106"/>
      <c r="D3963" s="103"/>
      <c r="E3963" s="11" t="s">
        <v>35</v>
      </c>
      <c r="F3963" s="8"/>
      <c r="G3963" s="7">
        <v>447</v>
      </c>
      <c r="H3963" s="17">
        <v>5.1454138702460002</v>
      </c>
      <c r="I3963" s="2">
        <v>8.7248322147649997</v>
      </c>
      <c r="J3963" s="2">
        <v>91.722595078300003</v>
      </c>
      <c r="K3963" s="2">
        <v>44.519015659955002</v>
      </c>
      <c r="L3963" s="2">
        <v>25.279642058166001</v>
      </c>
      <c r="M3963" s="2">
        <v>2.0134228187919998</v>
      </c>
      <c r="N3963" s="2">
        <v>10.514541387025</v>
      </c>
      <c r="O3963" s="2">
        <v>11.633109619687</v>
      </c>
      <c r="P3963" s="2">
        <v>0.44742729306500001</v>
      </c>
      <c r="Q3963" s="2">
        <v>13.199105145414</v>
      </c>
      <c r="R3963" s="2">
        <v>4.250559284116</v>
      </c>
      <c r="S3963" s="16">
        <v>3.1319910514539999</v>
      </c>
    </row>
    <row r="3964" spans="3:19" ht="25.2" x14ac:dyDescent="0.25">
      <c r="C3964" s="106"/>
      <c r="D3964" s="103"/>
      <c r="E3964" s="11" t="s">
        <v>36</v>
      </c>
      <c r="F3964" s="8"/>
      <c r="G3964" s="7">
        <v>66</v>
      </c>
      <c r="H3964" s="17">
        <v>1.5151515151520001</v>
      </c>
      <c r="I3964" s="2">
        <v>3.0303030303030001</v>
      </c>
      <c r="J3964" s="2">
        <v>87.878787878788003</v>
      </c>
      <c r="K3964" s="2">
        <v>45.454545454544999</v>
      </c>
      <c r="L3964" s="2">
        <v>21.212121212121001</v>
      </c>
      <c r="M3964" s="2">
        <v>4.5454545454549997</v>
      </c>
      <c r="N3964" s="2">
        <v>15.151515151515</v>
      </c>
      <c r="O3964" s="2">
        <v>10.606060606061</v>
      </c>
      <c r="P3964" s="2">
        <v>1.5151515151520001</v>
      </c>
      <c r="Q3964" s="2">
        <v>21.212121212121001</v>
      </c>
      <c r="R3964" s="2">
        <v>9.0909090909089993</v>
      </c>
      <c r="S3964" s="40" t="s">
        <v>68</v>
      </c>
    </row>
    <row r="3965" spans="3:19" ht="25.2" x14ac:dyDescent="0.25">
      <c r="C3965" s="106"/>
      <c r="D3965" s="103"/>
      <c r="E3965" s="11" t="s">
        <v>37</v>
      </c>
      <c r="F3965" s="8"/>
      <c r="G3965" s="7">
        <v>197</v>
      </c>
      <c r="H3965" s="17">
        <v>5.5837563451780001</v>
      </c>
      <c r="I3965" s="2">
        <v>3.045685279188</v>
      </c>
      <c r="J3965" s="2">
        <v>72.58883248731</v>
      </c>
      <c r="K3965" s="2">
        <v>21.827411167512999</v>
      </c>
      <c r="L3965" s="2">
        <v>14.720812182741</v>
      </c>
      <c r="M3965" s="19" t="s">
        <v>68</v>
      </c>
      <c r="N3965" s="2">
        <v>3.045685279188</v>
      </c>
      <c r="O3965" s="2">
        <v>1.522842639594</v>
      </c>
      <c r="P3965" s="19" t="s">
        <v>68</v>
      </c>
      <c r="Q3965" s="2">
        <v>7.1065989847719999</v>
      </c>
      <c r="R3965" s="2">
        <v>20.304568527918999</v>
      </c>
      <c r="S3965" s="16">
        <v>6.0913705583760001</v>
      </c>
    </row>
    <row r="3966" spans="3:19" x14ac:dyDescent="0.25">
      <c r="C3966" s="106"/>
      <c r="D3966" s="103"/>
      <c r="E3966" s="11" t="s">
        <v>38</v>
      </c>
      <c r="F3966" s="8"/>
      <c r="G3966" s="14">
        <v>12</v>
      </c>
      <c r="H3966" s="57" t="s">
        <v>68</v>
      </c>
      <c r="I3966" s="6">
        <v>8.333333333333</v>
      </c>
      <c r="J3966" s="6">
        <v>75</v>
      </c>
      <c r="K3966" s="6">
        <v>25</v>
      </c>
      <c r="L3966" s="6">
        <v>25</v>
      </c>
      <c r="M3966" s="12" t="s">
        <v>68</v>
      </c>
      <c r="N3966" s="6">
        <v>16.666666666666998</v>
      </c>
      <c r="O3966" s="12" t="s">
        <v>68</v>
      </c>
      <c r="P3966" s="12" t="s">
        <v>68</v>
      </c>
      <c r="Q3966" s="6">
        <v>33.333333333333002</v>
      </c>
      <c r="R3966" s="6">
        <v>8.333333333333</v>
      </c>
      <c r="S3966" s="31">
        <v>16.666666666666998</v>
      </c>
    </row>
    <row r="3967" spans="3:19" ht="25.2" x14ac:dyDescent="0.25">
      <c r="C3967" s="102" t="s">
        <v>39</v>
      </c>
      <c r="D3967" s="102" t="s">
        <v>25</v>
      </c>
      <c r="E3967" s="10" t="s">
        <v>40</v>
      </c>
      <c r="F3967" s="9"/>
      <c r="G3967" s="13">
        <v>263</v>
      </c>
      <c r="H3967" s="23">
        <v>3.0418250950569998</v>
      </c>
      <c r="I3967" s="4">
        <v>7.6045627376429996</v>
      </c>
      <c r="J3967" s="4">
        <v>82.509505703421993</v>
      </c>
      <c r="K3967" s="4">
        <v>34.600760456274003</v>
      </c>
      <c r="L3967" s="4">
        <v>15.589353612167001</v>
      </c>
      <c r="M3967" s="4">
        <v>1.1406844106459999</v>
      </c>
      <c r="N3967" s="4">
        <v>12.927756653992001</v>
      </c>
      <c r="O3967" s="4">
        <v>9.1254752851709995</v>
      </c>
      <c r="P3967" s="4">
        <v>0.76045627376400005</v>
      </c>
      <c r="Q3967" s="4">
        <v>9.5057034220529992</v>
      </c>
      <c r="R3967" s="4">
        <v>11.026615969582</v>
      </c>
      <c r="S3967" s="25">
        <v>3.422053231939</v>
      </c>
    </row>
    <row r="3968" spans="3:19" ht="25.2" x14ac:dyDescent="0.25">
      <c r="C3968" s="106"/>
      <c r="D3968" s="103"/>
      <c r="E3968" s="11" t="s">
        <v>41</v>
      </c>
      <c r="F3968" s="8"/>
      <c r="G3968" s="7">
        <v>906</v>
      </c>
      <c r="H3968" s="17">
        <v>4.9668874172189996</v>
      </c>
      <c r="I3968" s="2">
        <v>13.907284768212</v>
      </c>
      <c r="J3968" s="2">
        <v>90.618101545254007</v>
      </c>
      <c r="K3968" s="2">
        <v>52.207505518764002</v>
      </c>
      <c r="L3968" s="2">
        <v>23.620309050772999</v>
      </c>
      <c r="M3968" s="2">
        <v>2.207505518764</v>
      </c>
      <c r="N3968" s="2">
        <v>16.004415011037999</v>
      </c>
      <c r="O3968" s="2">
        <v>15.562913907284999</v>
      </c>
      <c r="P3968" s="2">
        <v>0.441501103753</v>
      </c>
      <c r="Q3968" s="2">
        <v>11.479028697572</v>
      </c>
      <c r="R3968" s="2">
        <v>3.5320088300219998</v>
      </c>
      <c r="S3968" s="16">
        <v>2.5386313465780002</v>
      </c>
    </row>
    <row r="3969" spans="3:19" x14ac:dyDescent="0.25">
      <c r="C3969" s="106"/>
      <c r="D3969" s="103"/>
      <c r="E3969" s="11" t="s">
        <v>42</v>
      </c>
      <c r="F3969" s="8"/>
      <c r="G3969" s="7">
        <v>61</v>
      </c>
      <c r="H3969" s="17">
        <v>1.6393442622950001</v>
      </c>
      <c r="I3969" s="2">
        <v>14.754098360656</v>
      </c>
      <c r="J3969" s="2">
        <v>88.524590163933993</v>
      </c>
      <c r="K3969" s="2">
        <v>72.131147540984003</v>
      </c>
      <c r="L3969" s="2">
        <v>34.426229508196997</v>
      </c>
      <c r="M3969" s="2">
        <v>1.6393442622950001</v>
      </c>
      <c r="N3969" s="2">
        <v>32.786885245901999</v>
      </c>
      <c r="O3969" s="2">
        <v>27.868852459016001</v>
      </c>
      <c r="P3969" s="2">
        <v>1.6393442622950001</v>
      </c>
      <c r="Q3969" s="2">
        <v>14.754098360656</v>
      </c>
      <c r="R3969" s="19" t="s">
        <v>68</v>
      </c>
      <c r="S3969" s="16">
        <v>3.2786885245900002</v>
      </c>
    </row>
    <row r="3970" spans="3:19" x14ac:dyDescent="0.25">
      <c r="C3970" s="106"/>
      <c r="D3970" s="103"/>
      <c r="E3970" s="11" t="s">
        <v>43</v>
      </c>
      <c r="F3970" s="8"/>
      <c r="G3970" s="7">
        <v>450</v>
      </c>
      <c r="H3970" s="17">
        <v>6</v>
      </c>
      <c r="I3970" s="2">
        <v>9.333333333333</v>
      </c>
      <c r="J3970" s="2">
        <v>83.777777777777999</v>
      </c>
      <c r="K3970" s="2">
        <v>42.666666666666998</v>
      </c>
      <c r="L3970" s="2">
        <v>17.555555555556001</v>
      </c>
      <c r="M3970" s="2">
        <v>1.5555555555559999</v>
      </c>
      <c r="N3970" s="2">
        <v>13.333333333333</v>
      </c>
      <c r="O3970" s="2">
        <v>11.333333333333</v>
      </c>
      <c r="P3970" s="2">
        <v>0.444444444444</v>
      </c>
      <c r="Q3970" s="2">
        <v>12.888888888888999</v>
      </c>
      <c r="R3970" s="2">
        <v>10.444444444444001</v>
      </c>
      <c r="S3970" s="16">
        <v>2.666666666667</v>
      </c>
    </row>
    <row r="3971" spans="3:19" x14ac:dyDescent="0.25">
      <c r="C3971" s="106"/>
      <c r="D3971" s="103"/>
      <c r="E3971" s="11" t="s">
        <v>44</v>
      </c>
      <c r="F3971" s="8"/>
      <c r="G3971" s="7">
        <v>93</v>
      </c>
      <c r="H3971" s="17">
        <v>9.6774193548389995</v>
      </c>
      <c r="I3971" s="2">
        <v>11.827956989246999</v>
      </c>
      <c r="J3971" s="2">
        <v>84.946236559140004</v>
      </c>
      <c r="K3971" s="2">
        <v>34.408602150538002</v>
      </c>
      <c r="L3971" s="2">
        <v>20.430107526882001</v>
      </c>
      <c r="M3971" s="2">
        <v>3.2258064516129998</v>
      </c>
      <c r="N3971" s="2">
        <v>5.3763440860219998</v>
      </c>
      <c r="O3971" s="2">
        <v>7.5268817204299996</v>
      </c>
      <c r="P3971" s="2">
        <v>2.1505376344089999</v>
      </c>
      <c r="Q3971" s="2">
        <v>11.827956989246999</v>
      </c>
      <c r="R3971" s="2">
        <v>10.752688172042999</v>
      </c>
      <c r="S3971" s="16">
        <v>2.1505376344089999</v>
      </c>
    </row>
    <row r="3972" spans="3:19" ht="25.2" x14ac:dyDescent="0.25">
      <c r="C3972" s="106"/>
      <c r="D3972" s="103"/>
      <c r="E3972" s="11" t="s">
        <v>45</v>
      </c>
      <c r="F3972" s="8"/>
      <c r="G3972" s="14">
        <v>41</v>
      </c>
      <c r="H3972" s="29">
        <v>4.8780487804880002</v>
      </c>
      <c r="I3972" s="6">
        <v>4.8780487804880002</v>
      </c>
      <c r="J3972" s="6">
        <v>78.048780487805004</v>
      </c>
      <c r="K3972" s="6">
        <v>29.268292682927001</v>
      </c>
      <c r="L3972" s="6">
        <v>19.512195121950999</v>
      </c>
      <c r="M3972" s="12" t="s">
        <v>68</v>
      </c>
      <c r="N3972" s="6">
        <v>7.3170731707319998</v>
      </c>
      <c r="O3972" s="6">
        <v>7.3170731707319998</v>
      </c>
      <c r="P3972" s="12" t="s">
        <v>68</v>
      </c>
      <c r="Q3972" s="12" t="s">
        <v>68</v>
      </c>
      <c r="R3972" s="6">
        <v>14.634146341463</v>
      </c>
      <c r="S3972" s="38" t="s">
        <v>68</v>
      </c>
    </row>
    <row r="3973" spans="3:19" x14ac:dyDescent="0.25">
      <c r="C3973" s="106"/>
      <c r="D3973" s="103"/>
      <c r="E3973" s="11" t="s">
        <v>38</v>
      </c>
      <c r="F3973" s="8"/>
      <c r="G3973" s="7">
        <v>141</v>
      </c>
      <c r="H3973" s="17">
        <v>7.8014184397159996</v>
      </c>
      <c r="I3973" s="2">
        <v>9.9290780141840003</v>
      </c>
      <c r="J3973" s="2">
        <v>70.921985815602994</v>
      </c>
      <c r="K3973" s="2">
        <v>24.113475177304998</v>
      </c>
      <c r="L3973" s="2">
        <v>14.893617021277</v>
      </c>
      <c r="M3973" s="2">
        <v>1.4184397163119999</v>
      </c>
      <c r="N3973" s="2">
        <v>9.9290780141840003</v>
      </c>
      <c r="O3973" s="2">
        <v>7.0921985815599999</v>
      </c>
      <c r="P3973" s="2">
        <v>0.70921985815599997</v>
      </c>
      <c r="Q3973" s="2">
        <v>9.9290780141840003</v>
      </c>
      <c r="R3973" s="2">
        <v>15.602836879432999</v>
      </c>
      <c r="S3973" s="16">
        <v>11.347517730496</v>
      </c>
    </row>
    <row r="3974" spans="3:19" ht="25.2" x14ac:dyDescent="0.25">
      <c r="C3974" s="106"/>
      <c r="D3974" s="102" t="s">
        <v>22</v>
      </c>
      <c r="E3974" s="10" t="s">
        <v>40</v>
      </c>
      <c r="F3974" s="9"/>
      <c r="G3974" s="13">
        <v>123</v>
      </c>
      <c r="H3974" s="23">
        <v>4.065040650407</v>
      </c>
      <c r="I3974" s="4">
        <v>11.382113821138001</v>
      </c>
      <c r="J3974" s="4">
        <v>80.487804878049005</v>
      </c>
      <c r="K3974" s="4">
        <v>39.837398373984001</v>
      </c>
      <c r="L3974" s="4">
        <v>14.634146341463</v>
      </c>
      <c r="M3974" s="4">
        <v>0.81300813008100004</v>
      </c>
      <c r="N3974" s="4">
        <v>17.073170731706998</v>
      </c>
      <c r="O3974" s="4">
        <v>11.382113821138001</v>
      </c>
      <c r="P3974" s="4">
        <v>0.81300813008100004</v>
      </c>
      <c r="Q3974" s="4">
        <v>5.6910569105690003</v>
      </c>
      <c r="R3974" s="4">
        <v>10.569105691057</v>
      </c>
      <c r="S3974" s="25">
        <v>3.2520325203249998</v>
      </c>
    </row>
    <row r="3975" spans="3:19" ht="25.2" x14ac:dyDescent="0.25">
      <c r="C3975" s="106"/>
      <c r="D3975" s="103"/>
      <c r="E3975" s="11" t="s">
        <v>41</v>
      </c>
      <c r="F3975" s="8"/>
      <c r="G3975" s="7">
        <v>511</v>
      </c>
      <c r="H3975" s="17">
        <v>4.8923679060670002</v>
      </c>
      <c r="I3975" s="2">
        <v>17.61252446184</v>
      </c>
      <c r="J3975" s="2">
        <v>88.454011741683004</v>
      </c>
      <c r="K3975" s="2">
        <v>55.968688845400997</v>
      </c>
      <c r="L3975" s="2">
        <v>21.722113502934999</v>
      </c>
      <c r="M3975" s="2">
        <v>2.1526418786689998</v>
      </c>
      <c r="N3975" s="2">
        <v>20.547945205478999</v>
      </c>
      <c r="O3975" s="2">
        <v>18.590998043052998</v>
      </c>
      <c r="P3975" s="2">
        <v>0.39138943248500002</v>
      </c>
      <c r="Q3975" s="2">
        <v>10.176125244617999</v>
      </c>
      <c r="R3975" s="2">
        <v>4.1095890410960001</v>
      </c>
      <c r="S3975" s="16">
        <v>2.3483365949119999</v>
      </c>
    </row>
    <row r="3976" spans="3:19" x14ac:dyDescent="0.25">
      <c r="C3976" s="106"/>
      <c r="D3976" s="103"/>
      <c r="E3976" s="11" t="s">
        <v>42</v>
      </c>
      <c r="F3976" s="8"/>
      <c r="G3976" s="14">
        <v>36</v>
      </c>
      <c r="H3976" s="29">
        <v>2.7777777777780002</v>
      </c>
      <c r="I3976" s="6">
        <v>25</v>
      </c>
      <c r="J3976" s="6">
        <v>83.333333333333002</v>
      </c>
      <c r="K3976" s="6">
        <v>69.444444444444002</v>
      </c>
      <c r="L3976" s="6">
        <v>25</v>
      </c>
      <c r="M3976" s="12" t="s">
        <v>68</v>
      </c>
      <c r="N3976" s="6">
        <v>33.333333333333002</v>
      </c>
      <c r="O3976" s="6">
        <v>36.111111111111001</v>
      </c>
      <c r="P3976" s="6">
        <v>2.7777777777780002</v>
      </c>
      <c r="Q3976" s="6">
        <v>5.5555555555560003</v>
      </c>
      <c r="R3976" s="12" t="s">
        <v>68</v>
      </c>
      <c r="S3976" s="31">
        <v>2.7777777777780002</v>
      </c>
    </row>
    <row r="3977" spans="3:19" x14ac:dyDescent="0.25">
      <c r="C3977" s="106"/>
      <c r="D3977" s="103"/>
      <c r="E3977" s="11" t="s">
        <v>43</v>
      </c>
      <c r="F3977" s="8"/>
      <c r="G3977" s="7">
        <v>224</v>
      </c>
      <c r="H3977" s="17">
        <v>6.25</v>
      </c>
      <c r="I3977" s="2">
        <v>15.178571428571001</v>
      </c>
      <c r="J3977" s="2">
        <v>85.714285714286007</v>
      </c>
      <c r="K3977" s="2">
        <v>46.875</v>
      </c>
      <c r="L3977" s="2">
        <v>17.410714285714</v>
      </c>
      <c r="M3977" s="2">
        <v>1.339285714286</v>
      </c>
      <c r="N3977" s="2">
        <v>20.089285714286</v>
      </c>
      <c r="O3977" s="2">
        <v>16.964285714286</v>
      </c>
      <c r="P3977" s="19" t="s">
        <v>68</v>
      </c>
      <c r="Q3977" s="2">
        <v>13.839285714286</v>
      </c>
      <c r="R3977" s="2">
        <v>8.0357142857140005</v>
      </c>
      <c r="S3977" s="16">
        <v>1.339285714286</v>
      </c>
    </row>
    <row r="3978" spans="3:19" x14ac:dyDescent="0.25">
      <c r="C3978" s="106"/>
      <c r="D3978" s="103"/>
      <c r="E3978" s="11" t="s">
        <v>44</v>
      </c>
      <c r="F3978" s="8"/>
      <c r="G3978" s="14">
        <v>46</v>
      </c>
      <c r="H3978" s="29">
        <v>13.04347826087</v>
      </c>
      <c r="I3978" s="6">
        <v>15.217391304348</v>
      </c>
      <c r="J3978" s="6">
        <v>82.608695652174006</v>
      </c>
      <c r="K3978" s="6">
        <v>36.956521739129997</v>
      </c>
      <c r="L3978" s="6">
        <v>21.739130434783</v>
      </c>
      <c r="M3978" s="6">
        <v>2.1739130434780001</v>
      </c>
      <c r="N3978" s="6">
        <v>6.5217391304349999</v>
      </c>
      <c r="O3978" s="6">
        <v>10.869565217390999</v>
      </c>
      <c r="P3978" s="12" t="s">
        <v>68</v>
      </c>
      <c r="Q3978" s="6">
        <v>10.869565217390999</v>
      </c>
      <c r="R3978" s="6">
        <v>13.04347826087</v>
      </c>
      <c r="S3978" s="31">
        <v>4.3478260869570002</v>
      </c>
    </row>
    <row r="3979" spans="3:19" ht="25.2" x14ac:dyDescent="0.25">
      <c r="C3979" s="106"/>
      <c r="D3979" s="103"/>
      <c r="E3979" s="11" t="s">
        <v>45</v>
      </c>
      <c r="F3979" s="8"/>
      <c r="G3979" s="14">
        <v>18</v>
      </c>
      <c r="H3979" s="29">
        <v>11.111111111111001</v>
      </c>
      <c r="I3979" s="6">
        <v>5.5555555555560003</v>
      </c>
      <c r="J3979" s="6">
        <v>83.333333333333002</v>
      </c>
      <c r="K3979" s="6">
        <v>33.333333333333002</v>
      </c>
      <c r="L3979" s="6">
        <v>22.222222222222001</v>
      </c>
      <c r="M3979" s="12" t="s">
        <v>68</v>
      </c>
      <c r="N3979" s="6">
        <v>5.5555555555560003</v>
      </c>
      <c r="O3979" s="6">
        <v>11.111111111111001</v>
      </c>
      <c r="P3979" s="12" t="s">
        <v>68</v>
      </c>
      <c r="Q3979" s="12" t="s">
        <v>68</v>
      </c>
      <c r="R3979" s="6">
        <v>5.5555555555560003</v>
      </c>
      <c r="S3979" s="38" t="s">
        <v>68</v>
      </c>
    </row>
    <row r="3980" spans="3:19" x14ac:dyDescent="0.25">
      <c r="C3980" s="106"/>
      <c r="D3980" s="103"/>
      <c r="E3980" s="11" t="s">
        <v>38</v>
      </c>
      <c r="F3980" s="8"/>
      <c r="G3980" s="7">
        <v>80</v>
      </c>
      <c r="H3980" s="17">
        <v>8.75</v>
      </c>
      <c r="I3980" s="2">
        <v>13.75</v>
      </c>
      <c r="J3980" s="2">
        <v>70</v>
      </c>
      <c r="K3980" s="2">
        <v>30</v>
      </c>
      <c r="L3980" s="2">
        <v>16.25</v>
      </c>
      <c r="M3980" s="2">
        <v>2.5</v>
      </c>
      <c r="N3980" s="2">
        <v>13.75</v>
      </c>
      <c r="O3980" s="2">
        <v>10</v>
      </c>
      <c r="P3980" s="2">
        <v>1.25</v>
      </c>
      <c r="Q3980" s="2">
        <v>7.5</v>
      </c>
      <c r="R3980" s="2">
        <v>15</v>
      </c>
      <c r="S3980" s="16">
        <v>11.25</v>
      </c>
    </row>
    <row r="3981" spans="3:19" ht="25.2" x14ac:dyDescent="0.25">
      <c r="C3981" s="106"/>
      <c r="D3981" s="102" t="s">
        <v>23</v>
      </c>
      <c r="E3981" s="10" t="s">
        <v>40</v>
      </c>
      <c r="F3981" s="9"/>
      <c r="G3981" s="13">
        <v>140</v>
      </c>
      <c r="H3981" s="23">
        <v>2.1428571428569998</v>
      </c>
      <c r="I3981" s="4">
        <v>4.2857142857139996</v>
      </c>
      <c r="J3981" s="4">
        <v>84.285714285713993</v>
      </c>
      <c r="K3981" s="4">
        <v>30</v>
      </c>
      <c r="L3981" s="4">
        <v>16.428571428571001</v>
      </c>
      <c r="M3981" s="4">
        <v>1.4285714285710001</v>
      </c>
      <c r="N3981" s="4">
        <v>9.2857142857140005</v>
      </c>
      <c r="O3981" s="4">
        <v>7.1428571428570002</v>
      </c>
      <c r="P3981" s="4">
        <v>0.71428571428599996</v>
      </c>
      <c r="Q3981" s="4">
        <v>12.857142857143</v>
      </c>
      <c r="R3981" s="4">
        <v>11.428571428571001</v>
      </c>
      <c r="S3981" s="25">
        <v>3.5714285714290002</v>
      </c>
    </row>
    <row r="3982" spans="3:19" ht="25.2" x14ac:dyDescent="0.25">
      <c r="C3982" s="106"/>
      <c r="D3982" s="103"/>
      <c r="E3982" s="11" t="s">
        <v>41</v>
      </c>
      <c r="F3982" s="8"/>
      <c r="G3982" s="7">
        <v>395</v>
      </c>
      <c r="H3982" s="17">
        <v>5.0632911392409996</v>
      </c>
      <c r="I3982" s="2">
        <v>9.1139240506330008</v>
      </c>
      <c r="J3982" s="2">
        <v>93.417721518986994</v>
      </c>
      <c r="K3982" s="2">
        <v>47.341772151899001</v>
      </c>
      <c r="L3982" s="2">
        <v>26.075949367088999</v>
      </c>
      <c r="M3982" s="2">
        <v>2.2784810126580002</v>
      </c>
      <c r="N3982" s="2">
        <v>10.126582278480999</v>
      </c>
      <c r="O3982" s="2">
        <v>11.645569620252999</v>
      </c>
      <c r="P3982" s="2">
        <v>0.50632911392400004</v>
      </c>
      <c r="Q3982" s="2">
        <v>13.164556962024999</v>
      </c>
      <c r="R3982" s="2">
        <v>2.7848101265819998</v>
      </c>
      <c r="S3982" s="16">
        <v>2.7848101265819998</v>
      </c>
    </row>
    <row r="3983" spans="3:19" x14ac:dyDescent="0.25">
      <c r="C3983" s="106"/>
      <c r="D3983" s="103"/>
      <c r="E3983" s="11" t="s">
        <v>42</v>
      </c>
      <c r="F3983" s="8"/>
      <c r="G3983" s="14">
        <v>25</v>
      </c>
      <c r="H3983" s="57" t="s">
        <v>68</v>
      </c>
      <c r="I3983" s="12" t="s">
        <v>68</v>
      </c>
      <c r="J3983" s="6">
        <v>96</v>
      </c>
      <c r="K3983" s="6">
        <v>76</v>
      </c>
      <c r="L3983" s="6">
        <v>48</v>
      </c>
      <c r="M3983" s="6">
        <v>4</v>
      </c>
      <c r="N3983" s="6">
        <v>32</v>
      </c>
      <c r="O3983" s="6">
        <v>16</v>
      </c>
      <c r="P3983" s="12" t="s">
        <v>68</v>
      </c>
      <c r="Q3983" s="6">
        <v>28</v>
      </c>
      <c r="R3983" s="12" t="s">
        <v>68</v>
      </c>
      <c r="S3983" s="31">
        <v>4</v>
      </c>
    </row>
    <row r="3984" spans="3:19" x14ac:dyDescent="0.25">
      <c r="C3984" s="106"/>
      <c r="D3984" s="103"/>
      <c r="E3984" s="11" t="s">
        <v>43</v>
      </c>
      <c r="F3984" s="8"/>
      <c r="G3984" s="7">
        <v>226</v>
      </c>
      <c r="H3984" s="17">
        <v>5.7522123893810004</v>
      </c>
      <c r="I3984" s="2">
        <v>3.53982300885</v>
      </c>
      <c r="J3984" s="2">
        <v>81.858407079646</v>
      </c>
      <c r="K3984" s="2">
        <v>38.495575221239001</v>
      </c>
      <c r="L3984" s="2">
        <v>17.699115044248</v>
      </c>
      <c r="M3984" s="2">
        <v>1.769911504425</v>
      </c>
      <c r="N3984" s="2">
        <v>6.6371681415930004</v>
      </c>
      <c r="O3984" s="2">
        <v>5.7522123893810004</v>
      </c>
      <c r="P3984" s="2">
        <v>0.88495575221199996</v>
      </c>
      <c r="Q3984" s="2">
        <v>11.946902654866999</v>
      </c>
      <c r="R3984" s="2">
        <v>12.83185840708</v>
      </c>
      <c r="S3984" s="16">
        <v>3.982300884956</v>
      </c>
    </row>
    <row r="3985" spans="3:19" x14ac:dyDescent="0.25">
      <c r="C3985" s="106"/>
      <c r="D3985" s="103"/>
      <c r="E3985" s="11" t="s">
        <v>44</v>
      </c>
      <c r="F3985" s="8"/>
      <c r="G3985" s="14">
        <v>47</v>
      </c>
      <c r="H3985" s="29">
        <v>6.3829787234040003</v>
      </c>
      <c r="I3985" s="6">
        <v>8.5106382978719992</v>
      </c>
      <c r="J3985" s="6">
        <v>87.234042553191003</v>
      </c>
      <c r="K3985" s="6">
        <v>31.914893617021001</v>
      </c>
      <c r="L3985" s="6">
        <v>19.148936170212998</v>
      </c>
      <c r="M3985" s="6">
        <v>4.2553191489359996</v>
      </c>
      <c r="N3985" s="6">
        <v>4.2553191489359996</v>
      </c>
      <c r="O3985" s="6">
        <v>4.2553191489359996</v>
      </c>
      <c r="P3985" s="6">
        <v>4.2553191489359996</v>
      </c>
      <c r="Q3985" s="6">
        <v>12.765957446809001</v>
      </c>
      <c r="R3985" s="6">
        <v>8.5106382978719992</v>
      </c>
      <c r="S3985" s="38" t="s">
        <v>68</v>
      </c>
    </row>
    <row r="3986" spans="3:19" ht="25.2" x14ac:dyDescent="0.25">
      <c r="C3986" s="106"/>
      <c r="D3986" s="103"/>
      <c r="E3986" s="11" t="s">
        <v>45</v>
      </c>
      <c r="F3986" s="8"/>
      <c r="G3986" s="14">
        <v>23</v>
      </c>
      <c r="H3986" s="57" t="s">
        <v>68</v>
      </c>
      <c r="I3986" s="6">
        <v>4.3478260869570002</v>
      </c>
      <c r="J3986" s="6">
        <v>73.913043478261002</v>
      </c>
      <c r="K3986" s="6">
        <v>26.086956521739001</v>
      </c>
      <c r="L3986" s="6">
        <v>17.391304347826001</v>
      </c>
      <c r="M3986" s="12" t="s">
        <v>68</v>
      </c>
      <c r="N3986" s="6">
        <v>8.6956521739130004</v>
      </c>
      <c r="O3986" s="6">
        <v>4.3478260869570002</v>
      </c>
      <c r="P3986" s="12" t="s">
        <v>68</v>
      </c>
      <c r="Q3986" s="12" t="s">
        <v>68</v>
      </c>
      <c r="R3986" s="6">
        <v>21.739130434783</v>
      </c>
      <c r="S3986" s="38" t="s">
        <v>68</v>
      </c>
    </row>
    <row r="3987" spans="3:19" x14ac:dyDescent="0.25">
      <c r="C3987" s="106"/>
      <c r="D3987" s="103"/>
      <c r="E3987" s="11" t="s">
        <v>38</v>
      </c>
      <c r="F3987" s="8"/>
      <c r="G3987" s="7">
        <v>61</v>
      </c>
      <c r="H3987" s="17">
        <v>6.5573770491800003</v>
      </c>
      <c r="I3987" s="2">
        <v>4.918032786885</v>
      </c>
      <c r="J3987" s="2">
        <v>72.131147540984003</v>
      </c>
      <c r="K3987" s="2">
        <v>16.393442622951</v>
      </c>
      <c r="L3987" s="2">
        <v>13.114754098361001</v>
      </c>
      <c r="M3987" s="19" t="s">
        <v>68</v>
      </c>
      <c r="N3987" s="2">
        <v>4.918032786885</v>
      </c>
      <c r="O3987" s="2">
        <v>3.2786885245900002</v>
      </c>
      <c r="P3987" s="19" t="s">
        <v>68</v>
      </c>
      <c r="Q3987" s="2">
        <v>13.114754098361001</v>
      </c>
      <c r="R3987" s="2">
        <v>16.393442622951</v>
      </c>
      <c r="S3987" s="16">
        <v>11.475409836066</v>
      </c>
    </row>
    <row r="3988" spans="3:19" x14ac:dyDescent="0.25">
      <c r="C3988" s="102" t="s">
        <v>46</v>
      </c>
      <c r="D3988" s="100" t="s">
        <v>21</v>
      </c>
      <c r="E3988" s="10" t="s">
        <v>47</v>
      </c>
      <c r="F3988" s="9"/>
      <c r="G3988" s="13">
        <v>1103</v>
      </c>
      <c r="H3988" s="23">
        <v>5.7116953762470004</v>
      </c>
      <c r="I3988" s="4">
        <v>11.786038077969</v>
      </c>
      <c r="J3988" s="4">
        <v>85.766092475068007</v>
      </c>
      <c r="K3988" s="4">
        <v>43.245693563010001</v>
      </c>
      <c r="L3988" s="4">
        <v>19.673617407072001</v>
      </c>
      <c r="M3988" s="4">
        <v>1.994560290118</v>
      </c>
      <c r="N3988" s="4">
        <v>12.148685403445</v>
      </c>
      <c r="O3988" s="4">
        <v>10.607434270172</v>
      </c>
      <c r="P3988" s="4">
        <v>0.45330915684500001</v>
      </c>
      <c r="Q3988" s="4">
        <v>9.7008159564819998</v>
      </c>
      <c r="R3988" s="4">
        <v>7.3436083408880002</v>
      </c>
      <c r="S3988" s="25">
        <v>3.62647325476</v>
      </c>
    </row>
    <row r="3989" spans="3:19" ht="25.2" x14ac:dyDescent="0.25">
      <c r="C3989" s="106"/>
      <c r="D3989" s="101"/>
      <c r="E3989" s="11" t="s">
        <v>48</v>
      </c>
      <c r="F3989" s="8"/>
      <c r="G3989" s="7">
        <v>173</v>
      </c>
      <c r="H3989" s="17">
        <v>4.6242774566470004</v>
      </c>
      <c r="I3989" s="2">
        <v>13.294797687860999</v>
      </c>
      <c r="J3989" s="2">
        <v>87.861271676301001</v>
      </c>
      <c r="K3989" s="2">
        <v>54.913294797688003</v>
      </c>
      <c r="L3989" s="2">
        <v>31.213872832370001</v>
      </c>
      <c r="M3989" s="2">
        <v>1.1560693641619999</v>
      </c>
      <c r="N3989" s="2">
        <v>20.809248554913001</v>
      </c>
      <c r="O3989" s="2">
        <v>21.965317919075002</v>
      </c>
      <c r="P3989" s="19" t="s">
        <v>68</v>
      </c>
      <c r="Q3989" s="2">
        <v>15.028901734104</v>
      </c>
      <c r="R3989" s="2">
        <v>4.0462427745660001</v>
      </c>
      <c r="S3989" s="16">
        <v>3.4682080924859999</v>
      </c>
    </row>
    <row r="3990" spans="3:19" x14ac:dyDescent="0.25">
      <c r="C3990" s="106"/>
      <c r="D3990" s="101"/>
      <c r="E3990" s="11" t="s">
        <v>49</v>
      </c>
      <c r="F3990" s="8"/>
      <c r="G3990" s="14">
        <v>29</v>
      </c>
      <c r="H3990" s="57" t="s">
        <v>68</v>
      </c>
      <c r="I3990" s="6">
        <v>10.344827586207</v>
      </c>
      <c r="J3990" s="6">
        <v>89.655172413792997</v>
      </c>
      <c r="K3990" s="6">
        <v>48.275862068965999</v>
      </c>
      <c r="L3990" s="6">
        <v>24.137931034483</v>
      </c>
      <c r="M3990" s="12" t="s">
        <v>68</v>
      </c>
      <c r="N3990" s="6">
        <v>10.344827586207</v>
      </c>
      <c r="O3990" s="6">
        <v>10.344827586207</v>
      </c>
      <c r="P3990" s="12" t="s">
        <v>68</v>
      </c>
      <c r="Q3990" s="6">
        <v>6.8965517241379999</v>
      </c>
      <c r="R3990" s="6">
        <v>3.4482758620689999</v>
      </c>
      <c r="S3990" s="31">
        <v>3.4482758620689999</v>
      </c>
    </row>
    <row r="3991" spans="3:19" ht="25.2" x14ac:dyDescent="0.25">
      <c r="C3991" s="106"/>
      <c r="D3991" s="101"/>
      <c r="E3991" s="11" t="s">
        <v>50</v>
      </c>
      <c r="F3991" s="8"/>
      <c r="G3991" s="7">
        <v>102</v>
      </c>
      <c r="H3991" s="17">
        <v>1.9607843137250001</v>
      </c>
      <c r="I3991" s="2">
        <v>8.8235294117649996</v>
      </c>
      <c r="J3991" s="2">
        <v>88.235294117647001</v>
      </c>
      <c r="K3991" s="2">
        <v>43.137254901961001</v>
      </c>
      <c r="L3991" s="2">
        <v>17.647058823529001</v>
      </c>
      <c r="M3991" s="2">
        <v>0.98039215686299996</v>
      </c>
      <c r="N3991" s="2">
        <v>23.529411764706001</v>
      </c>
      <c r="O3991" s="2">
        <v>14.705882352941</v>
      </c>
      <c r="P3991" s="19" t="s">
        <v>68</v>
      </c>
      <c r="Q3991" s="2">
        <v>12.745098039216</v>
      </c>
      <c r="R3991" s="2">
        <v>6.8627450980390003</v>
      </c>
      <c r="S3991" s="16">
        <v>2.9411764705880001</v>
      </c>
    </row>
    <row r="3992" spans="3:19" ht="25.2" x14ac:dyDescent="0.25">
      <c r="C3992" s="106"/>
      <c r="D3992" s="101"/>
      <c r="E3992" s="11" t="s">
        <v>51</v>
      </c>
      <c r="F3992" s="8"/>
      <c r="G3992" s="14">
        <v>46</v>
      </c>
      <c r="H3992" s="29">
        <v>2.1739130434780001</v>
      </c>
      <c r="I3992" s="12" t="s">
        <v>68</v>
      </c>
      <c r="J3992" s="6">
        <v>82.608695652174006</v>
      </c>
      <c r="K3992" s="6">
        <v>21.739130434783</v>
      </c>
      <c r="L3992" s="6">
        <v>17.391304347826001</v>
      </c>
      <c r="M3992" s="6">
        <v>2.1739130434780001</v>
      </c>
      <c r="N3992" s="6">
        <v>8.6956521739130004</v>
      </c>
      <c r="O3992" s="6">
        <v>13.04347826087</v>
      </c>
      <c r="P3992" s="12" t="s">
        <v>68</v>
      </c>
      <c r="Q3992" s="6">
        <v>15.217391304348</v>
      </c>
      <c r="R3992" s="6">
        <v>15.217391304348</v>
      </c>
      <c r="S3992" s="31">
        <v>2.1739130434780001</v>
      </c>
    </row>
    <row r="3993" spans="3:19" x14ac:dyDescent="0.25">
      <c r="C3993" s="106"/>
      <c r="D3993" s="101"/>
      <c r="E3993" s="11" t="s">
        <v>52</v>
      </c>
      <c r="F3993" s="8"/>
      <c r="G3993" s="14">
        <v>20</v>
      </c>
      <c r="H3993" s="29">
        <v>5</v>
      </c>
      <c r="I3993" s="6">
        <v>5</v>
      </c>
      <c r="J3993" s="6">
        <v>55</v>
      </c>
      <c r="K3993" s="6">
        <v>20</v>
      </c>
      <c r="L3993" s="6">
        <v>10</v>
      </c>
      <c r="M3993" s="12" t="s">
        <v>68</v>
      </c>
      <c r="N3993" s="12" t="s">
        <v>68</v>
      </c>
      <c r="O3993" s="6">
        <v>5</v>
      </c>
      <c r="P3993" s="12" t="s">
        <v>68</v>
      </c>
      <c r="Q3993" s="6">
        <v>5</v>
      </c>
      <c r="R3993" s="6">
        <v>40</v>
      </c>
      <c r="S3993" s="38" t="s">
        <v>68</v>
      </c>
    </row>
    <row r="3994" spans="3:19" x14ac:dyDescent="0.25">
      <c r="C3994" s="106"/>
      <c r="D3994" s="101"/>
      <c r="E3994" s="11" t="s">
        <v>53</v>
      </c>
      <c r="F3994" s="8"/>
      <c r="G3994" s="14">
        <v>19</v>
      </c>
      <c r="H3994" s="57" t="s">
        <v>68</v>
      </c>
      <c r="I3994" s="6">
        <v>5.2631578947369997</v>
      </c>
      <c r="J3994" s="6">
        <v>73.684210526315994</v>
      </c>
      <c r="K3994" s="6">
        <v>52.631578947367998</v>
      </c>
      <c r="L3994" s="6">
        <v>31.578947368421002</v>
      </c>
      <c r="M3994" s="12" t="s">
        <v>68</v>
      </c>
      <c r="N3994" s="6">
        <v>31.578947368421002</v>
      </c>
      <c r="O3994" s="6">
        <v>21.052631578947</v>
      </c>
      <c r="P3994" s="6">
        <v>5.2631578947369997</v>
      </c>
      <c r="Q3994" s="6">
        <v>10.526315789473999</v>
      </c>
      <c r="R3994" s="6">
        <v>21.052631578947</v>
      </c>
      <c r="S3994" s="38" t="s">
        <v>68</v>
      </c>
    </row>
    <row r="3995" spans="3:19" x14ac:dyDescent="0.25">
      <c r="C3995" s="106"/>
      <c r="D3995" s="101"/>
      <c r="E3995" s="11" t="s">
        <v>38</v>
      </c>
      <c r="F3995" s="8"/>
      <c r="G3995" s="14">
        <v>32</v>
      </c>
      <c r="H3995" s="29">
        <v>6.25</v>
      </c>
      <c r="I3995" s="6">
        <v>15.625</v>
      </c>
      <c r="J3995" s="6">
        <v>75</v>
      </c>
      <c r="K3995" s="6">
        <v>31.25</v>
      </c>
      <c r="L3995" s="6">
        <v>12.5</v>
      </c>
      <c r="M3995" s="6">
        <v>3.125</v>
      </c>
      <c r="N3995" s="6">
        <v>6.25</v>
      </c>
      <c r="O3995" s="6">
        <v>6.25</v>
      </c>
      <c r="P3995" s="6">
        <v>3.125</v>
      </c>
      <c r="Q3995" s="6">
        <v>12.5</v>
      </c>
      <c r="R3995" s="6">
        <v>12.5</v>
      </c>
      <c r="S3995" s="31">
        <v>12.5</v>
      </c>
    </row>
    <row r="3996" spans="3:19" x14ac:dyDescent="0.25">
      <c r="C3996" s="106"/>
      <c r="D3996" s="101"/>
      <c r="E3996" s="11" t="s">
        <v>54</v>
      </c>
      <c r="F3996" s="8"/>
      <c r="G3996" s="7">
        <v>1276</v>
      </c>
      <c r="H3996" s="17">
        <v>5.5642633228839999</v>
      </c>
      <c r="I3996" s="2">
        <v>11.990595611285</v>
      </c>
      <c r="J3996" s="2">
        <v>86.050156739811996</v>
      </c>
      <c r="K3996" s="2">
        <v>44.827586206897003</v>
      </c>
      <c r="L3996" s="2">
        <v>21.238244514106999</v>
      </c>
      <c r="M3996" s="2">
        <v>1.8808777429470001</v>
      </c>
      <c r="N3996" s="2">
        <v>13.322884012538999</v>
      </c>
      <c r="O3996" s="2">
        <v>12.147335423196999</v>
      </c>
      <c r="P3996" s="2">
        <v>0.39184952978100002</v>
      </c>
      <c r="Q3996" s="2">
        <v>10.423197492163</v>
      </c>
      <c r="R3996" s="2">
        <v>6.8965517241379999</v>
      </c>
      <c r="S3996" s="16">
        <v>3.6050156739810002</v>
      </c>
    </row>
    <row r="3997" spans="3:19" x14ac:dyDescent="0.25">
      <c r="C3997" s="106"/>
      <c r="D3997" s="101"/>
      <c r="E3997" s="11" t="s">
        <v>55</v>
      </c>
      <c r="F3997" s="8"/>
      <c r="G3997" s="7">
        <v>177</v>
      </c>
      <c r="H3997" s="17">
        <v>1.6949152542370001</v>
      </c>
      <c r="I3997" s="2">
        <v>6.7796610169490004</v>
      </c>
      <c r="J3997" s="2">
        <v>87.005649717514004</v>
      </c>
      <c r="K3997" s="2">
        <v>38.418079096044998</v>
      </c>
      <c r="L3997" s="2">
        <v>18.644067796609999</v>
      </c>
      <c r="M3997" s="2">
        <v>1.129943502825</v>
      </c>
      <c r="N3997" s="2">
        <v>17.514124293784999</v>
      </c>
      <c r="O3997" s="2">
        <v>13.559322033898001</v>
      </c>
      <c r="P3997" s="19" t="s">
        <v>68</v>
      </c>
      <c r="Q3997" s="2">
        <v>12.429378531073001</v>
      </c>
      <c r="R3997" s="2">
        <v>8.4745762711860007</v>
      </c>
      <c r="S3997" s="16">
        <v>2.8248587570620001</v>
      </c>
    </row>
    <row r="3998" spans="3:19" ht="25.2" x14ac:dyDescent="0.25">
      <c r="C3998" s="102" t="s">
        <v>56</v>
      </c>
      <c r="D3998" s="100" t="s">
        <v>21</v>
      </c>
      <c r="E3998" s="10" t="s">
        <v>57</v>
      </c>
      <c r="F3998" s="9"/>
      <c r="G3998" s="13">
        <v>393</v>
      </c>
      <c r="H3998" s="23">
        <v>6.8702290076340002</v>
      </c>
      <c r="I3998" s="4">
        <v>13.231552162850001</v>
      </c>
      <c r="J3998" s="4">
        <v>88.040712468192993</v>
      </c>
      <c r="K3998" s="4">
        <v>46.564885496183003</v>
      </c>
      <c r="L3998" s="4">
        <v>26.208651399491</v>
      </c>
      <c r="M3998" s="4">
        <v>2.2900763358780001</v>
      </c>
      <c r="N3998" s="4">
        <v>18.82951653944</v>
      </c>
      <c r="O3998" s="4">
        <v>16.793893129771</v>
      </c>
      <c r="P3998" s="4">
        <v>0.76335877862599999</v>
      </c>
      <c r="Q3998" s="4">
        <v>11.195928753181001</v>
      </c>
      <c r="R3998" s="4">
        <v>6.6157760814250004</v>
      </c>
      <c r="S3998" s="25">
        <v>2.0356234096689998</v>
      </c>
    </row>
    <row r="3999" spans="3:19" ht="25.2" x14ac:dyDescent="0.25">
      <c r="C3999" s="106"/>
      <c r="D3999" s="101"/>
      <c r="E3999" s="11" t="s">
        <v>58</v>
      </c>
      <c r="F3999" s="8"/>
      <c r="G3999" s="7">
        <v>615</v>
      </c>
      <c r="H3999" s="17">
        <v>4.7154471544719998</v>
      </c>
      <c r="I3999" s="2">
        <v>12.195121951220001</v>
      </c>
      <c r="J3999" s="2">
        <v>83.739837398373993</v>
      </c>
      <c r="K3999" s="2">
        <v>42.764227642275998</v>
      </c>
      <c r="L3999" s="2">
        <v>20.325203252032999</v>
      </c>
      <c r="M3999" s="2">
        <v>1.951219512195</v>
      </c>
      <c r="N3999" s="2">
        <v>14.471544715446999</v>
      </c>
      <c r="O3999" s="2">
        <v>12.032520325203</v>
      </c>
      <c r="P3999" s="2">
        <v>0.48780487804900002</v>
      </c>
      <c r="Q3999" s="2">
        <v>11.382113821138001</v>
      </c>
      <c r="R3999" s="2">
        <v>8.7804878048779997</v>
      </c>
      <c r="S3999" s="16">
        <v>4.2276422764230004</v>
      </c>
    </row>
    <row r="4000" spans="3:19" ht="25.2" x14ac:dyDescent="0.25">
      <c r="C4000" s="106"/>
      <c r="D4000" s="101"/>
      <c r="E4000" s="11" t="s">
        <v>59</v>
      </c>
      <c r="F4000" s="8"/>
      <c r="G4000" s="7">
        <v>364</v>
      </c>
      <c r="H4000" s="17">
        <v>3.8461538461539999</v>
      </c>
      <c r="I4000" s="2">
        <v>9.8901098901100006</v>
      </c>
      <c r="J4000" s="2">
        <v>85.439560439559997</v>
      </c>
      <c r="K4000" s="2">
        <v>40.109890109890003</v>
      </c>
      <c r="L4000" s="2">
        <v>17.857142857143</v>
      </c>
      <c r="M4000" s="2">
        <v>1.3736263736259999</v>
      </c>
      <c r="N4000" s="2">
        <v>9.065934065934</v>
      </c>
      <c r="O4000" s="2">
        <v>8.7912087912089998</v>
      </c>
      <c r="P4000" s="2">
        <v>0.27472527472500002</v>
      </c>
      <c r="Q4000" s="2">
        <v>9.8901098901100006</v>
      </c>
      <c r="R4000" s="2">
        <v>6.8681318681320001</v>
      </c>
      <c r="S4000" s="16">
        <v>4.1208791208789997</v>
      </c>
    </row>
    <row r="4001" spans="2:19" x14ac:dyDescent="0.25">
      <c r="C4001" s="106"/>
      <c r="D4001" s="101"/>
      <c r="E4001" s="11" t="s">
        <v>60</v>
      </c>
      <c r="F4001" s="8"/>
      <c r="G4001" s="7">
        <v>152</v>
      </c>
      <c r="H4001" s="17">
        <v>4.6052631578950001</v>
      </c>
      <c r="I4001" s="2">
        <v>5.9210526315790002</v>
      </c>
      <c r="J4001" s="2">
        <v>84.868421052632002</v>
      </c>
      <c r="K4001" s="2">
        <v>47.368421052632002</v>
      </c>
      <c r="L4001" s="2">
        <v>15.131578947368</v>
      </c>
      <c r="M4001" s="2">
        <v>0.65789473684199995</v>
      </c>
      <c r="N4001" s="2">
        <v>8.5526315789470004</v>
      </c>
      <c r="O4001" s="2">
        <v>9.2105263157890001</v>
      </c>
      <c r="P4001" s="19" t="s">
        <v>68</v>
      </c>
      <c r="Q4001" s="2">
        <v>7.8947368421049999</v>
      </c>
      <c r="R4001" s="2">
        <v>9.2105263157890001</v>
      </c>
      <c r="S4001" s="16">
        <v>3.947368421053</v>
      </c>
    </row>
    <row r="4002" spans="2:19" x14ac:dyDescent="0.25">
      <c r="C4002" s="102" t="s">
        <v>61</v>
      </c>
      <c r="D4002" s="100" t="s">
        <v>21</v>
      </c>
      <c r="E4002" s="10" t="s">
        <v>62</v>
      </c>
      <c r="F4002" s="9"/>
      <c r="G4002" s="13">
        <v>197</v>
      </c>
      <c r="H4002" s="23">
        <v>5.5837563451780001</v>
      </c>
      <c r="I4002" s="4">
        <v>9.1370558375630004</v>
      </c>
      <c r="J4002" s="4">
        <v>85.279187817259</v>
      </c>
      <c r="K4002" s="4">
        <v>38.578680203045998</v>
      </c>
      <c r="L4002" s="4">
        <v>20.812182741116999</v>
      </c>
      <c r="M4002" s="4">
        <v>3.045685279188</v>
      </c>
      <c r="N4002" s="4">
        <v>9.1370558375630004</v>
      </c>
      <c r="O4002" s="4">
        <v>9.1370558375630004</v>
      </c>
      <c r="P4002" s="4">
        <v>1.0152284263960001</v>
      </c>
      <c r="Q4002" s="4">
        <v>10.659898477157</v>
      </c>
      <c r="R4002" s="4">
        <v>8.6294416243650005</v>
      </c>
      <c r="S4002" s="25">
        <v>3.045685279188</v>
      </c>
    </row>
    <row r="4003" spans="2:19" x14ac:dyDescent="0.25">
      <c r="C4003" s="103"/>
      <c r="D4003" s="101"/>
      <c r="E4003" s="11" t="s">
        <v>63</v>
      </c>
      <c r="F4003" s="8"/>
      <c r="G4003" s="7">
        <v>460</v>
      </c>
      <c r="H4003" s="17">
        <v>6.9565217391300003</v>
      </c>
      <c r="I4003" s="2">
        <v>14.782608695652</v>
      </c>
      <c r="J4003" s="2">
        <v>86.304347826086996</v>
      </c>
      <c r="K4003" s="2">
        <v>52.173913043478002</v>
      </c>
      <c r="L4003" s="2">
        <v>27.826086956522001</v>
      </c>
      <c r="M4003" s="2">
        <v>2.6086956521740001</v>
      </c>
      <c r="N4003" s="2">
        <v>17.608695652173999</v>
      </c>
      <c r="O4003" s="2">
        <v>16.739130434783</v>
      </c>
      <c r="P4003" s="2">
        <v>0.43478260869599999</v>
      </c>
      <c r="Q4003" s="2">
        <v>11.95652173913</v>
      </c>
      <c r="R4003" s="2">
        <v>6.5217391304349999</v>
      </c>
      <c r="S4003" s="16">
        <v>2.8260869565219999</v>
      </c>
    </row>
    <row r="4004" spans="2:19" ht="25.2" x14ac:dyDescent="0.25">
      <c r="C4004" s="103"/>
      <c r="D4004" s="101"/>
      <c r="E4004" s="11" t="s">
        <v>64</v>
      </c>
      <c r="F4004" s="8"/>
      <c r="G4004" s="7">
        <v>286</v>
      </c>
      <c r="H4004" s="17">
        <v>4.1958041958040004</v>
      </c>
      <c r="I4004" s="2">
        <v>9.0909090909089993</v>
      </c>
      <c r="J4004" s="2">
        <v>84.615384615384997</v>
      </c>
      <c r="K4004" s="2">
        <v>39.510489510489997</v>
      </c>
      <c r="L4004" s="2">
        <v>16.783216783217</v>
      </c>
      <c r="M4004" s="2">
        <v>0.69930069930100003</v>
      </c>
      <c r="N4004" s="2">
        <v>11.888111888112</v>
      </c>
      <c r="O4004" s="2">
        <v>10.13986013986</v>
      </c>
      <c r="P4004" s="2">
        <v>1.0489510489510001</v>
      </c>
      <c r="Q4004" s="2">
        <v>9.0909090909089993</v>
      </c>
      <c r="R4004" s="2">
        <v>8.3916083916080009</v>
      </c>
      <c r="S4004" s="16">
        <v>3.8461538461539999</v>
      </c>
    </row>
    <row r="4005" spans="2:19" x14ac:dyDescent="0.25">
      <c r="C4005" s="103"/>
      <c r="D4005" s="101"/>
      <c r="E4005" s="11" t="s">
        <v>65</v>
      </c>
      <c r="F4005" s="8"/>
      <c r="G4005" s="7">
        <v>249</v>
      </c>
      <c r="H4005" s="17">
        <v>4.4176706827309999</v>
      </c>
      <c r="I4005" s="2">
        <v>14.457831325300999</v>
      </c>
      <c r="J4005" s="2">
        <v>82.730923694778994</v>
      </c>
      <c r="K4005" s="2">
        <v>43.775100401605997</v>
      </c>
      <c r="L4005" s="2">
        <v>19.277108433734998</v>
      </c>
      <c r="M4005" s="2">
        <v>2.0080321285139999</v>
      </c>
      <c r="N4005" s="2">
        <v>16.465863453815</v>
      </c>
      <c r="O4005" s="2">
        <v>12.449799196787</v>
      </c>
      <c r="P4005" s="19" t="s">
        <v>68</v>
      </c>
      <c r="Q4005" s="2">
        <v>8.8353413654619999</v>
      </c>
      <c r="R4005" s="2">
        <v>8.0321285140559997</v>
      </c>
      <c r="S4005" s="16">
        <v>6.0240963855420002</v>
      </c>
    </row>
    <row r="4006" spans="2:19" x14ac:dyDescent="0.25">
      <c r="C4006" s="103"/>
      <c r="D4006" s="101"/>
      <c r="E4006" s="11" t="s">
        <v>66</v>
      </c>
      <c r="F4006" s="8"/>
      <c r="G4006" s="7">
        <v>145</v>
      </c>
      <c r="H4006" s="17">
        <v>4.1379310344829996</v>
      </c>
      <c r="I4006" s="2">
        <v>7.5862068965520004</v>
      </c>
      <c r="J4006" s="2">
        <v>88.965517241379004</v>
      </c>
      <c r="K4006" s="2">
        <v>43.448275862069003</v>
      </c>
      <c r="L4006" s="2">
        <v>14.482758620689999</v>
      </c>
      <c r="M4006" s="19" t="s">
        <v>68</v>
      </c>
      <c r="N4006" s="2">
        <v>13.103448275862</v>
      </c>
      <c r="O4006" s="2">
        <v>9.6551724137930002</v>
      </c>
      <c r="P4006" s="19" t="s">
        <v>68</v>
      </c>
      <c r="Q4006" s="2">
        <v>13.793103448276</v>
      </c>
      <c r="R4006" s="2">
        <v>7.5862068965520004</v>
      </c>
      <c r="S4006" s="16">
        <v>2.7586206896549998</v>
      </c>
    </row>
    <row r="4007" spans="2:19" x14ac:dyDescent="0.25">
      <c r="C4007" s="107"/>
      <c r="D4007" s="104"/>
      <c r="E4007" s="44" t="s">
        <v>67</v>
      </c>
      <c r="F4007" s="45"/>
      <c r="G4007" s="56">
        <v>187</v>
      </c>
      <c r="H4007" s="66">
        <v>2.673796791444</v>
      </c>
      <c r="I4007" s="35">
        <v>6.9518716577540003</v>
      </c>
      <c r="J4007" s="35">
        <v>85.026737967914002</v>
      </c>
      <c r="K4007" s="35">
        <v>33.689839572193002</v>
      </c>
      <c r="L4007" s="35">
        <v>16.042780748662999</v>
      </c>
      <c r="M4007" s="35">
        <v>1.069518716578</v>
      </c>
      <c r="N4007" s="35">
        <v>8.5561497326199998</v>
      </c>
      <c r="O4007" s="35">
        <v>9.0909090909089993</v>
      </c>
      <c r="P4007" s="71" t="s">
        <v>68</v>
      </c>
      <c r="Q4007" s="35">
        <v>9.6256684491980007</v>
      </c>
      <c r="R4007" s="35">
        <v>9.0909090909089993</v>
      </c>
      <c r="S4007" s="67">
        <v>3.208556149733</v>
      </c>
    </row>
    <row r="4009" spans="2:19" x14ac:dyDescent="0.25">
      <c r="B4009" s="42" t="str">
        <f xml:space="preserve"> HYPERLINK("#'目次'!B53", "[47]")</f>
        <v>[47]</v>
      </c>
      <c r="C4009" s="37" t="s">
        <v>582</v>
      </c>
    </row>
    <row r="4010" spans="2:19" x14ac:dyDescent="0.25">
      <c r="C4010" s="37" t="s">
        <v>583</v>
      </c>
    </row>
    <row r="4012" spans="2:19" x14ac:dyDescent="0.25">
      <c r="C4012" s="37" t="s">
        <v>14</v>
      </c>
    </row>
    <row r="4013" spans="2:19" ht="100.8" x14ac:dyDescent="0.25">
      <c r="C4013" s="96"/>
      <c r="D4013" s="97"/>
      <c r="E4013" s="97"/>
      <c r="F4013" s="97"/>
      <c r="G4013" s="52" t="s">
        <v>15</v>
      </c>
      <c r="H4013" s="48" t="s">
        <v>584</v>
      </c>
      <c r="I4013" s="20" t="s">
        <v>585</v>
      </c>
      <c r="J4013" s="20" t="s">
        <v>586</v>
      </c>
      <c r="K4013" s="20" t="s">
        <v>587</v>
      </c>
      <c r="L4013" s="20" t="s">
        <v>588</v>
      </c>
      <c r="M4013" s="20" t="s">
        <v>589</v>
      </c>
      <c r="N4013" s="20" t="s">
        <v>590</v>
      </c>
      <c r="O4013" s="20" t="s">
        <v>53</v>
      </c>
      <c r="P4013" s="51" t="s">
        <v>38</v>
      </c>
    </row>
    <row r="4014" spans="2:19" x14ac:dyDescent="0.25">
      <c r="C4014" s="98"/>
      <c r="D4014" s="99"/>
      <c r="E4014" s="99"/>
      <c r="F4014" s="99"/>
      <c r="G4014" s="47"/>
      <c r="H4014" s="55"/>
      <c r="I4014" s="21"/>
      <c r="J4014" s="21"/>
      <c r="K4014" s="21"/>
      <c r="L4014" s="21"/>
      <c r="M4014" s="21"/>
      <c r="N4014" s="21"/>
      <c r="O4014" s="21"/>
      <c r="P4014" s="54"/>
    </row>
    <row r="4015" spans="2:19" x14ac:dyDescent="0.25">
      <c r="C4015" s="43"/>
      <c r="D4015" s="49"/>
      <c r="E4015" s="53" t="s">
        <v>15</v>
      </c>
      <c r="F4015" s="46"/>
      <c r="G4015" s="50">
        <v>119</v>
      </c>
      <c r="H4015" s="32">
        <v>42.016806722688997</v>
      </c>
      <c r="I4015" s="32">
        <v>42.016806722688997</v>
      </c>
      <c r="J4015" s="32">
        <v>5.0420168067229998</v>
      </c>
      <c r="K4015" s="32">
        <v>9.2436974789920008</v>
      </c>
      <c r="L4015" s="32">
        <v>11.764705882353001</v>
      </c>
      <c r="M4015" s="32">
        <v>14.285714285714</v>
      </c>
      <c r="N4015" s="32">
        <v>9.2436974789920008</v>
      </c>
      <c r="O4015" s="32">
        <v>24.36974789916</v>
      </c>
      <c r="P4015" s="65">
        <v>0.84033613445400002</v>
      </c>
    </row>
    <row r="4016" spans="2:19" x14ac:dyDescent="0.25">
      <c r="C4016" s="105" t="s">
        <v>20</v>
      </c>
      <c r="D4016" s="100" t="s">
        <v>21</v>
      </c>
      <c r="E4016" s="10" t="s">
        <v>22</v>
      </c>
      <c r="F4016" s="9"/>
      <c r="G4016" s="13">
        <v>52</v>
      </c>
      <c r="H4016" s="23">
        <v>38.461538461537998</v>
      </c>
      <c r="I4016" s="4">
        <v>42.307692307692001</v>
      </c>
      <c r="J4016" s="4">
        <v>7.6923076923079998</v>
      </c>
      <c r="K4016" s="4">
        <v>13.461538461538</v>
      </c>
      <c r="L4016" s="4">
        <v>13.461538461538</v>
      </c>
      <c r="M4016" s="4">
        <v>15.384615384615</v>
      </c>
      <c r="N4016" s="4">
        <v>13.461538461538</v>
      </c>
      <c r="O4016" s="4">
        <v>23.076923076922998</v>
      </c>
      <c r="P4016" s="59" t="s">
        <v>68</v>
      </c>
    </row>
    <row r="4017" spans="3:16" x14ac:dyDescent="0.25">
      <c r="C4017" s="106"/>
      <c r="D4017" s="101"/>
      <c r="E4017" s="11" t="s">
        <v>23</v>
      </c>
      <c r="F4017" s="8"/>
      <c r="G4017" s="7">
        <v>67</v>
      </c>
      <c r="H4017" s="17">
        <v>44.776119402985003</v>
      </c>
      <c r="I4017" s="2">
        <v>41.791044776119001</v>
      </c>
      <c r="J4017" s="2">
        <v>2.985074626866</v>
      </c>
      <c r="K4017" s="2">
        <v>5.9701492537309999</v>
      </c>
      <c r="L4017" s="2">
        <v>10.447761194030001</v>
      </c>
      <c r="M4017" s="2">
        <v>13.432835820896001</v>
      </c>
      <c r="N4017" s="2">
        <v>5.9701492537309999</v>
      </c>
      <c r="O4017" s="2">
        <v>25.373134328357999</v>
      </c>
      <c r="P4017" s="16">
        <v>1.492537313433</v>
      </c>
    </row>
    <row r="4018" spans="3:16" x14ac:dyDescent="0.25">
      <c r="C4018" s="102" t="s">
        <v>24</v>
      </c>
      <c r="D4018" s="102" t="s">
        <v>25</v>
      </c>
      <c r="E4018" s="10" t="s">
        <v>26</v>
      </c>
      <c r="F4018" s="9"/>
      <c r="G4018" s="41">
        <v>7</v>
      </c>
      <c r="H4018" s="61">
        <v>14.285714285714</v>
      </c>
      <c r="I4018" s="33">
        <v>14.285714285714</v>
      </c>
      <c r="J4018" s="39" t="s">
        <v>68</v>
      </c>
      <c r="K4018" s="39" t="s">
        <v>68</v>
      </c>
      <c r="L4018" s="39" t="s">
        <v>68</v>
      </c>
      <c r="M4018" s="33">
        <v>14.285714285714</v>
      </c>
      <c r="N4018" s="39" t="s">
        <v>68</v>
      </c>
      <c r="O4018" s="33">
        <v>57.142857142856997</v>
      </c>
      <c r="P4018" s="70" t="s">
        <v>68</v>
      </c>
    </row>
    <row r="4019" spans="3:16" x14ac:dyDescent="0.25">
      <c r="C4019" s="106"/>
      <c r="D4019" s="103"/>
      <c r="E4019" s="11" t="s">
        <v>27</v>
      </c>
      <c r="F4019" s="8"/>
      <c r="G4019" s="14">
        <v>6</v>
      </c>
      <c r="H4019" s="29">
        <v>50</v>
      </c>
      <c r="I4019" s="6">
        <v>33.333333333333002</v>
      </c>
      <c r="J4019" s="6">
        <v>16.666666666666998</v>
      </c>
      <c r="K4019" s="6">
        <v>33.333333333333002</v>
      </c>
      <c r="L4019" s="6">
        <v>33.333333333333002</v>
      </c>
      <c r="M4019" s="6">
        <v>16.666666666666998</v>
      </c>
      <c r="N4019" s="6">
        <v>50</v>
      </c>
      <c r="O4019" s="6">
        <v>16.666666666666998</v>
      </c>
      <c r="P4019" s="38" t="s">
        <v>68</v>
      </c>
    </row>
    <row r="4020" spans="3:16" x14ac:dyDescent="0.25">
      <c r="C4020" s="106"/>
      <c r="D4020" s="103"/>
      <c r="E4020" s="11" t="s">
        <v>28</v>
      </c>
      <c r="F4020" s="8"/>
      <c r="G4020" s="14">
        <v>10</v>
      </c>
      <c r="H4020" s="29">
        <v>60</v>
      </c>
      <c r="I4020" s="6">
        <v>50</v>
      </c>
      <c r="J4020" s="12" t="s">
        <v>68</v>
      </c>
      <c r="K4020" s="6">
        <v>20</v>
      </c>
      <c r="L4020" s="6">
        <v>10</v>
      </c>
      <c r="M4020" s="6">
        <v>30</v>
      </c>
      <c r="N4020" s="6">
        <v>20</v>
      </c>
      <c r="O4020" s="6">
        <v>20</v>
      </c>
      <c r="P4020" s="38" t="s">
        <v>68</v>
      </c>
    </row>
    <row r="4021" spans="3:16" x14ac:dyDescent="0.25">
      <c r="C4021" s="106"/>
      <c r="D4021" s="103"/>
      <c r="E4021" s="11" t="s">
        <v>29</v>
      </c>
      <c r="F4021" s="8"/>
      <c r="G4021" s="14">
        <v>23</v>
      </c>
      <c r="H4021" s="29">
        <v>43.478260869564998</v>
      </c>
      <c r="I4021" s="6">
        <v>39.130434782609001</v>
      </c>
      <c r="J4021" s="12" t="s">
        <v>68</v>
      </c>
      <c r="K4021" s="6">
        <v>8.6956521739130004</v>
      </c>
      <c r="L4021" s="6">
        <v>21.739130434783</v>
      </c>
      <c r="M4021" s="6">
        <v>8.6956521739130004</v>
      </c>
      <c r="N4021" s="6">
        <v>4.3478260869570002</v>
      </c>
      <c r="O4021" s="6">
        <v>21.739130434783</v>
      </c>
      <c r="P4021" s="31">
        <v>4.3478260869570002</v>
      </c>
    </row>
    <row r="4022" spans="3:16" x14ac:dyDescent="0.25">
      <c r="C4022" s="106"/>
      <c r="D4022" s="103"/>
      <c r="E4022" s="11" t="s">
        <v>30</v>
      </c>
      <c r="F4022" s="8"/>
      <c r="G4022" s="7">
        <v>73</v>
      </c>
      <c r="H4022" s="17">
        <v>41.095890410959001</v>
      </c>
      <c r="I4022" s="2">
        <v>45.205479452055002</v>
      </c>
      <c r="J4022" s="2">
        <v>6.8493150684930004</v>
      </c>
      <c r="K4022" s="2">
        <v>6.8493150684930004</v>
      </c>
      <c r="L4022" s="2">
        <v>8.2191780821920002</v>
      </c>
      <c r="M4022" s="2">
        <v>13.698630136986001</v>
      </c>
      <c r="N4022" s="2">
        <v>6.8493150684930004</v>
      </c>
      <c r="O4022" s="2">
        <v>23.287671232876999</v>
      </c>
      <c r="P4022" s="40" t="s">
        <v>68</v>
      </c>
    </row>
    <row r="4023" spans="3:16" x14ac:dyDescent="0.25">
      <c r="C4023" s="106"/>
      <c r="D4023" s="103"/>
      <c r="E4023" s="11" t="s">
        <v>31</v>
      </c>
      <c r="F4023" s="8"/>
      <c r="G4023" s="7">
        <v>112</v>
      </c>
      <c r="H4023" s="17">
        <v>43.75</v>
      </c>
      <c r="I4023" s="2">
        <v>43.75</v>
      </c>
      <c r="J4023" s="2">
        <v>5.3571428571429998</v>
      </c>
      <c r="K4023" s="2">
        <v>9.8214285714289993</v>
      </c>
      <c r="L4023" s="2">
        <v>12.5</v>
      </c>
      <c r="M4023" s="2">
        <v>14.285714285714</v>
      </c>
      <c r="N4023" s="2">
        <v>9.8214285714289993</v>
      </c>
      <c r="O4023" s="2">
        <v>22.321428571428999</v>
      </c>
      <c r="P4023" s="16">
        <v>0.89285714285700002</v>
      </c>
    </row>
    <row r="4024" spans="3:16" x14ac:dyDescent="0.25">
      <c r="C4024" s="106"/>
      <c r="D4024" s="103"/>
      <c r="E4024" s="11" t="s">
        <v>32</v>
      </c>
      <c r="F4024" s="8"/>
      <c r="G4024" s="7">
        <v>96</v>
      </c>
      <c r="H4024" s="17">
        <v>41.666666666666998</v>
      </c>
      <c r="I4024" s="2">
        <v>43.75</v>
      </c>
      <c r="J4024" s="2">
        <v>5.208333333333</v>
      </c>
      <c r="K4024" s="2">
        <v>7.291666666667</v>
      </c>
      <c r="L4024" s="2">
        <v>11.458333333333</v>
      </c>
      <c r="M4024" s="2">
        <v>12.5</v>
      </c>
      <c r="N4024" s="2">
        <v>6.25</v>
      </c>
      <c r="O4024" s="2">
        <v>22.916666666666998</v>
      </c>
      <c r="P4024" s="16">
        <v>1.041666666667</v>
      </c>
    </row>
    <row r="4025" spans="3:16" x14ac:dyDescent="0.25">
      <c r="C4025" s="106"/>
      <c r="D4025" s="102" t="s">
        <v>22</v>
      </c>
      <c r="E4025" s="10" t="s">
        <v>26</v>
      </c>
      <c r="F4025" s="9"/>
      <c r="G4025" s="41">
        <v>5</v>
      </c>
      <c r="H4025" s="61">
        <v>20</v>
      </c>
      <c r="I4025" s="39" t="s">
        <v>68</v>
      </c>
      <c r="J4025" s="39" t="s">
        <v>68</v>
      </c>
      <c r="K4025" s="39" t="s">
        <v>68</v>
      </c>
      <c r="L4025" s="39" t="s">
        <v>68</v>
      </c>
      <c r="M4025" s="33">
        <v>20</v>
      </c>
      <c r="N4025" s="39" t="s">
        <v>68</v>
      </c>
      <c r="O4025" s="33">
        <v>60</v>
      </c>
      <c r="P4025" s="70" t="s">
        <v>68</v>
      </c>
    </row>
    <row r="4026" spans="3:16" x14ac:dyDescent="0.25">
      <c r="C4026" s="106"/>
      <c r="D4026" s="103"/>
      <c r="E4026" s="11" t="s">
        <v>27</v>
      </c>
      <c r="F4026" s="8"/>
      <c r="G4026" s="14">
        <v>2</v>
      </c>
      <c r="H4026" s="57" t="s">
        <v>68</v>
      </c>
      <c r="I4026" s="6">
        <v>50</v>
      </c>
      <c r="J4026" s="12" t="s">
        <v>68</v>
      </c>
      <c r="K4026" s="6">
        <v>50</v>
      </c>
      <c r="L4026" s="6">
        <v>50</v>
      </c>
      <c r="M4026" s="12" t="s">
        <v>68</v>
      </c>
      <c r="N4026" s="6">
        <v>100</v>
      </c>
      <c r="O4026" s="12" t="s">
        <v>68</v>
      </c>
      <c r="P4026" s="38" t="s">
        <v>68</v>
      </c>
    </row>
    <row r="4027" spans="3:16" x14ac:dyDescent="0.25">
      <c r="C4027" s="106"/>
      <c r="D4027" s="103"/>
      <c r="E4027" s="11" t="s">
        <v>28</v>
      </c>
      <c r="F4027" s="8"/>
      <c r="G4027" s="14">
        <v>6</v>
      </c>
      <c r="H4027" s="29">
        <v>50</v>
      </c>
      <c r="I4027" s="6">
        <v>50</v>
      </c>
      <c r="J4027" s="12" t="s">
        <v>68</v>
      </c>
      <c r="K4027" s="6">
        <v>16.666666666666998</v>
      </c>
      <c r="L4027" s="6">
        <v>16.666666666666998</v>
      </c>
      <c r="M4027" s="6">
        <v>33.333333333333002</v>
      </c>
      <c r="N4027" s="6">
        <v>16.666666666666998</v>
      </c>
      <c r="O4027" s="12" t="s">
        <v>68</v>
      </c>
      <c r="P4027" s="38" t="s">
        <v>68</v>
      </c>
    </row>
    <row r="4028" spans="3:16" x14ac:dyDescent="0.25">
      <c r="C4028" s="106"/>
      <c r="D4028" s="103"/>
      <c r="E4028" s="11" t="s">
        <v>29</v>
      </c>
      <c r="F4028" s="8"/>
      <c r="G4028" s="14">
        <v>7</v>
      </c>
      <c r="H4028" s="29">
        <v>71.428571428571004</v>
      </c>
      <c r="I4028" s="6">
        <v>28.571428571428999</v>
      </c>
      <c r="J4028" s="12" t="s">
        <v>68</v>
      </c>
      <c r="K4028" s="6">
        <v>14.285714285714</v>
      </c>
      <c r="L4028" s="6">
        <v>14.285714285714</v>
      </c>
      <c r="M4028" s="6">
        <v>14.285714285714</v>
      </c>
      <c r="N4028" s="12" t="s">
        <v>68</v>
      </c>
      <c r="O4028" s="6">
        <v>42.857142857143003</v>
      </c>
      <c r="P4028" s="38" t="s">
        <v>68</v>
      </c>
    </row>
    <row r="4029" spans="3:16" x14ac:dyDescent="0.25">
      <c r="C4029" s="106"/>
      <c r="D4029" s="103"/>
      <c r="E4029" s="11" t="s">
        <v>30</v>
      </c>
      <c r="F4029" s="8"/>
      <c r="G4029" s="14">
        <v>32</v>
      </c>
      <c r="H4029" s="29">
        <v>34.375</v>
      </c>
      <c r="I4029" s="6">
        <v>50</v>
      </c>
      <c r="J4029" s="6">
        <v>12.5</v>
      </c>
      <c r="K4029" s="6">
        <v>12.5</v>
      </c>
      <c r="L4029" s="6">
        <v>12.5</v>
      </c>
      <c r="M4029" s="6">
        <v>12.5</v>
      </c>
      <c r="N4029" s="6">
        <v>12.5</v>
      </c>
      <c r="O4029" s="6">
        <v>18.75</v>
      </c>
      <c r="P4029" s="38" t="s">
        <v>68</v>
      </c>
    </row>
    <row r="4030" spans="3:16" x14ac:dyDescent="0.25">
      <c r="C4030" s="106"/>
      <c r="D4030" s="103"/>
      <c r="E4030" s="11" t="s">
        <v>31</v>
      </c>
      <c r="F4030" s="8"/>
      <c r="G4030" s="14">
        <v>47</v>
      </c>
      <c r="H4030" s="29">
        <v>40.425531914894002</v>
      </c>
      <c r="I4030" s="6">
        <v>46.808510638298003</v>
      </c>
      <c r="J4030" s="6">
        <v>8.5106382978719992</v>
      </c>
      <c r="K4030" s="6">
        <v>14.893617021277</v>
      </c>
      <c r="L4030" s="6">
        <v>14.893617021277</v>
      </c>
      <c r="M4030" s="6">
        <v>14.893617021277</v>
      </c>
      <c r="N4030" s="6">
        <v>14.893617021277</v>
      </c>
      <c r="O4030" s="6">
        <v>19.148936170212998</v>
      </c>
      <c r="P4030" s="38" t="s">
        <v>68</v>
      </c>
    </row>
    <row r="4031" spans="3:16" x14ac:dyDescent="0.25">
      <c r="C4031" s="106"/>
      <c r="D4031" s="103"/>
      <c r="E4031" s="11" t="s">
        <v>32</v>
      </c>
      <c r="F4031" s="8"/>
      <c r="G4031" s="14">
        <v>39</v>
      </c>
      <c r="H4031" s="29">
        <v>41.025641025641001</v>
      </c>
      <c r="I4031" s="6">
        <v>46.153846153845997</v>
      </c>
      <c r="J4031" s="6">
        <v>10.25641025641</v>
      </c>
      <c r="K4031" s="6">
        <v>12.820512820513001</v>
      </c>
      <c r="L4031" s="6">
        <v>12.820512820513001</v>
      </c>
      <c r="M4031" s="6">
        <v>12.820512820513001</v>
      </c>
      <c r="N4031" s="6">
        <v>10.25641025641</v>
      </c>
      <c r="O4031" s="6">
        <v>23.076923076922998</v>
      </c>
      <c r="P4031" s="38" t="s">
        <v>68</v>
      </c>
    </row>
    <row r="4032" spans="3:16" x14ac:dyDescent="0.25">
      <c r="C4032" s="106"/>
      <c r="D4032" s="102" t="s">
        <v>23</v>
      </c>
      <c r="E4032" s="10" t="s">
        <v>26</v>
      </c>
      <c r="F4032" s="9"/>
      <c r="G4032" s="41">
        <v>2</v>
      </c>
      <c r="H4032" s="74" t="s">
        <v>68</v>
      </c>
      <c r="I4032" s="33">
        <v>50</v>
      </c>
      <c r="J4032" s="39" t="s">
        <v>68</v>
      </c>
      <c r="K4032" s="39" t="s">
        <v>68</v>
      </c>
      <c r="L4032" s="39" t="s">
        <v>68</v>
      </c>
      <c r="M4032" s="39" t="s">
        <v>68</v>
      </c>
      <c r="N4032" s="39" t="s">
        <v>68</v>
      </c>
      <c r="O4032" s="33">
        <v>50</v>
      </c>
      <c r="P4032" s="70" t="s">
        <v>68</v>
      </c>
    </row>
    <row r="4033" spans="3:16" x14ac:dyDescent="0.25">
      <c r="C4033" s="106"/>
      <c r="D4033" s="103"/>
      <c r="E4033" s="11" t="s">
        <v>27</v>
      </c>
      <c r="F4033" s="8"/>
      <c r="G4033" s="14">
        <v>4</v>
      </c>
      <c r="H4033" s="29">
        <v>75</v>
      </c>
      <c r="I4033" s="6">
        <v>25</v>
      </c>
      <c r="J4033" s="6">
        <v>25</v>
      </c>
      <c r="K4033" s="6">
        <v>25</v>
      </c>
      <c r="L4033" s="6">
        <v>25</v>
      </c>
      <c r="M4033" s="6">
        <v>25</v>
      </c>
      <c r="N4033" s="6">
        <v>25</v>
      </c>
      <c r="O4033" s="6">
        <v>25</v>
      </c>
      <c r="P4033" s="38" t="s">
        <v>68</v>
      </c>
    </row>
    <row r="4034" spans="3:16" x14ac:dyDescent="0.25">
      <c r="C4034" s="106"/>
      <c r="D4034" s="103"/>
      <c r="E4034" s="11" t="s">
        <v>28</v>
      </c>
      <c r="F4034" s="8"/>
      <c r="G4034" s="14">
        <v>4</v>
      </c>
      <c r="H4034" s="29">
        <v>75</v>
      </c>
      <c r="I4034" s="6">
        <v>50</v>
      </c>
      <c r="J4034" s="12" t="s">
        <v>68</v>
      </c>
      <c r="K4034" s="6">
        <v>25</v>
      </c>
      <c r="L4034" s="12" t="s">
        <v>68</v>
      </c>
      <c r="M4034" s="6">
        <v>25</v>
      </c>
      <c r="N4034" s="6">
        <v>25</v>
      </c>
      <c r="O4034" s="6">
        <v>50</v>
      </c>
      <c r="P4034" s="38" t="s">
        <v>68</v>
      </c>
    </row>
    <row r="4035" spans="3:16" x14ac:dyDescent="0.25">
      <c r="C4035" s="106"/>
      <c r="D4035" s="103"/>
      <c r="E4035" s="11" t="s">
        <v>29</v>
      </c>
      <c r="F4035" s="8"/>
      <c r="G4035" s="14">
        <v>16</v>
      </c>
      <c r="H4035" s="29">
        <v>31.25</v>
      </c>
      <c r="I4035" s="6">
        <v>43.75</v>
      </c>
      <c r="J4035" s="12" t="s">
        <v>68</v>
      </c>
      <c r="K4035" s="6">
        <v>6.25</v>
      </c>
      <c r="L4035" s="6">
        <v>25</v>
      </c>
      <c r="M4035" s="6">
        <v>6.25</v>
      </c>
      <c r="N4035" s="6">
        <v>6.25</v>
      </c>
      <c r="O4035" s="6">
        <v>12.5</v>
      </c>
      <c r="P4035" s="31">
        <v>6.25</v>
      </c>
    </row>
    <row r="4036" spans="3:16" x14ac:dyDescent="0.25">
      <c r="C4036" s="106"/>
      <c r="D4036" s="103"/>
      <c r="E4036" s="11" t="s">
        <v>30</v>
      </c>
      <c r="F4036" s="8"/>
      <c r="G4036" s="14">
        <v>41</v>
      </c>
      <c r="H4036" s="29">
        <v>46.341463414633999</v>
      </c>
      <c r="I4036" s="6">
        <v>41.463414634145998</v>
      </c>
      <c r="J4036" s="6">
        <v>2.4390243902440001</v>
      </c>
      <c r="K4036" s="6">
        <v>2.4390243902440001</v>
      </c>
      <c r="L4036" s="6">
        <v>4.8780487804880002</v>
      </c>
      <c r="M4036" s="6">
        <v>14.634146341463</v>
      </c>
      <c r="N4036" s="6">
        <v>2.4390243902440001</v>
      </c>
      <c r="O4036" s="6">
        <v>26.829268292683</v>
      </c>
      <c r="P4036" s="38" t="s">
        <v>68</v>
      </c>
    </row>
    <row r="4037" spans="3:16" x14ac:dyDescent="0.25">
      <c r="C4037" s="106"/>
      <c r="D4037" s="103"/>
      <c r="E4037" s="11" t="s">
        <v>31</v>
      </c>
      <c r="F4037" s="8"/>
      <c r="G4037" s="7">
        <v>65</v>
      </c>
      <c r="H4037" s="17">
        <v>46.153846153845997</v>
      </c>
      <c r="I4037" s="2">
        <v>41.538461538462002</v>
      </c>
      <c r="J4037" s="2">
        <v>3.0769230769229998</v>
      </c>
      <c r="K4037" s="2">
        <v>6.1538461538459996</v>
      </c>
      <c r="L4037" s="2">
        <v>10.769230769230999</v>
      </c>
      <c r="M4037" s="2">
        <v>13.846153846153999</v>
      </c>
      <c r="N4037" s="2">
        <v>6.1538461538459996</v>
      </c>
      <c r="O4037" s="2">
        <v>24.615384615385</v>
      </c>
      <c r="P4037" s="16">
        <v>1.538461538462</v>
      </c>
    </row>
    <row r="4038" spans="3:16" x14ac:dyDescent="0.25">
      <c r="C4038" s="106"/>
      <c r="D4038" s="103"/>
      <c r="E4038" s="11" t="s">
        <v>32</v>
      </c>
      <c r="F4038" s="8"/>
      <c r="G4038" s="7">
        <v>57</v>
      </c>
      <c r="H4038" s="17">
        <v>42.105263157895003</v>
      </c>
      <c r="I4038" s="2">
        <v>42.105263157895003</v>
      </c>
      <c r="J4038" s="2">
        <v>1.7543859649119999</v>
      </c>
      <c r="K4038" s="2">
        <v>3.508771929825</v>
      </c>
      <c r="L4038" s="2">
        <v>10.526315789473999</v>
      </c>
      <c r="M4038" s="2">
        <v>12.280701754386</v>
      </c>
      <c r="N4038" s="2">
        <v>3.508771929825</v>
      </c>
      <c r="O4038" s="2">
        <v>22.807017543859999</v>
      </c>
      <c r="P4038" s="16">
        <v>1.7543859649119999</v>
      </c>
    </row>
    <row r="4039" spans="3:16" ht="25.2" x14ac:dyDescent="0.25">
      <c r="C4039" s="102" t="s">
        <v>33</v>
      </c>
      <c r="D4039" s="102" t="s">
        <v>25</v>
      </c>
      <c r="E4039" s="10" t="s">
        <v>34</v>
      </c>
      <c r="F4039" s="9"/>
      <c r="G4039" s="41">
        <v>6</v>
      </c>
      <c r="H4039" s="61">
        <v>33.333333333333002</v>
      </c>
      <c r="I4039" s="33">
        <v>16.666666666666998</v>
      </c>
      <c r="J4039" s="39" t="s">
        <v>68</v>
      </c>
      <c r="K4039" s="33">
        <v>16.666666666666998</v>
      </c>
      <c r="L4039" s="33">
        <v>33.333333333333002</v>
      </c>
      <c r="M4039" s="39" t="s">
        <v>68</v>
      </c>
      <c r="N4039" s="33">
        <v>16.666666666666998</v>
      </c>
      <c r="O4039" s="33">
        <v>66.666666666666998</v>
      </c>
      <c r="P4039" s="70" t="s">
        <v>68</v>
      </c>
    </row>
    <row r="4040" spans="3:16" ht="25.2" x14ac:dyDescent="0.25">
      <c r="C4040" s="106"/>
      <c r="D4040" s="103"/>
      <c r="E4040" s="11" t="s">
        <v>35</v>
      </c>
      <c r="F4040" s="8"/>
      <c r="G4040" s="14">
        <v>49</v>
      </c>
      <c r="H4040" s="29">
        <v>40.816326530612002</v>
      </c>
      <c r="I4040" s="6">
        <v>46.938775510204003</v>
      </c>
      <c r="J4040" s="6">
        <v>2.040816326531</v>
      </c>
      <c r="K4040" s="6">
        <v>10.204081632653001</v>
      </c>
      <c r="L4040" s="6">
        <v>10.204081632653001</v>
      </c>
      <c r="M4040" s="6">
        <v>16.326530612245001</v>
      </c>
      <c r="N4040" s="6">
        <v>6.1224489795919999</v>
      </c>
      <c r="O4040" s="6">
        <v>20.408163265306001</v>
      </c>
      <c r="P4040" s="31">
        <v>2.040816326531</v>
      </c>
    </row>
    <row r="4041" spans="3:16" ht="25.2" x14ac:dyDescent="0.25">
      <c r="C4041" s="106"/>
      <c r="D4041" s="103"/>
      <c r="E4041" s="11" t="s">
        <v>36</v>
      </c>
      <c r="F4041" s="8"/>
      <c r="G4041" s="14">
        <v>10</v>
      </c>
      <c r="H4041" s="29">
        <v>40</v>
      </c>
      <c r="I4041" s="6">
        <v>40</v>
      </c>
      <c r="J4041" s="6">
        <v>20</v>
      </c>
      <c r="K4041" s="6">
        <v>10</v>
      </c>
      <c r="L4041" s="6">
        <v>30</v>
      </c>
      <c r="M4041" s="6">
        <v>30</v>
      </c>
      <c r="N4041" s="6">
        <v>10</v>
      </c>
      <c r="O4041" s="6">
        <v>30</v>
      </c>
      <c r="P4041" s="38" t="s">
        <v>68</v>
      </c>
    </row>
    <row r="4042" spans="3:16" ht="25.2" x14ac:dyDescent="0.25">
      <c r="C4042" s="106"/>
      <c r="D4042" s="103"/>
      <c r="E4042" s="11" t="s">
        <v>37</v>
      </c>
      <c r="F4042" s="8"/>
      <c r="G4042" s="7">
        <v>50</v>
      </c>
      <c r="H4042" s="17">
        <v>46</v>
      </c>
      <c r="I4042" s="2">
        <v>40</v>
      </c>
      <c r="J4042" s="2">
        <v>6</v>
      </c>
      <c r="K4042" s="2">
        <v>8</v>
      </c>
      <c r="L4042" s="2">
        <v>6</v>
      </c>
      <c r="M4042" s="2">
        <v>10</v>
      </c>
      <c r="N4042" s="2">
        <v>8</v>
      </c>
      <c r="O4042" s="2">
        <v>22</v>
      </c>
      <c r="P4042" s="40" t="s">
        <v>68</v>
      </c>
    </row>
    <row r="4043" spans="3:16" x14ac:dyDescent="0.25">
      <c r="C4043" s="106"/>
      <c r="D4043" s="103"/>
      <c r="E4043" s="11" t="s">
        <v>38</v>
      </c>
      <c r="F4043" s="8"/>
      <c r="G4043" s="14">
        <v>4</v>
      </c>
      <c r="H4043" s="29">
        <v>25</v>
      </c>
      <c r="I4043" s="6">
        <v>50</v>
      </c>
      <c r="J4043" s="12" t="s">
        <v>68</v>
      </c>
      <c r="K4043" s="12" t="s">
        <v>68</v>
      </c>
      <c r="L4043" s="6">
        <v>25</v>
      </c>
      <c r="M4043" s="6">
        <v>25</v>
      </c>
      <c r="N4043" s="6">
        <v>50</v>
      </c>
      <c r="O4043" s="6">
        <v>25</v>
      </c>
      <c r="P4043" s="38" t="s">
        <v>68</v>
      </c>
    </row>
    <row r="4044" spans="3:16" ht="25.2" x14ac:dyDescent="0.25">
      <c r="C4044" s="106"/>
      <c r="D4044" s="102" t="s">
        <v>22</v>
      </c>
      <c r="E4044" s="10" t="s">
        <v>34</v>
      </c>
      <c r="F4044" s="9"/>
      <c r="G4044" s="41">
        <v>5</v>
      </c>
      <c r="H4044" s="61">
        <v>40</v>
      </c>
      <c r="I4044" s="33">
        <v>20</v>
      </c>
      <c r="J4044" s="39" t="s">
        <v>68</v>
      </c>
      <c r="K4044" s="33">
        <v>20</v>
      </c>
      <c r="L4044" s="33">
        <v>40</v>
      </c>
      <c r="M4044" s="39" t="s">
        <v>68</v>
      </c>
      <c r="N4044" s="33">
        <v>20</v>
      </c>
      <c r="O4044" s="33">
        <v>60</v>
      </c>
      <c r="P4044" s="70" t="s">
        <v>68</v>
      </c>
    </row>
    <row r="4045" spans="3:16" ht="25.2" x14ac:dyDescent="0.25">
      <c r="C4045" s="106"/>
      <c r="D4045" s="103"/>
      <c r="E4045" s="11" t="s">
        <v>35</v>
      </c>
      <c r="F4045" s="8"/>
      <c r="G4045" s="14">
        <v>30</v>
      </c>
      <c r="H4045" s="29">
        <v>43.333333333333002</v>
      </c>
      <c r="I4045" s="6">
        <v>50</v>
      </c>
      <c r="J4045" s="6">
        <v>3.333333333333</v>
      </c>
      <c r="K4045" s="6">
        <v>13.333333333333</v>
      </c>
      <c r="L4045" s="6">
        <v>3.333333333333</v>
      </c>
      <c r="M4045" s="6">
        <v>16.666666666666998</v>
      </c>
      <c r="N4045" s="6">
        <v>10</v>
      </c>
      <c r="O4045" s="6">
        <v>16.666666666666998</v>
      </c>
      <c r="P4045" s="38" t="s">
        <v>68</v>
      </c>
    </row>
    <row r="4046" spans="3:16" ht="25.2" x14ac:dyDescent="0.25">
      <c r="C4046" s="106"/>
      <c r="D4046" s="103"/>
      <c r="E4046" s="11" t="s">
        <v>36</v>
      </c>
      <c r="F4046" s="8"/>
      <c r="G4046" s="14">
        <v>4</v>
      </c>
      <c r="H4046" s="29">
        <v>25</v>
      </c>
      <c r="I4046" s="6">
        <v>25</v>
      </c>
      <c r="J4046" s="6">
        <v>25</v>
      </c>
      <c r="K4046" s="12" t="s">
        <v>68</v>
      </c>
      <c r="L4046" s="6">
        <v>50</v>
      </c>
      <c r="M4046" s="6">
        <v>25</v>
      </c>
      <c r="N4046" s="12" t="s">
        <v>68</v>
      </c>
      <c r="O4046" s="12" t="s">
        <v>68</v>
      </c>
      <c r="P4046" s="38" t="s">
        <v>68</v>
      </c>
    </row>
    <row r="4047" spans="3:16" ht="25.2" x14ac:dyDescent="0.25">
      <c r="C4047" s="106"/>
      <c r="D4047" s="103"/>
      <c r="E4047" s="11" t="s">
        <v>37</v>
      </c>
      <c r="F4047" s="8"/>
      <c r="G4047" s="14">
        <v>10</v>
      </c>
      <c r="H4047" s="29">
        <v>30</v>
      </c>
      <c r="I4047" s="6">
        <v>30</v>
      </c>
      <c r="J4047" s="6">
        <v>20</v>
      </c>
      <c r="K4047" s="6">
        <v>20</v>
      </c>
      <c r="L4047" s="6">
        <v>20</v>
      </c>
      <c r="M4047" s="6">
        <v>10</v>
      </c>
      <c r="N4047" s="6">
        <v>20</v>
      </c>
      <c r="O4047" s="6">
        <v>30</v>
      </c>
      <c r="P4047" s="38" t="s">
        <v>68</v>
      </c>
    </row>
    <row r="4048" spans="3:16" x14ac:dyDescent="0.25">
      <c r="C4048" s="106"/>
      <c r="D4048" s="103"/>
      <c r="E4048" s="11" t="s">
        <v>38</v>
      </c>
      <c r="F4048" s="8"/>
      <c r="G4048" s="14">
        <v>3</v>
      </c>
      <c r="H4048" s="29">
        <v>33.333333333333002</v>
      </c>
      <c r="I4048" s="6">
        <v>66.666666666666998</v>
      </c>
      <c r="J4048" s="12" t="s">
        <v>68</v>
      </c>
      <c r="K4048" s="12" t="s">
        <v>68</v>
      </c>
      <c r="L4048" s="12" t="s">
        <v>68</v>
      </c>
      <c r="M4048" s="6">
        <v>33.333333333333002</v>
      </c>
      <c r="N4048" s="6">
        <v>33.333333333333002</v>
      </c>
      <c r="O4048" s="6">
        <v>33.333333333333002</v>
      </c>
      <c r="P4048" s="38" t="s">
        <v>68</v>
      </c>
    </row>
    <row r="4049" spans="3:16" ht="25.2" x14ac:dyDescent="0.25">
      <c r="C4049" s="106"/>
      <c r="D4049" s="102" t="s">
        <v>23</v>
      </c>
      <c r="E4049" s="10" t="s">
        <v>34</v>
      </c>
      <c r="F4049" s="9"/>
      <c r="G4049" s="41">
        <v>1</v>
      </c>
      <c r="H4049" s="74" t="s">
        <v>68</v>
      </c>
      <c r="I4049" s="39" t="s">
        <v>68</v>
      </c>
      <c r="J4049" s="39" t="s">
        <v>68</v>
      </c>
      <c r="K4049" s="39" t="s">
        <v>68</v>
      </c>
      <c r="L4049" s="39" t="s">
        <v>68</v>
      </c>
      <c r="M4049" s="39" t="s">
        <v>68</v>
      </c>
      <c r="N4049" s="39" t="s">
        <v>68</v>
      </c>
      <c r="O4049" s="33">
        <v>100</v>
      </c>
      <c r="P4049" s="70" t="s">
        <v>68</v>
      </c>
    </row>
    <row r="4050" spans="3:16" ht="25.2" x14ac:dyDescent="0.25">
      <c r="C4050" s="106"/>
      <c r="D4050" s="103"/>
      <c r="E4050" s="11" t="s">
        <v>35</v>
      </c>
      <c r="F4050" s="8"/>
      <c r="G4050" s="14">
        <v>19</v>
      </c>
      <c r="H4050" s="29">
        <v>36.842105263157997</v>
      </c>
      <c r="I4050" s="6">
        <v>42.105263157895003</v>
      </c>
      <c r="J4050" s="12" t="s">
        <v>68</v>
      </c>
      <c r="K4050" s="6">
        <v>5.2631578947369997</v>
      </c>
      <c r="L4050" s="6">
        <v>21.052631578947</v>
      </c>
      <c r="M4050" s="6">
        <v>15.789473684211</v>
      </c>
      <c r="N4050" s="12" t="s">
        <v>68</v>
      </c>
      <c r="O4050" s="6">
        <v>26.315789473683999</v>
      </c>
      <c r="P4050" s="31">
        <v>5.2631578947369997</v>
      </c>
    </row>
    <row r="4051" spans="3:16" ht="25.2" x14ac:dyDescent="0.25">
      <c r="C4051" s="106"/>
      <c r="D4051" s="103"/>
      <c r="E4051" s="11" t="s">
        <v>36</v>
      </c>
      <c r="F4051" s="8"/>
      <c r="G4051" s="14">
        <v>6</v>
      </c>
      <c r="H4051" s="29">
        <v>50</v>
      </c>
      <c r="I4051" s="6">
        <v>50</v>
      </c>
      <c r="J4051" s="6">
        <v>16.666666666666998</v>
      </c>
      <c r="K4051" s="6">
        <v>16.666666666666998</v>
      </c>
      <c r="L4051" s="6">
        <v>16.666666666666998</v>
      </c>
      <c r="M4051" s="6">
        <v>33.333333333333002</v>
      </c>
      <c r="N4051" s="6">
        <v>16.666666666666998</v>
      </c>
      <c r="O4051" s="6">
        <v>50</v>
      </c>
      <c r="P4051" s="38" t="s">
        <v>68</v>
      </c>
    </row>
    <row r="4052" spans="3:16" ht="25.2" x14ac:dyDescent="0.25">
      <c r="C4052" s="106"/>
      <c r="D4052" s="103"/>
      <c r="E4052" s="11" t="s">
        <v>37</v>
      </c>
      <c r="F4052" s="8"/>
      <c r="G4052" s="14">
        <v>40</v>
      </c>
      <c r="H4052" s="29">
        <v>50</v>
      </c>
      <c r="I4052" s="6">
        <v>42.5</v>
      </c>
      <c r="J4052" s="6">
        <v>2.5</v>
      </c>
      <c r="K4052" s="6">
        <v>5</v>
      </c>
      <c r="L4052" s="6">
        <v>2.5</v>
      </c>
      <c r="M4052" s="6">
        <v>10</v>
      </c>
      <c r="N4052" s="6">
        <v>5</v>
      </c>
      <c r="O4052" s="6">
        <v>20</v>
      </c>
      <c r="P4052" s="38" t="s">
        <v>68</v>
      </c>
    </row>
    <row r="4053" spans="3:16" x14ac:dyDescent="0.25">
      <c r="C4053" s="106"/>
      <c r="D4053" s="103"/>
      <c r="E4053" s="11" t="s">
        <v>38</v>
      </c>
      <c r="F4053" s="8"/>
      <c r="G4053" s="14">
        <v>1</v>
      </c>
      <c r="H4053" s="57" t="s">
        <v>68</v>
      </c>
      <c r="I4053" s="12" t="s">
        <v>68</v>
      </c>
      <c r="J4053" s="12" t="s">
        <v>68</v>
      </c>
      <c r="K4053" s="12" t="s">
        <v>68</v>
      </c>
      <c r="L4053" s="6">
        <v>100</v>
      </c>
      <c r="M4053" s="12" t="s">
        <v>68</v>
      </c>
      <c r="N4053" s="6">
        <v>100</v>
      </c>
      <c r="O4053" s="12" t="s">
        <v>68</v>
      </c>
      <c r="P4053" s="38" t="s">
        <v>68</v>
      </c>
    </row>
    <row r="4054" spans="3:16" ht="25.2" x14ac:dyDescent="0.25">
      <c r="C4054" s="102" t="s">
        <v>39</v>
      </c>
      <c r="D4054" s="102" t="s">
        <v>25</v>
      </c>
      <c r="E4054" s="10" t="s">
        <v>40</v>
      </c>
      <c r="F4054" s="9"/>
      <c r="G4054" s="41">
        <v>29</v>
      </c>
      <c r="H4054" s="61">
        <v>44.827586206897003</v>
      </c>
      <c r="I4054" s="33">
        <v>17.241379310345</v>
      </c>
      <c r="J4054" s="33">
        <v>3.4482758620689999</v>
      </c>
      <c r="K4054" s="33">
        <v>3.4482758620689999</v>
      </c>
      <c r="L4054" s="33">
        <v>13.793103448276</v>
      </c>
      <c r="M4054" s="33">
        <v>6.8965517241379999</v>
      </c>
      <c r="N4054" s="33">
        <v>3.4482758620689999</v>
      </c>
      <c r="O4054" s="33">
        <v>41.379310344827999</v>
      </c>
      <c r="P4054" s="70" t="s">
        <v>68</v>
      </c>
    </row>
    <row r="4055" spans="3:16" ht="25.2" x14ac:dyDescent="0.25">
      <c r="C4055" s="106"/>
      <c r="D4055" s="103"/>
      <c r="E4055" s="11" t="s">
        <v>41</v>
      </c>
      <c r="F4055" s="8"/>
      <c r="G4055" s="14">
        <v>32</v>
      </c>
      <c r="H4055" s="29">
        <v>46.875</v>
      </c>
      <c r="I4055" s="6">
        <v>53.125</v>
      </c>
      <c r="J4055" s="12" t="s">
        <v>68</v>
      </c>
      <c r="K4055" s="6">
        <v>12.5</v>
      </c>
      <c r="L4055" s="6">
        <v>6.25</v>
      </c>
      <c r="M4055" s="6">
        <v>12.5</v>
      </c>
      <c r="N4055" s="12" t="s">
        <v>68</v>
      </c>
      <c r="O4055" s="6">
        <v>15.625</v>
      </c>
      <c r="P4055" s="31">
        <v>3.125</v>
      </c>
    </row>
    <row r="4056" spans="3:16" x14ac:dyDescent="0.25">
      <c r="C4056" s="106"/>
      <c r="D4056" s="103"/>
      <c r="E4056" s="11" t="s">
        <v>42</v>
      </c>
      <c r="F4056" s="8"/>
      <c r="G4056" s="14">
        <v>0</v>
      </c>
      <c r="H4056" s="57" t="s">
        <v>68</v>
      </c>
      <c r="I4056" s="12" t="s">
        <v>68</v>
      </c>
      <c r="J4056" s="12" t="s">
        <v>68</v>
      </c>
      <c r="K4056" s="12" t="s">
        <v>68</v>
      </c>
      <c r="L4056" s="12" t="s">
        <v>68</v>
      </c>
      <c r="M4056" s="12" t="s">
        <v>68</v>
      </c>
      <c r="N4056" s="12" t="s">
        <v>68</v>
      </c>
      <c r="O4056" s="12" t="s">
        <v>68</v>
      </c>
      <c r="P4056" s="38" t="s">
        <v>68</v>
      </c>
    </row>
    <row r="4057" spans="3:16" x14ac:dyDescent="0.25">
      <c r="C4057" s="106"/>
      <c r="D4057" s="103"/>
      <c r="E4057" s="11" t="s">
        <v>43</v>
      </c>
      <c r="F4057" s="8"/>
      <c r="G4057" s="14">
        <v>47</v>
      </c>
      <c r="H4057" s="29">
        <v>48.936170212766001</v>
      </c>
      <c r="I4057" s="6">
        <v>59.574468085105998</v>
      </c>
      <c r="J4057" s="6">
        <v>6.3829787234040003</v>
      </c>
      <c r="K4057" s="6">
        <v>10.638297872340001</v>
      </c>
      <c r="L4057" s="6">
        <v>8.5106382978719992</v>
      </c>
      <c r="M4057" s="6">
        <v>19.148936170212998</v>
      </c>
      <c r="N4057" s="6">
        <v>8.5106382978719992</v>
      </c>
      <c r="O4057" s="6">
        <v>19.148936170212998</v>
      </c>
      <c r="P4057" s="38" t="s">
        <v>68</v>
      </c>
    </row>
    <row r="4058" spans="3:16" x14ac:dyDescent="0.25">
      <c r="C4058" s="106"/>
      <c r="D4058" s="103"/>
      <c r="E4058" s="11" t="s">
        <v>44</v>
      </c>
      <c r="F4058" s="8"/>
      <c r="G4058" s="14">
        <v>10</v>
      </c>
      <c r="H4058" s="29">
        <v>40</v>
      </c>
      <c r="I4058" s="6">
        <v>70</v>
      </c>
      <c r="J4058" s="12" t="s">
        <v>68</v>
      </c>
      <c r="K4058" s="12" t="s">
        <v>68</v>
      </c>
      <c r="L4058" s="12" t="s">
        <v>68</v>
      </c>
      <c r="M4058" s="6">
        <v>20</v>
      </c>
      <c r="N4058" s="12" t="s">
        <v>68</v>
      </c>
      <c r="O4058" s="6">
        <v>10</v>
      </c>
      <c r="P4058" s="38" t="s">
        <v>68</v>
      </c>
    </row>
    <row r="4059" spans="3:16" ht="25.2" x14ac:dyDescent="0.25">
      <c r="C4059" s="106"/>
      <c r="D4059" s="103"/>
      <c r="E4059" s="11" t="s">
        <v>45</v>
      </c>
      <c r="F4059" s="8"/>
      <c r="G4059" s="14">
        <v>6</v>
      </c>
      <c r="H4059" s="29">
        <v>50</v>
      </c>
      <c r="I4059" s="12" t="s">
        <v>68</v>
      </c>
      <c r="J4059" s="12" t="s">
        <v>68</v>
      </c>
      <c r="K4059" s="12" t="s">
        <v>68</v>
      </c>
      <c r="L4059" s="12" t="s">
        <v>68</v>
      </c>
      <c r="M4059" s="12" t="s">
        <v>68</v>
      </c>
      <c r="N4059" s="6">
        <v>16.666666666666998</v>
      </c>
      <c r="O4059" s="6">
        <v>33.333333333333002</v>
      </c>
      <c r="P4059" s="38" t="s">
        <v>68</v>
      </c>
    </row>
    <row r="4060" spans="3:16" x14ac:dyDescent="0.25">
      <c r="C4060" s="106"/>
      <c r="D4060" s="103"/>
      <c r="E4060" s="11" t="s">
        <v>38</v>
      </c>
      <c r="F4060" s="8"/>
      <c r="G4060" s="14">
        <v>22</v>
      </c>
      <c r="H4060" s="29">
        <v>22.727272727273</v>
      </c>
      <c r="I4060" s="6">
        <v>40.909090909090999</v>
      </c>
      <c r="J4060" s="6">
        <v>9.0909090909089993</v>
      </c>
      <c r="K4060" s="6">
        <v>9.0909090909089993</v>
      </c>
      <c r="L4060" s="6">
        <v>22.727272727273</v>
      </c>
      <c r="M4060" s="6">
        <v>18.181818181817999</v>
      </c>
      <c r="N4060" s="6">
        <v>22.727272727273</v>
      </c>
      <c r="O4060" s="6">
        <v>18.181818181817999</v>
      </c>
      <c r="P4060" s="38" t="s">
        <v>68</v>
      </c>
    </row>
    <row r="4061" spans="3:16" ht="25.2" x14ac:dyDescent="0.25">
      <c r="C4061" s="106"/>
      <c r="D4061" s="102" t="s">
        <v>22</v>
      </c>
      <c r="E4061" s="10" t="s">
        <v>40</v>
      </c>
      <c r="F4061" s="9"/>
      <c r="G4061" s="41">
        <v>13</v>
      </c>
      <c r="H4061" s="61">
        <v>46.153846153845997</v>
      </c>
      <c r="I4061" s="33">
        <v>15.384615384615</v>
      </c>
      <c r="J4061" s="33">
        <v>7.6923076923079998</v>
      </c>
      <c r="K4061" s="33">
        <v>7.6923076923079998</v>
      </c>
      <c r="L4061" s="33">
        <v>23.076923076922998</v>
      </c>
      <c r="M4061" s="33">
        <v>7.6923076923079998</v>
      </c>
      <c r="N4061" s="33">
        <v>7.6923076923079998</v>
      </c>
      <c r="O4061" s="33">
        <v>38.461538461537998</v>
      </c>
      <c r="P4061" s="70" t="s">
        <v>68</v>
      </c>
    </row>
    <row r="4062" spans="3:16" ht="25.2" x14ac:dyDescent="0.25">
      <c r="C4062" s="106"/>
      <c r="D4062" s="103"/>
      <c r="E4062" s="11" t="s">
        <v>41</v>
      </c>
      <c r="F4062" s="8"/>
      <c r="G4062" s="14">
        <v>21</v>
      </c>
      <c r="H4062" s="29">
        <v>47.619047619047997</v>
      </c>
      <c r="I4062" s="6">
        <v>52.380952380952003</v>
      </c>
      <c r="J4062" s="12" t="s">
        <v>68</v>
      </c>
      <c r="K4062" s="6">
        <v>14.285714285714</v>
      </c>
      <c r="L4062" s="12" t="s">
        <v>68</v>
      </c>
      <c r="M4062" s="6">
        <v>14.285714285714</v>
      </c>
      <c r="N4062" s="12" t="s">
        <v>68</v>
      </c>
      <c r="O4062" s="6">
        <v>19.047619047619001</v>
      </c>
      <c r="P4062" s="38" t="s">
        <v>68</v>
      </c>
    </row>
    <row r="4063" spans="3:16" x14ac:dyDescent="0.25">
      <c r="C4063" s="106"/>
      <c r="D4063" s="103"/>
      <c r="E4063" s="11" t="s">
        <v>42</v>
      </c>
      <c r="F4063" s="8"/>
      <c r="G4063" s="14">
        <v>0</v>
      </c>
      <c r="H4063" s="57" t="s">
        <v>68</v>
      </c>
      <c r="I4063" s="12" t="s">
        <v>68</v>
      </c>
      <c r="J4063" s="12" t="s">
        <v>68</v>
      </c>
      <c r="K4063" s="12" t="s">
        <v>68</v>
      </c>
      <c r="L4063" s="12" t="s">
        <v>68</v>
      </c>
      <c r="M4063" s="12" t="s">
        <v>68</v>
      </c>
      <c r="N4063" s="12" t="s">
        <v>68</v>
      </c>
      <c r="O4063" s="12" t="s">
        <v>68</v>
      </c>
      <c r="P4063" s="38" t="s">
        <v>68</v>
      </c>
    </row>
    <row r="4064" spans="3:16" x14ac:dyDescent="0.25">
      <c r="C4064" s="106"/>
      <c r="D4064" s="103"/>
      <c r="E4064" s="11" t="s">
        <v>43</v>
      </c>
      <c r="F4064" s="8"/>
      <c r="G4064" s="14">
        <v>18</v>
      </c>
      <c r="H4064" s="29">
        <v>44.444444444444002</v>
      </c>
      <c r="I4064" s="6">
        <v>61.111111111111001</v>
      </c>
      <c r="J4064" s="6">
        <v>5.5555555555560003</v>
      </c>
      <c r="K4064" s="6">
        <v>11.111111111111001</v>
      </c>
      <c r="L4064" s="6">
        <v>5.5555555555560003</v>
      </c>
      <c r="M4064" s="6">
        <v>16.666666666666998</v>
      </c>
      <c r="N4064" s="6">
        <v>5.5555555555560003</v>
      </c>
      <c r="O4064" s="6">
        <v>16.666666666666998</v>
      </c>
      <c r="P4064" s="38" t="s">
        <v>68</v>
      </c>
    </row>
    <row r="4065" spans="3:16" x14ac:dyDescent="0.25">
      <c r="C4065" s="106"/>
      <c r="D4065" s="103"/>
      <c r="E4065" s="11" t="s">
        <v>44</v>
      </c>
      <c r="F4065" s="8"/>
      <c r="G4065" s="14">
        <v>6</v>
      </c>
      <c r="H4065" s="29">
        <v>33.333333333333002</v>
      </c>
      <c r="I4065" s="6">
        <v>83.333333333333002</v>
      </c>
      <c r="J4065" s="12" t="s">
        <v>68</v>
      </c>
      <c r="K4065" s="12" t="s">
        <v>68</v>
      </c>
      <c r="L4065" s="12" t="s">
        <v>68</v>
      </c>
      <c r="M4065" s="6">
        <v>16.666666666666998</v>
      </c>
      <c r="N4065" s="12" t="s">
        <v>68</v>
      </c>
      <c r="O4065" s="12" t="s">
        <v>68</v>
      </c>
      <c r="P4065" s="38" t="s">
        <v>68</v>
      </c>
    </row>
    <row r="4066" spans="3:16" ht="25.2" x14ac:dyDescent="0.25">
      <c r="C4066" s="106"/>
      <c r="D4066" s="103"/>
      <c r="E4066" s="11" t="s">
        <v>45</v>
      </c>
      <c r="F4066" s="8"/>
      <c r="G4066" s="14">
        <v>1</v>
      </c>
      <c r="H4066" s="57" t="s">
        <v>68</v>
      </c>
      <c r="I4066" s="12" t="s">
        <v>68</v>
      </c>
      <c r="J4066" s="12" t="s">
        <v>68</v>
      </c>
      <c r="K4066" s="12" t="s">
        <v>68</v>
      </c>
      <c r="L4066" s="12" t="s">
        <v>68</v>
      </c>
      <c r="M4066" s="12" t="s">
        <v>68</v>
      </c>
      <c r="N4066" s="6">
        <v>100</v>
      </c>
      <c r="O4066" s="12" t="s">
        <v>68</v>
      </c>
      <c r="P4066" s="38" t="s">
        <v>68</v>
      </c>
    </row>
    <row r="4067" spans="3:16" x14ac:dyDescent="0.25">
      <c r="C4067" s="106"/>
      <c r="D4067" s="103"/>
      <c r="E4067" s="11" t="s">
        <v>38</v>
      </c>
      <c r="F4067" s="8"/>
      <c r="G4067" s="14">
        <v>12</v>
      </c>
      <c r="H4067" s="29">
        <v>16.666666666666998</v>
      </c>
      <c r="I4067" s="6">
        <v>50</v>
      </c>
      <c r="J4067" s="6">
        <v>16.666666666666998</v>
      </c>
      <c r="K4067" s="6">
        <v>16.666666666666998</v>
      </c>
      <c r="L4067" s="6">
        <v>25</v>
      </c>
      <c r="M4067" s="6">
        <v>25</v>
      </c>
      <c r="N4067" s="6">
        <v>33.333333333333002</v>
      </c>
      <c r="O4067" s="6">
        <v>16.666666666666998</v>
      </c>
      <c r="P4067" s="38" t="s">
        <v>68</v>
      </c>
    </row>
    <row r="4068" spans="3:16" ht="25.2" x14ac:dyDescent="0.25">
      <c r="C4068" s="106"/>
      <c r="D4068" s="102" t="s">
        <v>23</v>
      </c>
      <c r="E4068" s="10" t="s">
        <v>40</v>
      </c>
      <c r="F4068" s="9"/>
      <c r="G4068" s="41">
        <v>16</v>
      </c>
      <c r="H4068" s="61">
        <v>43.75</v>
      </c>
      <c r="I4068" s="33">
        <v>18.75</v>
      </c>
      <c r="J4068" s="39" t="s">
        <v>68</v>
      </c>
      <c r="K4068" s="39" t="s">
        <v>68</v>
      </c>
      <c r="L4068" s="33">
        <v>6.25</v>
      </c>
      <c r="M4068" s="33">
        <v>6.25</v>
      </c>
      <c r="N4068" s="39" t="s">
        <v>68</v>
      </c>
      <c r="O4068" s="33">
        <v>43.75</v>
      </c>
      <c r="P4068" s="70" t="s">
        <v>68</v>
      </c>
    </row>
    <row r="4069" spans="3:16" ht="25.2" x14ac:dyDescent="0.25">
      <c r="C4069" s="106"/>
      <c r="D4069" s="103"/>
      <c r="E4069" s="11" t="s">
        <v>41</v>
      </c>
      <c r="F4069" s="8"/>
      <c r="G4069" s="14">
        <v>11</v>
      </c>
      <c r="H4069" s="29">
        <v>45.454545454544999</v>
      </c>
      <c r="I4069" s="6">
        <v>54.545454545455001</v>
      </c>
      <c r="J4069" s="12" t="s">
        <v>68</v>
      </c>
      <c r="K4069" s="6">
        <v>9.0909090909089993</v>
      </c>
      <c r="L4069" s="6">
        <v>18.181818181817999</v>
      </c>
      <c r="M4069" s="6">
        <v>9.0909090909089993</v>
      </c>
      <c r="N4069" s="12" t="s">
        <v>68</v>
      </c>
      <c r="O4069" s="6">
        <v>9.0909090909089993</v>
      </c>
      <c r="P4069" s="31">
        <v>9.0909090909089993</v>
      </c>
    </row>
    <row r="4070" spans="3:16" x14ac:dyDescent="0.25">
      <c r="C4070" s="106"/>
      <c r="D4070" s="103"/>
      <c r="E4070" s="11" t="s">
        <v>42</v>
      </c>
      <c r="F4070" s="8"/>
      <c r="G4070" s="14">
        <v>0</v>
      </c>
      <c r="H4070" s="57" t="s">
        <v>68</v>
      </c>
      <c r="I4070" s="12" t="s">
        <v>68</v>
      </c>
      <c r="J4070" s="12" t="s">
        <v>68</v>
      </c>
      <c r="K4070" s="12" t="s">
        <v>68</v>
      </c>
      <c r="L4070" s="12" t="s">
        <v>68</v>
      </c>
      <c r="M4070" s="12" t="s">
        <v>68</v>
      </c>
      <c r="N4070" s="12" t="s">
        <v>68</v>
      </c>
      <c r="O4070" s="12" t="s">
        <v>68</v>
      </c>
      <c r="P4070" s="38" t="s">
        <v>68</v>
      </c>
    </row>
    <row r="4071" spans="3:16" x14ac:dyDescent="0.25">
      <c r="C4071" s="106"/>
      <c r="D4071" s="103"/>
      <c r="E4071" s="11" t="s">
        <v>43</v>
      </c>
      <c r="F4071" s="8"/>
      <c r="G4071" s="14">
        <v>29</v>
      </c>
      <c r="H4071" s="29">
        <v>51.724137931034001</v>
      </c>
      <c r="I4071" s="6">
        <v>58.620689655172001</v>
      </c>
      <c r="J4071" s="6">
        <v>6.8965517241379999</v>
      </c>
      <c r="K4071" s="6">
        <v>10.344827586207</v>
      </c>
      <c r="L4071" s="6">
        <v>10.344827586207</v>
      </c>
      <c r="M4071" s="6">
        <v>20.689655172414</v>
      </c>
      <c r="N4071" s="6">
        <v>10.344827586207</v>
      </c>
      <c r="O4071" s="6">
        <v>20.689655172414</v>
      </c>
      <c r="P4071" s="38" t="s">
        <v>68</v>
      </c>
    </row>
    <row r="4072" spans="3:16" x14ac:dyDescent="0.25">
      <c r="C4072" s="106"/>
      <c r="D4072" s="103"/>
      <c r="E4072" s="11" t="s">
        <v>44</v>
      </c>
      <c r="F4072" s="8"/>
      <c r="G4072" s="14">
        <v>4</v>
      </c>
      <c r="H4072" s="29">
        <v>50</v>
      </c>
      <c r="I4072" s="6">
        <v>50</v>
      </c>
      <c r="J4072" s="12" t="s">
        <v>68</v>
      </c>
      <c r="K4072" s="12" t="s">
        <v>68</v>
      </c>
      <c r="L4072" s="12" t="s">
        <v>68</v>
      </c>
      <c r="M4072" s="6">
        <v>25</v>
      </c>
      <c r="N4072" s="12" t="s">
        <v>68</v>
      </c>
      <c r="O4072" s="6">
        <v>25</v>
      </c>
      <c r="P4072" s="38" t="s">
        <v>68</v>
      </c>
    </row>
    <row r="4073" spans="3:16" ht="25.2" x14ac:dyDescent="0.25">
      <c r="C4073" s="106"/>
      <c r="D4073" s="103"/>
      <c r="E4073" s="11" t="s">
        <v>45</v>
      </c>
      <c r="F4073" s="8"/>
      <c r="G4073" s="14">
        <v>5</v>
      </c>
      <c r="H4073" s="29">
        <v>60</v>
      </c>
      <c r="I4073" s="12" t="s">
        <v>68</v>
      </c>
      <c r="J4073" s="12" t="s">
        <v>68</v>
      </c>
      <c r="K4073" s="12" t="s">
        <v>68</v>
      </c>
      <c r="L4073" s="12" t="s">
        <v>68</v>
      </c>
      <c r="M4073" s="12" t="s">
        <v>68</v>
      </c>
      <c r="N4073" s="12" t="s">
        <v>68</v>
      </c>
      <c r="O4073" s="6">
        <v>40</v>
      </c>
      <c r="P4073" s="38" t="s">
        <v>68</v>
      </c>
    </row>
    <row r="4074" spans="3:16" x14ac:dyDescent="0.25">
      <c r="C4074" s="106"/>
      <c r="D4074" s="103"/>
      <c r="E4074" s="11" t="s">
        <v>38</v>
      </c>
      <c r="F4074" s="8"/>
      <c r="G4074" s="14">
        <v>10</v>
      </c>
      <c r="H4074" s="29">
        <v>30</v>
      </c>
      <c r="I4074" s="6">
        <v>30</v>
      </c>
      <c r="J4074" s="12" t="s">
        <v>68</v>
      </c>
      <c r="K4074" s="12" t="s">
        <v>68</v>
      </c>
      <c r="L4074" s="6">
        <v>20</v>
      </c>
      <c r="M4074" s="6">
        <v>10</v>
      </c>
      <c r="N4074" s="6">
        <v>10</v>
      </c>
      <c r="O4074" s="6">
        <v>20</v>
      </c>
      <c r="P4074" s="38" t="s">
        <v>68</v>
      </c>
    </row>
    <row r="4075" spans="3:16" x14ac:dyDescent="0.25">
      <c r="C4075" s="102" t="s">
        <v>46</v>
      </c>
      <c r="D4075" s="100" t="s">
        <v>21</v>
      </c>
      <c r="E4075" s="10" t="s">
        <v>47</v>
      </c>
      <c r="F4075" s="9"/>
      <c r="G4075" s="13">
        <v>81</v>
      </c>
      <c r="H4075" s="23">
        <v>41.975308641974998</v>
      </c>
      <c r="I4075" s="4">
        <v>49.382716049382999</v>
      </c>
      <c r="J4075" s="4">
        <v>7.4074074074069998</v>
      </c>
      <c r="K4075" s="4">
        <v>12.345679012346</v>
      </c>
      <c r="L4075" s="4">
        <v>12.345679012346</v>
      </c>
      <c r="M4075" s="4">
        <v>14.814814814815</v>
      </c>
      <c r="N4075" s="4">
        <v>9.8765432098769992</v>
      </c>
      <c r="O4075" s="4">
        <v>18.518518518518999</v>
      </c>
      <c r="P4075" s="59" t="s">
        <v>68</v>
      </c>
    </row>
    <row r="4076" spans="3:16" ht="25.2" x14ac:dyDescent="0.25">
      <c r="C4076" s="106"/>
      <c r="D4076" s="101"/>
      <c r="E4076" s="11" t="s">
        <v>48</v>
      </c>
      <c r="F4076" s="8"/>
      <c r="G4076" s="14">
        <v>7</v>
      </c>
      <c r="H4076" s="29">
        <v>42.857142857143003</v>
      </c>
      <c r="I4076" s="6">
        <v>42.857142857143003</v>
      </c>
      <c r="J4076" s="12" t="s">
        <v>68</v>
      </c>
      <c r="K4076" s="12" t="s">
        <v>68</v>
      </c>
      <c r="L4076" s="12" t="s">
        <v>68</v>
      </c>
      <c r="M4076" s="6">
        <v>14.285714285714</v>
      </c>
      <c r="N4076" s="6">
        <v>14.285714285714</v>
      </c>
      <c r="O4076" s="6">
        <v>28.571428571428999</v>
      </c>
      <c r="P4076" s="38" t="s">
        <v>68</v>
      </c>
    </row>
    <row r="4077" spans="3:16" x14ac:dyDescent="0.25">
      <c r="C4077" s="106"/>
      <c r="D4077" s="101"/>
      <c r="E4077" s="11" t="s">
        <v>49</v>
      </c>
      <c r="F4077" s="8"/>
      <c r="G4077" s="14">
        <v>1</v>
      </c>
      <c r="H4077" s="29">
        <v>100</v>
      </c>
      <c r="I4077" s="12" t="s">
        <v>68</v>
      </c>
      <c r="J4077" s="12" t="s">
        <v>68</v>
      </c>
      <c r="K4077" s="12" t="s">
        <v>68</v>
      </c>
      <c r="L4077" s="12" t="s">
        <v>68</v>
      </c>
      <c r="M4077" s="12" t="s">
        <v>68</v>
      </c>
      <c r="N4077" s="12" t="s">
        <v>68</v>
      </c>
      <c r="O4077" s="12" t="s">
        <v>68</v>
      </c>
      <c r="P4077" s="38" t="s">
        <v>68</v>
      </c>
    </row>
    <row r="4078" spans="3:16" ht="25.2" x14ac:dyDescent="0.25">
      <c r="C4078" s="106"/>
      <c r="D4078" s="101"/>
      <c r="E4078" s="11" t="s">
        <v>50</v>
      </c>
      <c r="F4078" s="8"/>
      <c r="G4078" s="14">
        <v>7</v>
      </c>
      <c r="H4078" s="29">
        <v>57.142857142856997</v>
      </c>
      <c r="I4078" s="6">
        <v>28.571428571428999</v>
      </c>
      <c r="J4078" s="12" t="s">
        <v>68</v>
      </c>
      <c r="K4078" s="6">
        <v>14.285714285714</v>
      </c>
      <c r="L4078" s="6">
        <v>28.571428571428999</v>
      </c>
      <c r="M4078" s="6">
        <v>42.857142857143003</v>
      </c>
      <c r="N4078" s="12" t="s">
        <v>68</v>
      </c>
      <c r="O4078" s="12" t="s">
        <v>68</v>
      </c>
      <c r="P4078" s="38" t="s">
        <v>68</v>
      </c>
    </row>
    <row r="4079" spans="3:16" ht="25.2" x14ac:dyDescent="0.25">
      <c r="C4079" s="106"/>
      <c r="D4079" s="101"/>
      <c r="E4079" s="11" t="s">
        <v>51</v>
      </c>
      <c r="F4079" s="8"/>
      <c r="G4079" s="14">
        <v>7</v>
      </c>
      <c r="H4079" s="29">
        <v>42.857142857143003</v>
      </c>
      <c r="I4079" s="6">
        <v>14.285714285714</v>
      </c>
      <c r="J4079" s="12" t="s">
        <v>68</v>
      </c>
      <c r="K4079" s="12" t="s">
        <v>68</v>
      </c>
      <c r="L4079" s="6">
        <v>14.285714285714</v>
      </c>
      <c r="M4079" s="12" t="s">
        <v>68</v>
      </c>
      <c r="N4079" s="12" t="s">
        <v>68</v>
      </c>
      <c r="O4079" s="6">
        <v>57.142857142856997</v>
      </c>
      <c r="P4079" s="31">
        <v>14.285714285714</v>
      </c>
    </row>
    <row r="4080" spans="3:16" x14ac:dyDescent="0.25">
      <c r="C4080" s="106"/>
      <c r="D4080" s="101"/>
      <c r="E4080" s="11" t="s">
        <v>52</v>
      </c>
      <c r="F4080" s="8"/>
      <c r="G4080" s="14">
        <v>8</v>
      </c>
      <c r="H4080" s="29">
        <v>37.5</v>
      </c>
      <c r="I4080" s="6">
        <v>25</v>
      </c>
      <c r="J4080" s="12" t="s">
        <v>68</v>
      </c>
      <c r="K4080" s="12" t="s">
        <v>68</v>
      </c>
      <c r="L4080" s="12" t="s">
        <v>68</v>
      </c>
      <c r="M4080" s="12" t="s">
        <v>68</v>
      </c>
      <c r="N4080" s="12" t="s">
        <v>68</v>
      </c>
      <c r="O4080" s="6">
        <v>50</v>
      </c>
      <c r="P4080" s="38" t="s">
        <v>68</v>
      </c>
    </row>
    <row r="4081" spans="2:16" x14ac:dyDescent="0.25">
      <c r="C4081" s="106"/>
      <c r="D4081" s="101"/>
      <c r="E4081" s="11" t="s">
        <v>53</v>
      </c>
      <c r="F4081" s="8"/>
      <c r="G4081" s="14">
        <v>4</v>
      </c>
      <c r="H4081" s="29">
        <v>25</v>
      </c>
      <c r="I4081" s="12" t="s">
        <v>68</v>
      </c>
      <c r="J4081" s="12" t="s">
        <v>68</v>
      </c>
      <c r="K4081" s="12" t="s">
        <v>68</v>
      </c>
      <c r="L4081" s="12" t="s">
        <v>68</v>
      </c>
      <c r="M4081" s="12" t="s">
        <v>68</v>
      </c>
      <c r="N4081" s="12" t="s">
        <v>68</v>
      </c>
      <c r="O4081" s="6">
        <v>75</v>
      </c>
      <c r="P4081" s="38" t="s">
        <v>68</v>
      </c>
    </row>
    <row r="4082" spans="2:16" x14ac:dyDescent="0.25">
      <c r="C4082" s="106"/>
      <c r="D4082" s="101"/>
      <c r="E4082" s="11" t="s">
        <v>38</v>
      </c>
      <c r="F4082" s="8"/>
      <c r="G4082" s="14">
        <v>4</v>
      </c>
      <c r="H4082" s="29">
        <v>25</v>
      </c>
      <c r="I4082" s="6">
        <v>50</v>
      </c>
      <c r="J4082" s="12" t="s">
        <v>68</v>
      </c>
      <c r="K4082" s="12" t="s">
        <v>68</v>
      </c>
      <c r="L4082" s="6">
        <v>25</v>
      </c>
      <c r="M4082" s="6">
        <v>25</v>
      </c>
      <c r="N4082" s="6">
        <v>50</v>
      </c>
      <c r="O4082" s="6">
        <v>25</v>
      </c>
      <c r="P4082" s="38" t="s">
        <v>68</v>
      </c>
    </row>
    <row r="4083" spans="2:16" x14ac:dyDescent="0.25">
      <c r="C4083" s="106"/>
      <c r="D4083" s="101"/>
      <c r="E4083" s="11" t="s">
        <v>54</v>
      </c>
      <c r="F4083" s="8"/>
      <c r="G4083" s="7">
        <v>88</v>
      </c>
      <c r="H4083" s="17">
        <v>42.045454545455001</v>
      </c>
      <c r="I4083" s="2">
        <v>48.863636363635997</v>
      </c>
      <c r="J4083" s="2">
        <v>6.8181818181820004</v>
      </c>
      <c r="K4083" s="2">
        <v>11.363636363635999</v>
      </c>
      <c r="L4083" s="2">
        <v>11.363636363635999</v>
      </c>
      <c r="M4083" s="2">
        <v>14.772727272727</v>
      </c>
      <c r="N4083" s="2">
        <v>10.227272727273</v>
      </c>
      <c r="O4083" s="2">
        <v>19.318181818182001</v>
      </c>
      <c r="P4083" s="40" t="s">
        <v>68</v>
      </c>
    </row>
    <row r="4084" spans="2:16" x14ac:dyDescent="0.25">
      <c r="C4084" s="106"/>
      <c r="D4084" s="101"/>
      <c r="E4084" s="11" t="s">
        <v>55</v>
      </c>
      <c r="F4084" s="8"/>
      <c r="G4084" s="14">
        <v>15</v>
      </c>
      <c r="H4084" s="29">
        <v>53.333333333333002</v>
      </c>
      <c r="I4084" s="6">
        <v>20</v>
      </c>
      <c r="J4084" s="12" t="s">
        <v>68</v>
      </c>
      <c r="K4084" s="6">
        <v>6.666666666667</v>
      </c>
      <c r="L4084" s="6">
        <v>20</v>
      </c>
      <c r="M4084" s="6">
        <v>20</v>
      </c>
      <c r="N4084" s="12" t="s">
        <v>68</v>
      </c>
      <c r="O4084" s="6">
        <v>26.666666666666998</v>
      </c>
      <c r="P4084" s="31">
        <v>6.666666666667</v>
      </c>
    </row>
    <row r="4085" spans="2:16" ht="25.2" x14ac:dyDescent="0.25">
      <c r="C4085" s="102" t="s">
        <v>56</v>
      </c>
      <c r="D4085" s="100" t="s">
        <v>21</v>
      </c>
      <c r="E4085" s="10" t="s">
        <v>57</v>
      </c>
      <c r="F4085" s="9"/>
      <c r="G4085" s="41">
        <v>26</v>
      </c>
      <c r="H4085" s="61">
        <v>38.461538461537998</v>
      </c>
      <c r="I4085" s="33">
        <v>42.307692307692001</v>
      </c>
      <c r="J4085" s="33">
        <v>7.6923076923079998</v>
      </c>
      <c r="K4085" s="33">
        <v>11.538461538462</v>
      </c>
      <c r="L4085" s="33">
        <v>15.384615384615</v>
      </c>
      <c r="M4085" s="33">
        <v>15.384615384615</v>
      </c>
      <c r="N4085" s="33">
        <v>15.384615384615</v>
      </c>
      <c r="O4085" s="33">
        <v>15.384615384615</v>
      </c>
      <c r="P4085" s="70" t="s">
        <v>68</v>
      </c>
    </row>
    <row r="4086" spans="2:16" ht="25.2" x14ac:dyDescent="0.25">
      <c r="C4086" s="106"/>
      <c r="D4086" s="101"/>
      <c r="E4086" s="11" t="s">
        <v>58</v>
      </c>
      <c r="F4086" s="8"/>
      <c r="G4086" s="7">
        <v>54</v>
      </c>
      <c r="H4086" s="17">
        <v>53.703703703704001</v>
      </c>
      <c r="I4086" s="2">
        <v>46.296296296295999</v>
      </c>
      <c r="J4086" s="2">
        <v>5.5555555555560003</v>
      </c>
      <c r="K4086" s="2">
        <v>11.111111111111001</v>
      </c>
      <c r="L4086" s="2">
        <v>11.111111111111001</v>
      </c>
      <c r="M4086" s="2">
        <v>18.518518518518999</v>
      </c>
      <c r="N4086" s="2">
        <v>11.111111111111001</v>
      </c>
      <c r="O4086" s="2">
        <v>22.222222222222001</v>
      </c>
      <c r="P4086" s="40" t="s">
        <v>68</v>
      </c>
    </row>
    <row r="4087" spans="2:16" ht="25.2" x14ac:dyDescent="0.25">
      <c r="C4087" s="106"/>
      <c r="D4087" s="101"/>
      <c r="E4087" s="11" t="s">
        <v>59</v>
      </c>
      <c r="F4087" s="8"/>
      <c r="G4087" s="14">
        <v>25</v>
      </c>
      <c r="H4087" s="29">
        <v>20</v>
      </c>
      <c r="I4087" s="6">
        <v>48</v>
      </c>
      <c r="J4087" s="6">
        <v>4</v>
      </c>
      <c r="K4087" s="6">
        <v>8</v>
      </c>
      <c r="L4087" s="6">
        <v>8</v>
      </c>
      <c r="M4087" s="6">
        <v>12</v>
      </c>
      <c r="N4087" s="12" t="s">
        <v>68</v>
      </c>
      <c r="O4087" s="6">
        <v>32</v>
      </c>
      <c r="P4087" s="31">
        <v>4</v>
      </c>
    </row>
    <row r="4088" spans="2:16" x14ac:dyDescent="0.25">
      <c r="C4088" s="106"/>
      <c r="D4088" s="101"/>
      <c r="E4088" s="11" t="s">
        <v>60</v>
      </c>
      <c r="F4088" s="8"/>
      <c r="G4088" s="14">
        <v>14</v>
      </c>
      <c r="H4088" s="29">
        <v>42.857142857143003</v>
      </c>
      <c r="I4088" s="6">
        <v>14.285714285714</v>
      </c>
      <c r="J4088" s="12" t="s">
        <v>68</v>
      </c>
      <c r="K4088" s="12" t="s">
        <v>68</v>
      </c>
      <c r="L4088" s="6">
        <v>14.285714285714</v>
      </c>
      <c r="M4088" s="12" t="s">
        <v>68</v>
      </c>
      <c r="N4088" s="6">
        <v>7.1428571428570002</v>
      </c>
      <c r="O4088" s="6">
        <v>35.714285714286</v>
      </c>
      <c r="P4088" s="38" t="s">
        <v>68</v>
      </c>
    </row>
    <row r="4089" spans="2:16" x14ac:dyDescent="0.25">
      <c r="C4089" s="102" t="s">
        <v>61</v>
      </c>
      <c r="D4089" s="100" t="s">
        <v>21</v>
      </c>
      <c r="E4089" s="10" t="s">
        <v>62</v>
      </c>
      <c r="F4089" s="9"/>
      <c r="G4089" s="41">
        <v>17</v>
      </c>
      <c r="H4089" s="61">
        <v>47.058823529412003</v>
      </c>
      <c r="I4089" s="33">
        <v>58.823529411765001</v>
      </c>
      <c r="J4089" s="33">
        <v>5.8823529411760003</v>
      </c>
      <c r="K4089" s="33">
        <v>17.647058823529001</v>
      </c>
      <c r="L4089" s="33">
        <v>11.764705882353001</v>
      </c>
      <c r="M4089" s="33">
        <v>17.647058823529001</v>
      </c>
      <c r="N4089" s="33">
        <v>17.647058823529001</v>
      </c>
      <c r="O4089" s="33">
        <v>11.764705882353001</v>
      </c>
      <c r="P4089" s="70" t="s">
        <v>68</v>
      </c>
    </row>
    <row r="4090" spans="2:16" x14ac:dyDescent="0.25">
      <c r="C4090" s="103"/>
      <c r="D4090" s="101"/>
      <c r="E4090" s="11" t="s">
        <v>63</v>
      </c>
      <c r="F4090" s="8"/>
      <c r="G4090" s="14">
        <v>30</v>
      </c>
      <c r="H4090" s="29">
        <v>46.666666666666998</v>
      </c>
      <c r="I4090" s="6">
        <v>30</v>
      </c>
      <c r="J4090" s="6">
        <v>6.666666666667</v>
      </c>
      <c r="K4090" s="6">
        <v>13.333333333333</v>
      </c>
      <c r="L4090" s="6">
        <v>10</v>
      </c>
      <c r="M4090" s="6">
        <v>16.666666666666998</v>
      </c>
      <c r="N4090" s="6">
        <v>6.666666666667</v>
      </c>
      <c r="O4090" s="6">
        <v>20</v>
      </c>
      <c r="P4090" s="31">
        <v>3.333333333333</v>
      </c>
    </row>
    <row r="4091" spans="2:16" ht="25.2" x14ac:dyDescent="0.25">
      <c r="C4091" s="103"/>
      <c r="D4091" s="101"/>
      <c r="E4091" s="11" t="s">
        <v>64</v>
      </c>
      <c r="F4091" s="8"/>
      <c r="G4091" s="14">
        <v>24</v>
      </c>
      <c r="H4091" s="29">
        <v>37.5</v>
      </c>
      <c r="I4091" s="6">
        <v>58.333333333333002</v>
      </c>
      <c r="J4091" s="6">
        <v>4.166666666667</v>
      </c>
      <c r="K4091" s="6">
        <v>4.166666666667</v>
      </c>
      <c r="L4091" s="6">
        <v>8.333333333333</v>
      </c>
      <c r="M4091" s="6">
        <v>20.833333333333002</v>
      </c>
      <c r="N4091" s="6">
        <v>4.166666666667</v>
      </c>
      <c r="O4091" s="6">
        <v>12.5</v>
      </c>
      <c r="P4091" s="38" t="s">
        <v>68</v>
      </c>
    </row>
    <row r="4092" spans="2:16" x14ac:dyDescent="0.25">
      <c r="C4092" s="103"/>
      <c r="D4092" s="101"/>
      <c r="E4092" s="11" t="s">
        <v>65</v>
      </c>
      <c r="F4092" s="8"/>
      <c r="G4092" s="14">
        <v>20</v>
      </c>
      <c r="H4092" s="29">
        <v>35</v>
      </c>
      <c r="I4092" s="6">
        <v>30</v>
      </c>
      <c r="J4092" s="12" t="s">
        <v>68</v>
      </c>
      <c r="K4092" s="6">
        <v>5</v>
      </c>
      <c r="L4092" s="6">
        <v>10</v>
      </c>
      <c r="M4092" s="6">
        <v>15</v>
      </c>
      <c r="N4092" s="6">
        <v>10</v>
      </c>
      <c r="O4092" s="6">
        <v>45</v>
      </c>
      <c r="P4092" s="38" t="s">
        <v>68</v>
      </c>
    </row>
    <row r="4093" spans="2:16" x14ac:dyDescent="0.25">
      <c r="C4093" s="103"/>
      <c r="D4093" s="101"/>
      <c r="E4093" s="11" t="s">
        <v>66</v>
      </c>
      <c r="F4093" s="8"/>
      <c r="G4093" s="14">
        <v>11</v>
      </c>
      <c r="H4093" s="29">
        <v>63.636363636364003</v>
      </c>
      <c r="I4093" s="6">
        <v>45.454545454544999</v>
      </c>
      <c r="J4093" s="12" t="s">
        <v>68</v>
      </c>
      <c r="K4093" s="6">
        <v>9.0909090909089993</v>
      </c>
      <c r="L4093" s="6">
        <v>9.0909090909089993</v>
      </c>
      <c r="M4093" s="12" t="s">
        <v>68</v>
      </c>
      <c r="N4093" s="6">
        <v>18.181818181817999</v>
      </c>
      <c r="O4093" s="6">
        <v>27.272727272727</v>
      </c>
      <c r="P4093" s="38" t="s">
        <v>68</v>
      </c>
    </row>
    <row r="4094" spans="2:16" x14ac:dyDescent="0.25">
      <c r="C4094" s="107"/>
      <c r="D4094" s="104"/>
      <c r="E4094" s="44" t="s">
        <v>67</v>
      </c>
      <c r="F4094" s="45"/>
      <c r="G4094" s="82">
        <v>17</v>
      </c>
      <c r="H4094" s="89">
        <v>29.411764705882</v>
      </c>
      <c r="I4094" s="79">
        <v>35.294117647058997</v>
      </c>
      <c r="J4094" s="79">
        <v>11.764705882353001</v>
      </c>
      <c r="K4094" s="79">
        <v>5.8823529411760003</v>
      </c>
      <c r="L4094" s="79">
        <v>23.529411764706001</v>
      </c>
      <c r="M4094" s="79">
        <v>5.8823529411760003</v>
      </c>
      <c r="N4094" s="79">
        <v>5.8823529411760003</v>
      </c>
      <c r="O4094" s="79">
        <v>35.294117647058997</v>
      </c>
      <c r="P4094" s="85" t="s">
        <v>68</v>
      </c>
    </row>
    <row r="4096" spans="2:16" x14ac:dyDescent="0.25">
      <c r="B4096" s="42" t="str">
        <f xml:space="preserve"> HYPERLINK("#'目次'!B54", "[48]")</f>
        <v>[48]</v>
      </c>
      <c r="C4096" s="37" t="s">
        <v>594</v>
      </c>
    </row>
    <row r="4099" spans="3:15" x14ac:dyDescent="0.25">
      <c r="C4099" s="37" t="s">
        <v>14</v>
      </c>
    </row>
    <row r="4100" spans="3:15" ht="37.799999999999997" x14ac:dyDescent="0.25">
      <c r="C4100" s="96"/>
      <c r="D4100" s="97"/>
      <c r="E4100" s="97"/>
      <c r="F4100" s="97"/>
      <c r="G4100" s="52" t="s">
        <v>15</v>
      </c>
      <c r="H4100" s="48" t="s">
        <v>595</v>
      </c>
      <c r="I4100" s="20" t="s">
        <v>596</v>
      </c>
      <c r="J4100" s="20" t="s">
        <v>597</v>
      </c>
      <c r="K4100" s="20" t="s">
        <v>598</v>
      </c>
      <c r="L4100" s="20" t="s">
        <v>599</v>
      </c>
      <c r="M4100" s="20" t="s">
        <v>38</v>
      </c>
      <c r="N4100" s="20" t="s">
        <v>600</v>
      </c>
      <c r="O4100" s="51" t="s">
        <v>601</v>
      </c>
    </row>
    <row r="4101" spans="3:15" x14ac:dyDescent="0.25">
      <c r="C4101" s="98"/>
      <c r="D4101" s="99"/>
      <c r="E4101" s="99"/>
      <c r="F4101" s="99"/>
      <c r="G4101" s="47"/>
      <c r="H4101" s="55"/>
      <c r="I4101" s="21"/>
      <c r="J4101" s="21"/>
      <c r="K4101" s="21"/>
      <c r="L4101" s="21"/>
      <c r="M4101" s="21"/>
      <c r="N4101" s="21"/>
      <c r="O4101" s="54"/>
    </row>
    <row r="4102" spans="3:15" x14ac:dyDescent="0.25">
      <c r="C4102" s="43"/>
      <c r="D4102" s="49"/>
      <c r="E4102" s="53" t="s">
        <v>15</v>
      </c>
      <c r="F4102" s="46"/>
      <c r="G4102" s="50">
        <v>1524</v>
      </c>
      <c r="H4102" s="32">
        <v>22.769028871391001</v>
      </c>
      <c r="I4102" s="32">
        <v>41.338582677165</v>
      </c>
      <c r="J4102" s="32">
        <v>19.160104986876998</v>
      </c>
      <c r="K4102" s="32">
        <v>11.417322834646001</v>
      </c>
      <c r="L4102" s="32">
        <v>2.4934383202100001</v>
      </c>
      <c r="M4102" s="32">
        <v>2.8215223097109998</v>
      </c>
      <c r="N4102" s="32">
        <v>64.107611548555994</v>
      </c>
      <c r="O4102" s="65">
        <v>13.910761154856001</v>
      </c>
    </row>
    <row r="4103" spans="3:15" x14ac:dyDescent="0.25">
      <c r="C4103" s="105" t="s">
        <v>20</v>
      </c>
      <c r="D4103" s="100" t="s">
        <v>21</v>
      </c>
      <c r="E4103" s="10" t="s">
        <v>22</v>
      </c>
      <c r="F4103" s="9"/>
      <c r="G4103" s="13">
        <v>780</v>
      </c>
      <c r="H4103" s="23">
        <v>22.948717948717999</v>
      </c>
      <c r="I4103" s="4">
        <v>38.205128205127998</v>
      </c>
      <c r="J4103" s="4">
        <v>20.128205128205</v>
      </c>
      <c r="K4103" s="4">
        <v>13.076923076923</v>
      </c>
      <c r="L4103" s="4">
        <v>3.0769230769229998</v>
      </c>
      <c r="M4103" s="4">
        <v>2.564102564103</v>
      </c>
      <c r="N4103" s="4">
        <v>61.153846153845997</v>
      </c>
      <c r="O4103" s="25">
        <v>16.153846153846001</v>
      </c>
    </row>
    <row r="4104" spans="3:15" x14ac:dyDescent="0.25">
      <c r="C4104" s="106"/>
      <c r="D4104" s="101"/>
      <c r="E4104" s="11" t="s">
        <v>23</v>
      </c>
      <c r="F4104" s="8"/>
      <c r="G4104" s="7">
        <v>744</v>
      </c>
      <c r="H4104" s="17">
        <v>22.580645161290001</v>
      </c>
      <c r="I4104" s="2">
        <v>44.623655913977998</v>
      </c>
      <c r="J4104" s="2">
        <v>18.145161290322999</v>
      </c>
      <c r="K4104" s="2">
        <v>9.6774193548389995</v>
      </c>
      <c r="L4104" s="2">
        <v>1.8817204301079999</v>
      </c>
      <c r="M4104" s="2">
        <v>3.091397849462</v>
      </c>
      <c r="N4104" s="2">
        <v>67.204301075269001</v>
      </c>
      <c r="O4104" s="16">
        <v>11.559139784946</v>
      </c>
    </row>
    <row r="4105" spans="3:15" x14ac:dyDescent="0.25">
      <c r="C4105" s="102" t="s">
        <v>24</v>
      </c>
      <c r="D4105" s="102" t="s">
        <v>25</v>
      </c>
      <c r="E4105" s="10" t="s">
        <v>26</v>
      </c>
      <c r="F4105" s="9"/>
      <c r="G4105" s="13">
        <v>257</v>
      </c>
      <c r="H4105" s="23">
        <v>26.070038910506</v>
      </c>
      <c r="I4105" s="4">
        <v>38.521400778210001</v>
      </c>
      <c r="J4105" s="4">
        <v>21.400778210117</v>
      </c>
      <c r="K4105" s="4">
        <v>11.284046692606999</v>
      </c>
      <c r="L4105" s="4">
        <v>1.945525291829</v>
      </c>
      <c r="M4105" s="4">
        <v>0.77821011673200002</v>
      </c>
      <c r="N4105" s="4">
        <v>64.591439688715994</v>
      </c>
      <c r="O4105" s="25">
        <v>13.229571984435999</v>
      </c>
    </row>
    <row r="4106" spans="3:15" x14ac:dyDescent="0.25">
      <c r="C4106" s="106"/>
      <c r="D4106" s="103"/>
      <c r="E4106" s="11" t="s">
        <v>27</v>
      </c>
      <c r="F4106" s="8"/>
      <c r="G4106" s="7">
        <v>297</v>
      </c>
      <c r="H4106" s="17">
        <v>19.528619528619998</v>
      </c>
      <c r="I4106" s="2">
        <v>45.791245791245998</v>
      </c>
      <c r="J4106" s="2">
        <v>16.161616161615999</v>
      </c>
      <c r="K4106" s="2">
        <v>11.111111111111001</v>
      </c>
      <c r="L4106" s="2">
        <v>5.0505050505050004</v>
      </c>
      <c r="M4106" s="2">
        <v>2.3569023569019998</v>
      </c>
      <c r="N4106" s="2">
        <v>65.319865319865002</v>
      </c>
      <c r="O4106" s="16">
        <v>16.161616161615999</v>
      </c>
    </row>
    <row r="4107" spans="3:15" x14ac:dyDescent="0.25">
      <c r="C4107" s="106"/>
      <c r="D4107" s="103"/>
      <c r="E4107" s="11" t="s">
        <v>28</v>
      </c>
      <c r="F4107" s="8"/>
      <c r="G4107" s="7">
        <v>316</v>
      </c>
      <c r="H4107" s="17">
        <v>24.367088607595001</v>
      </c>
      <c r="I4107" s="2">
        <v>42.088607594937002</v>
      </c>
      <c r="J4107" s="2">
        <v>18.987341772152</v>
      </c>
      <c r="K4107" s="2">
        <v>9.493670886076</v>
      </c>
      <c r="L4107" s="2">
        <v>2.2151898734180002</v>
      </c>
      <c r="M4107" s="2">
        <v>2.8481012658229998</v>
      </c>
      <c r="N4107" s="2">
        <v>66.455696202531996</v>
      </c>
      <c r="O4107" s="16">
        <v>11.708860759494</v>
      </c>
    </row>
    <row r="4108" spans="3:15" x14ac:dyDescent="0.25">
      <c r="C4108" s="106"/>
      <c r="D4108" s="103"/>
      <c r="E4108" s="11" t="s">
        <v>29</v>
      </c>
      <c r="F4108" s="8"/>
      <c r="G4108" s="7">
        <v>335</v>
      </c>
      <c r="H4108" s="17">
        <v>24.776119402985</v>
      </c>
      <c r="I4108" s="2">
        <v>41.791044776119001</v>
      </c>
      <c r="J4108" s="2">
        <v>16.716417910448001</v>
      </c>
      <c r="K4108" s="2">
        <v>11.641791044775999</v>
      </c>
      <c r="L4108" s="2">
        <v>1.492537313433</v>
      </c>
      <c r="M4108" s="2">
        <v>3.5820895522390002</v>
      </c>
      <c r="N4108" s="2">
        <v>66.567164179103997</v>
      </c>
      <c r="O4108" s="16">
        <v>13.134328358209</v>
      </c>
    </row>
    <row r="4109" spans="3:15" x14ac:dyDescent="0.25">
      <c r="C4109" s="106"/>
      <c r="D4109" s="103"/>
      <c r="E4109" s="11" t="s">
        <v>30</v>
      </c>
      <c r="F4109" s="8"/>
      <c r="G4109" s="7">
        <v>319</v>
      </c>
      <c r="H4109" s="17">
        <v>19.435736677116001</v>
      </c>
      <c r="I4109" s="2">
        <v>38.244514106582997</v>
      </c>
      <c r="J4109" s="2">
        <v>22.884012539185001</v>
      </c>
      <c r="K4109" s="2">
        <v>13.479623824451</v>
      </c>
      <c r="L4109" s="2">
        <v>1.8808777429470001</v>
      </c>
      <c r="M4109" s="2">
        <v>4.0752351097180002</v>
      </c>
      <c r="N4109" s="2">
        <v>57.680250783699002</v>
      </c>
      <c r="O4109" s="16">
        <v>15.360501567398</v>
      </c>
    </row>
    <row r="4110" spans="3:15" x14ac:dyDescent="0.25">
      <c r="C4110" s="106"/>
      <c r="D4110" s="103"/>
      <c r="E4110" s="11" t="s">
        <v>31</v>
      </c>
      <c r="F4110" s="8"/>
      <c r="G4110" s="7">
        <v>1267</v>
      </c>
      <c r="H4110" s="17">
        <v>22.099447513811999</v>
      </c>
      <c r="I4110" s="2">
        <v>41.910023677978998</v>
      </c>
      <c r="J4110" s="2">
        <v>18.705603788476999</v>
      </c>
      <c r="K4110" s="2">
        <v>11.444356748223999</v>
      </c>
      <c r="L4110" s="2">
        <v>2.604577742699</v>
      </c>
      <c r="M4110" s="2">
        <v>3.2359905288080002</v>
      </c>
      <c r="N4110" s="2">
        <v>64.009471191792002</v>
      </c>
      <c r="O4110" s="16">
        <v>14.048934490922999</v>
      </c>
    </row>
    <row r="4111" spans="3:15" x14ac:dyDescent="0.25">
      <c r="C4111" s="106"/>
      <c r="D4111" s="103"/>
      <c r="E4111" s="11" t="s">
        <v>32</v>
      </c>
      <c r="F4111" s="8"/>
      <c r="G4111" s="7">
        <v>654</v>
      </c>
      <c r="H4111" s="17">
        <v>22.17125382263</v>
      </c>
      <c r="I4111" s="2">
        <v>40.061162079511</v>
      </c>
      <c r="J4111" s="2">
        <v>19.724770642201999</v>
      </c>
      <c r="K4111" s="2">
        <v>12.538226299693999</v>
      </c>
      <c r="L4111" s="2">
        <v>1.6819571865439999</v>
      </c>
      <c r="M4111" s="2">
        <v>3.8226299694189998</v>
      </c>
      <c r="N4111" s="2">
        <v>62.232415902141</v>
      </c>
      <c r="O4111" s="16">
        <v>14.220183486239</v>
      </c>
    </row>
    <row r="4112" spans="3:15" x14ac:dyDescent="0.25">
      <c r="C4112" s="106"/>
      <c r="D4112" s="102" t="s">
        <v>22</v>
      </c>
      <c r="E4112" s="10" t="s">
        <v>26</v>
      </c>
      <c r="F4112" s="9"/>
      <c r="G4112" s="13">
        <v>137</v>
      </c>
      <c r="H4112" s="23">
        <v>29.197080291971002</v>
      </c>
      <c r="I4112" s="4">
        <v>30.656934306568999</v>
      </c>
      <c r="J4112" s="4">
        <v>24.087591240876002</v>
      </c>
      <c r="K4112" s="4">
        <v>13.138686131387001</v>
      </c>
      <c r="L4112" s="4">
        <v>2.1897810218979998</v>
      </c>
      <c r="M4112" s="4">
        <v>0.72992700729899995</v>
      </c>
      <c r="N4112" s="4">
        <v>59.854014598539997</v>
      </c>
      <c r="O4112" s="25">
        <v>15.328467153285001</v>
      </c>
    </row>
    <row r="4113" spans="3:15" x14ac:dyDescent="0.25">
      <c r="C4113" s="106"/>
      <c r="D4113" s="103"/>
      <c r="E4113" s="11" t="s">
        <v>27</v>
      </c>
      <c r="F4113" s="8"/>
      <c r="G4113" s="7">
        <v>157</v>
      </c>
      <c r="H4113" s="17">
        <v>19.108280254777</v>
      </c>
      <c r="I4113" s="2">
        <v>41.401273885350001</v>
      </c>
      <c r="J4113" s="2">
        <v>17.197452229299</v>
      </c>
      <c r="K4113" s="2">
        <v>12.101910828025</v>
      </c>
      <c r="L4113" s="2">
        <v>7.6433121019110004</v>
      </c>
      <c r="M4113" s="2">
        <v>2.5477707006369998</v>
      </c>
      <c r="N4113" s="2">
        <v>60.509554140127001</v>
      </c>
      <c r="O4113" s="16">
        <v>19.745222929935998</v>
      </c>
    </row>
    <row r="4114" spans="3:15" x14ac:dyDescent="0.25">
      <c r="C4114" s="106"/>
      <c r="D4114" s="103"/>
      <c r="E4114" s="11" t="s">
        <v>28</v>
      </c>
      <c r="F4114" s="8"/>
      <c r="G4114" s="7">
        <v>162</v>
      </c>
      <c r="H4114" s="17">
        <v>24.074074074074002</v>
      </c>
      <c r="I4114" s="2">
        <v>38.888888888888999</v>
      </c>
      <c r="J4114" s="2">
        <v>19.753086419753</v>
      </c>
      <c r="K4114" s="2">
        <v>10.493827160494</v>
      </c>
      <c r="L4114" s="2">
        <v>2.4691358024690002</v>
      </c>
      <c r="M4114" s="2">
        <v>4.3209876543209997</v>
      </c>
      <c r="N4114" s="2">
        <v>62.962962962962997</v>
      </c>
      <c r="O4114" s="16">
        <v>12.962962962962999</v>
      </c>
    </row>
    <row r="4115" spans="3:15" x14ac:dyDescent="0.25">
      <c r="C4115" s="106"/>
      <c r="D4115" s="103"/>
      <c r="E4115" s="11" t="s">
        <v>29</v>
      </c>
      <c r="F4115" s="8"/>
      <c r="G4115" s="7">
        <v>175</v>
      </c>
      <c r="H4115" s="17">
        <v>25.714285714286</v>
      </c>
      <c r="I4115" s="2">
        <v>40</v>
      </c>
      <c r="J4115" s="2">
        <v>16</v>
      </c>
      <c r="K4115" s="2">
        <v>14.857142857143</v>
      </c>
      <c r="L4115" s="2">
        <v>1.142857142857</v>
      </c>
      <c r="M4115" s="2">
        <v>2.285714285714</v>
      </c>
      <c r="N4115" s="2">
        <v>65.714285714286007</v>
      </c>
      <c r="O4115" s="16">
        <v>16</v>
      </c>
    </row>
    <row r="4116" spans="3:15" x14ac:dyDescent="0.25">
      <c r="C4116" s="106"/>
      <c r="D4116" s="103"/>
      <c r="E4116" s="11" t="s">
        <v>30</v>
      </c>
      <c r="F4116" s="8"/>
      <c r="G4116" s="7">
        <v>149</v>
      </c>
      <c r="H4116" s="17">
        <v>16.778523489933001</v>
      </c>
      <c r="I4116" s="2">
        <v>38.926174496644002</v>
      </c>
      <c r="J4116" s="2">
        <v>24.832214765101</v>
      </c>
      <c r="K4116" s="2">
        <v>14.765100671141001</v>
      </c>
      <c r="L4116" s="2">
        <v>2.0134228187919998</v>
      </c>
      <c r="M4116" s="2">
        <v>2.6845637583889999</v>
      </c>
      <c r="N4116" s="2">
        <v>55.704697986577003</v>
      </c>
      <c r="O4116" s="16">
        <v>16.778523489933001</v>
      </c>
    </row>
    <row r="4117" spans="3:15" x14ac:dyDescent="0.25">
      <c r="C4117" s="106"/>
      <c r="D4117" s="103"/>
      <c r="E4117" s="11" t="s">
        <v>31</v>
      </c>
      <c r="F4117" s="8"/>
      <c r="G4117" s="7">
        <v>643</v>
      </c>
      <c r="H4117" s="17">
        <v>21.617418351476999</v>
      </c>
      <c r="I4117" s="2">
        <v>39.813374805598997</v>
      </c>
      <c r="J4117" s="2">
        <v>19.284603421461998</v>
      </c>
      <c r="K4117" s="2">
        <v>13.063763608086999</v>
      </c>
      <c r="L4117" s="2">
        <v>3.2659409020219998</v>
      </c>
      <c r="M4117" s="2">
        <v>2.9548989113530002</v>
      </c>
      <c r="N4117" s="2">
        <v>61.430793157076003</v>
      </c>
      <c r="O4117" s="16">
        <v>16.329704510109</v>
      </c>
    </row>
    <row r="4118" spans="3:15" x14ac:dyDescent="0.25">
      <c r="C4118" s="106"/>
      <c r="D4118" s="103"/>
      <c r="E4118" s="11" t="s">
        <v>32</v>
      </c>
      <c r="F4118" s="8"/>
      <c r="G4118" s="7">
        <v>324</v>
      </c>
      <c r="H4118" s="17">
        <v>21.604938271605</v>
      </c>
      <c r="I4118" s="2">
        <v>39.506172839506</v>
      </c>
      <c r="J4118" s="2">
        <v>20.061728395062001</v>
      </c>
      <c r="K4118" s="2">
        <v>14.814814814815</v>
      </c>
      <c r="L4118" s="2">
        <v>1.543209876543</v>
      </c>
      <c r="M4118" s="2">
        <v>2.4691358024690002</v>
      </c>
      <c r="N4118" s="2">
        <v>61.111111111111001</v>
      </c>
      <c r="O4118" s="16">
        <v>16.358024691358001</v>
      </c>
    </row>
    <row r="4119" spans="3:15" x14ac:dyDescent="0.25">
      <c r="C4119" s="106"/>
      <c r="D4119" s="102" t="s">
        <v>23</v>
      </c>
      <c r="E4119" s="10" t="s">
        <v>26</v>
      </c>
      <c r="F4119" s="9"/>
      <c r="G4119" s="13">
        <v>120</v>
      </c>
      <c r="H4119" s="23">
        <v>22.5</v>
      </c>
      <c r="I4119" s="4">
        <v>47.5</v>
      </c>
      <c r="J4119" s="4">
        <v>18.333333333333002</v>
      </c>
      <c r="K4119" s="4">
        <v>9.166666666667</v>
      </c>
      <c r="L4119" s="4">
        <v>1.666666666667</v>
      </c>
      <c r="M4119" s="4">
        <v>0.83333333333299997</v>
      </c>
      <c r="N4119" s="4">
        <v>70</v>
      </c>
      <c r="O4119" s="25">
        <v>10.833333333333</v>
      </c>
    </row>
    <row r="4120" spans="3:15" x14ac:dyDescent="0.25">
      <c r="C4120" s="106"/>
      <c r="D4120" s="103"/>
      <c r="E4120" s="11" t="s">
        <v>27</v>
      </c>
      <c r="F4120" s="8"/>
      <c r="G4120" s="7">
        <v>140</v>
      </c>
      <c r="H4120" s="17">
        <v>20</v>
      </c>
      <c r="I4120" s="2">
        <v>50.714285714286</v>
      </c>
      <c r="J4120" s="2">
        <v>15</v>
      </c>
      <c r="K4120" s="2">
        <v>10</v>
      </c>
      <c r="L4120" s="2">
        <v>2.1428571428569998</v>
      </c>
      <c r="M4120" s="2">
        <v>2.1428571428569998</v>
      </c>
      <c r="N4120" s="2">
        <v>70.714285714286007</v>
      </c>
      <c r="O4120" s="16">
        <v>12.142857142857</v>
      </c>
    </row>
    <row r="4121" spans="3:15" x14ac:dyDescent="0.25">
      <c r="C4121" s="106"/>
      <c r="D4121" s="103"/>
      <c r="E4121" s="11" t="s">
        <v>28</v>
      </c>
      <c r="F4121" s="8"/>
      <c r="G4121" s="7">
        <v>154</v>
      </c>
      <c r="H4121" s="17">
        <v>24.675324675325001</v>
      </c>
      <c r="I4121" s="2">
        <v>45.454545454544999</v>
      </c>
      <c r="J4121" s="2">
        <v>18.181818181817999</v>
      </c>
      <c r="K4121" s="2">
        <v>8.4415584415579996</v>
      </c>
      <c r="L4121" s="2">
        <v>1.948051948052</v>
      </c>
      <c r="M4121" s="2">
        <v>1.298701298701</v>
      </c>
      <c r="N4121" s="2">
        <v>70.12987012987</v>
      </c>
      <c r="O4121" s="16">
        <v>10.38961038961</v>
      </c>
    </row>
    <row r="4122" spans="3:15" x14ac:dyDescent="0.25">
      <c r="C4122" s="106"/>
      <c r="D4122" s="103"/>
      <c r="E4122" s="11" t="s">
        <v>29</v>
      </c>
      <c r="F4122" s="8"/>
      <c r="G4122" s="7">
        <v>160</v>
      </c>
      <c r="H4122" s="17">
        <v>23.75</v>
      </c>
      <c r="I4122" s="2">
        <v>43.75</v>
      </c>
      <c r="J4122" s="2">
        <v>17.5</v>
      </c>
      <c r="K4122" s="2">
        <v>8.125</v>
      </c>
      <c r="L4122" s="2">
        <v>1.875</v>
      </c>
      <c r="M4122" s="2">
        <v>5</v>
      </c>
      <c r="N4122" s="2">
        <v>67.5</v>
      </c>
      <c r="O4122" s="16">
        <v>10</v>
      </c>
    </row>
    <row r="4123" spans="3:15" x14ac:dyDescent="0.25">
      <c r="C4123" s="106"/>
      <c r="D4123" s="103"/>
      <c r="E4123" s="11" t="s">
        <v>30</v>
      </c>
      <c r="F4123" s="8"/>
      <c r="G4123" s="7">
        <v>170</v>
      </c>
      <c r="H4123" s="17">
        <v>21.764705882352999</v>
      </c>
      <c r="I4123" s="2">
        <v>37.647058823529001</v>
      </c>
      <c r="J4123" s="2">
        <v>21.176470588234999</v>
      </c>
      <c r="K4123" s="2">
        <v>12.352941176471001</v>
      </c>
      <c r="L4123" s="2">
        <v>1.764705882353</v>
      </c>
      <c r="M4123" s="2">
        <v>5.2941176470590001</v>
      </c>
      <c r="N4123" s="2">
        <v>59.411764705882</v>
      </c>
      <c r="O4123" s="16">
        <v>14.117647058824</v>
      </c>
    </row>
    <row r="4124" spans="3:15" x14ac:dyDescent="0.25">
      <c r="C4124" s="106"/>
      <c r="D4124" s="103"/>
      <c r="E4124" s="11" t="s">
        <v>31</v>
      </c>
      <c r="F4124" s="8"/>
      <c r="G4124" s="7">
        <v>624</v>
      </c>
      <c r="H4124" s="17">
        <v>22.596153846153999</v>
      </c>
      <c r="I4124" s="2">
        <v>44.070512820513002</v>
      </c>
      <c r="J4124" s="2">
        <v>18.108974358973999</v>
      </c>
      <c r="K4124" s="2">
        <v>9.7756410256410007</v>
      </c>
      <c r="L4124" s="2">
        <v>1.923076923077</v>
      </c>
      <c r="M4124" s="2">
        <v>3.5256410256409998</v>
      </c>
      <c r="N4124" s="2">
        <v>66.666666666666998</v>
      </c>
      <c r="O4124" s="16">
        <v>11.698717948718</v>
      </c>
    </row>
    <row r="4125" spans="3:15" x14ac:dyDescent="0.25">
      <c r="C4125" s="106"/>
      <c r="D4125" s="103"/>
      <c r="E4125" s="11" t="s">
        <v>32</v>
      </c>
      <c r="F4125" s="8"/>
      <c r="G4125" s="7">
        <v>330</v>
      </c>
      <c r="H4125" s="17">
        <v>22.727272727273</v>
      </c>
      <c r="I4125" s="2">
        <v>40.606060606061</v>
      </c>
      <c r="J4125" s="2">
        <v>19.393939393939</v>
      </c>
      <c r="K4125" s="2">
        <v>10.303030303030001</v>
      </c>
      <c r="L4125" s="2">
        <v>1.818181818182</v>
      </c>
      <c r="M4125" s="2">
        <v>5.1515151515150004</v>
      </c>
      <c r="N4125" s="2">
        <v>63.333333333333002</v>
      </c>
      <c r="O4125" s="16">
        <v>12.121212121212</v>
      </c>
    </row>
    <row r="4126" spans="3:15" ht="25.2" x14ac:dyDescent="0.25">
      <c r="C4126" s="102" t="s">
        <v>33</v>
      </c>
      <c r="D4126" s="102" t="s">
        <v>25</v>
      </c>
      <c r="E4126" s="10" t="s">
        <v>34</v>
      </c>
      <c r="F4126" s="9"/>
      <c r="G4126" s="13">
        <v>75</v>
      </c>
      <c r="H4126" s="23">
        <v>12</v>
      </c>
      <c r="I4126" s="4">
        <v>30.666666666666998</v>
      </c>
      <c r="J4126" s="4">
        <v>30.666666666666998</v>
      </c>
      <c r="K4126" s="4">
        <v>16</v>
      </c>
      <c r="L4126" s="4">
        <v>9.333333333333</v>
      </c>
      <c r="M4126" s="4">
        <v>1.333333333333</v>
      </c>
      <c r="N4126" s="4">
        <v>42.666666666666998</v>
      </c>
      <c r="O4126" s="25">
        <v>25.333333333333002</v>
      </c>
    </row>
    <row r="4127" spans="3:15" ht="25.2" x14ac:dyDescent="0.25">
      <c r="C4127" s="106"/>
      <c r="D4127" s="103"/>
      <c r="E4127" s="11" t="s">
        <v>35</v>
      </c>
      <c r="F4127" s="8"/>
      <c r="G4127" s="7">
        <v>1042</v>
      </c>
      <c r="H4127" s="17">
        <v>24.952015355086001</v>
      </c>
      <c r="I4127" s="2">
        <v>43.186180422264997</v>
      </c>
      <c r="J4127" s="2">
        <v>17.562380038388</v>
      </c>
      <c r="K4127" s="2">
        <v>10.556621880998</v>
      </c>
      <c r="L4127" s="2">
        <v>1.631477927063</v>
      </c>
      <c r="M4127" s="2">
        <v>2.1113243761999998</v>
      </c>
      <c r="N4127" s="2">
        <v>68.138195777351001</v>
      </c>
      <c r="O4127" s="16">
        <v>12.188099808061001</v>
      </c>
    </row>
    <row r="4128" spans="3:15" ht="25.2" x14ac:dyDescent="0.25">
      <c r="C4128" s="106"/>
      <c r="D4128" s="103"/>
      <c r="E4128" s="11" t="s">
        <v>36</v>
      </c>
      <c r="F4128" s="8"/>
      <c r="G4128" s="7">
        <v>122</v>
      </c>
      <c r="H4128" s="17">
        <v>15.573770491803</v>
      </c>
      <c r="I4128" s="2">
        <v>39.344262295081997</v>
      </c>
      <c r="J4128" s="2">
        <v>20.491803278689002</v>
      </c>
      <c r="K4128" s="2">
        <v>15.573770491803</v>
      </c>
      <c r="L4128" s="2">
        <v>5.7377049180329998</v>
      </c>
      <c r="M4128" s="2">
        <v>3.2786885245900002</v>
      </c>
      <c r="N4128" s="2">
        <v>54.918032786885</v>
      </c>
      <c r="O4128" s="16">
        <v>21.311475409836</v>
      </c>
    </row>
    <row r="4129" spans="3:15" ht="25.2" x14ac:dyDescent="0.25">
      <c r="C4129" s="106"/>
      <c r="D4129" s="103"/>
      <c r="E4129" s="11" t="s">
        <v>37</v>
      </c>
      <c r="F4129" s="8"/>
      <c r="G4129" s="7">
        <v>251</v>
      </c>
      <c r="H4129" s="17">
        <v>19.521912350598001</v>
      </c>
      <c r="I4129" s="2">
        <v>40.239043824701</v>
      </c>
      <c r="J4129" s="2">
        <v>20.717131474104001</v>
      </c>
      <c r="K4129" s="2">
        <v>11.952191235060001</v>
      </c>
      <c r="L4129" s="2">
        <v>2.7888446215139999</v>
      </c>
      <c r="M4129" s="2">
        <v>4.7808764940239996</v>
      </c>
      <c r="N4129" s="2">
        <v>59.760956175299</v>
      </c>
      <c r="O4129" s="16">
        <v>14.741035856573999</v>
      </c>
    </row>
    <row r="4130" spans="3:15" x14ac:dyDescent="0.25">
      <c r="C4130" s="106"/>
      <c r="D4130" s="103"/>
      <c r="E4130" s="11" t="s">
        <v>38</v>
      </c>
      <c r="F4130" s="8"/>
      <c r="G4130" s="14">
        <v>34</v>
      </c>
      <c r="H4130" s="29">
        <v>29.411764705882</v>
      </c>
      <c r="I4130" s="6">
        <v>23.529411764706001</v>
      </c>
      <c r="J4130" s="6">
        <v>26.470588235293999</v>
      </c>
      <c r="K4130" s="6">
        <v>8.8235294117649996</v>
      </c>
      <c r="L4130" s="12" t="s">
        <v>68</v>
      </c>
      <c r="M4130" s="6">
        <v>11.764705882353001</v>
      </c>
      <c r="N4130" s="6">
        <v>52.941176470587997</v>
      </c>
      <c r="O4130" s="31">
        <v>8.8235294117649996</v>
      </c>
    </row>
    <row r="4131" spans="3:15" ht="25.2" x14ac:dyDescent="0.25">
      <c r="C4131" s="106"/>
      <c r="D4131" s="102" t="s">
        <v>22</v>
      </c>
      <c r="E4131" s="10" t="s">
        <v>34</v>
      </c>
      <c r="F4131" s="9"/>
      <c r="G4131" s="13">
        <v>53</v>
      </c>
      <c r="H4131" s="23">
        <v>7.547169811321</v>
      </c>
      <c r="I4131" s="4">
        <v>24.528301886792001</v>
      </c>
      <c r="J4131" s="4">
        <v>37.735849056604003</v>
      </c>
      <c r="K4131" s="4">
        <v>15.094339622642</v>
      </c>
      <c r="L4131" s="4">
        <v>13.207547169811001</v>
      </c>
      <c r="M4131" s="4">
        <v>1.88679245283</v>
      </c>
      <c r="N4131" s="4">
        <v>32.075471698112999</v>
      </c>
      <c r="O4131" s="25">
        <v>28.301886792453001</v>
      </c>
    </row>
    <row r="4132" spans="3:15" ht="25.2" x14ac:dyDescent="0.25">
      <c r="C4132" s="106"/>
      <c r="D4132" s="103"/>
      <c r="E4132" s="11" t="s">
        <v>35</v>
      </c>
      <c r="F4132" s="8"/>
      <c r="G4132" s="7">
        <v>595</v>
      </c>
      <c r="H4132" s="17">
        <v>25.882352941175998</v>
      </c>
      <c r="I4132" s="2">
        <v>40.840336134453999</v>
      </c>
      <c r="J4132" s="2">
        <v>17.815126050420002</v>
      </c>
      <c r="K4132" s="2">
        <v>11.932773109244</v>
      </c>
      <c r="L4132" s="2">
        <v>1.680672268908</v>
      </c>
      <c r="M4132" s="2">
        <v>1.8487394957979999</v>
      </c>
      <c r="N4132" s="2">
        <v>66.722689075630001</v>
      </c>
      <c r="O4132" s="16">
        <v>13.613445378151001</v>
      </c>
    </row>
    <row r="4133" spans="3:15" ht="25.2" x14ac:dyDescent="0.25">
      <c r="C4133" s="106"/>
      <c r="D4133" s="103"/>
      <c r="E4133" s="11" t="s">
        <v>36</v>
      </c>
      <c r="F4133" s="8"/>
      <c r="G4133" s="7">
        <v>56</v>
      </c>
      <c r="H4133" s="17">
        <v>14.285714285714</v>
      </c>
      <c r="I4133" s="2">
        <v>30.357142857143</v>
      </c>
      <c r="J4133" s="2">
        <v>21.428571428571001</v>
      </c>
      <c r="K4133" s="2">
        <v>19.642857142857</v>
      </c>
      <c r="L4133" s="2">
        <v>8.9285714285710007</v>
      </c>
      <c r="M4133" s="2">
        <v>5.3571428571429998</v>
      </c>
      <c r="N4133" s="2">
        <v>44.642857142856997</v>
      </c>
      <c r="O4133" s="16">
        <v>28.571428571428999</v>
      </c>
    </row>
    <row r="4134" spans="3:15" ht="25.2" x14ac:dyDescent="0.25">
      <c r="C4134" s="106"/>
      <c r="D4134" s="103"/>
      <c r="E4134" s="11" t="s">
        <v>37</v>
      </c>
      <c r="F4134" s="8"/>
      <c r="G4134" s="7">
        <v>54</v>
      </c>
      <c r="H4134" s="17">
        <v>12.962962962962999</v>
      </c>
      <c r="I4134" s="2">
        <v>35.185185185184999</v>
      </c>
      <c r="J4134" s="2">
        <v>25.925925925925998</v>
      </c>
      <c r="K4134" s="2">
        <v>18.518518518518999</v>
      </c>
      <c r="L4134" s="2">
        <v>3.7037037037039999</v>
      </c>
      <c r="M4134" s="2">
        <v>3.7037037037039999</v>
      </c>
      <c r="N4134" s="2">
        <v>48.148148148148003</v>
      </c>
      <c r="O4134" s="16">
        <v>22.222222222222001</v>
      </c>
    </row>
    <row r="4135" spans="3:15" x14ac:dyDescent="0.25">
      <c r="C4135" s="106"/>
      <c r="D4135" s="103"/>
      <c r="E4135" s="11" t="s">
        <v>38</v>
      </c>
      <c r="F4135" s="8"/>
      <c r="G4135" s="14">
        <v>22</v>
      </c>
      <c r="H4135" s="29">
        <v>27.272727272727</v>
      </c>
      <c r="I4135" s="6">
        <v>27.272727272727</v>
      </c>
      <c r="J4135" s="6">
        <v>22.727272727273</v>
      </c>
      <c r="K4135" s="6">
        <v>9.0909090909089993</v>
      </c>
      <c r="L4135" s="12" t="s">
        <v>68</v>
      </c>
      <c r="M4135" s="6">
        <v>13.636363636364001</v>
      </c>
      <c r="N4135" s="6">
        <v>54.545454545455001</v>
      </c>
      <c r="O4135" s="31">
        <v>9.0909090909089993</v>
      </c>
    </row>
    <row r="4136" spans="3:15" ht="25.2" x14ac:dyDescent="0.25">
      <c r="C4136" s="106"/>
      <c r="D4136" s="102" t="s">
        <v>23</v>
      </c>
      <c r="E4136" s="10" t="s">
        <v>34</v>
      </c>
      <c r="F4136" s="9"/>
      <c r="G4136" s="41">
        <v>22</v>
      </c>
      <c r="H4136" s="61">
        <v>22.727272727273</v>
      </c>
      <c r="I4136" s="33">
        <v>45.454545454544999</v>
      </c>
      <c r="J4136" s="33">
        <v>13.636363636364001</v>
      </c>
      <c r="K4136" s="33">
        <v>18.181818181817999</v>
      </c>
      <c r="L4136" s="39" t="s">
        <v>68</v>
      </c>
      <c r="M4136" s="39" t="s">
        <v>68</v>
      </c>
      <c r="N4136" s="33">
        <v>68.181818181818002</v>
      </c>
      <c r="O4136" s="63">
        <v>18.181818181817999</v>
      </c>
    </row>
    <row r="4137" spans="3:15" ht="25.2" x14ac:dyDescent="0.25">
      <c r="C4137" s="106"/>
      <c r="D4137" s="103"/>
      <c r="E4137" s="11" t="s">
        <v>35</v>
      </c>
      <c r="F4137" s="8"/>
      <c r="G4137" s="7">
        <v>447</v>
      </c>
      <c r="H4137" s="17">
        <v>23.713646532437998</v>
      </c>
      <c r="I4137" s="2">
        <v>46.308724832214999</v>
      </c>
      <c r="J4137" s="2">
        <v>17.225950782998002</v>
      </c>
      <c r="K4137" s="2">
        <v>8.7248322147649997</v>
      </c>
      <c r="L4137" s="2">
        <v>1.565995525727</v>
      </c>
      <c r="M4137" s="2">
        <v>2.4608501118569999</v>
      </c>
      <c r="N4137" s="2">
        <v>70.022371364652997</v>
      </c>
      <c r="O4137" s="16">
        <v>10.290827740492</v>
      </c>
    </row>
    <row r="4138" spans="3:15" ht="25.2" x14ac:dyDescent="0.25">
      <c r="C4138" s="106"/>
      <c r="D4138" s="103"/>
      <c r="E4138" s="11" t="s">
        <v>36</v>
      </c>
      <c r="F4138" s="8"/>
      <c r="G4138" s="7">
        <v>66</v>
      </c>
      <c r="H4138" s="17">
        <v>16.666666666666998</v>
      </c>
      <c r="I4138" s="2">
        <v>46.969696969696997</v>
      </c>
      <c r="J4138" s="2">
        <v>19.696969696970001</v>
      </c>
      <c r="K4138" s="2">
        <v>12.121212121212</v>
      </c>
      <c r="L4138" s="2">
        <v>3.0303030303030001</v>
      </c>
      <c r="M4138" s="2">
        <v>1.5151515151520001</v>
      </c>
      <c r="N4138" s="2">
        <v>63.636363636364003</v>
      </c>
      <c r="O4138" s="16">
        <v>15.151515151515</v>
      </c>
    </row>
    <row r="4139" spans="3:15" ht="25.2" x14ac:dyDescent="0.25">
      <c r="C4139" s="106"/>
      <c r="D4139" s="103"/>
      <c r="E4139" s="11" t="s">
        <v>37</v>
      </c>
      <c r="F4139" s="8"/>
      <c r="G4139" s="7">
        <v>197</v>
      </c>
      <c r="H4139" s="17">
        <v>21.319796954314999</v>
      </c>
      <c r="I4139" s="2">
        <v>41.624365482233998</v>
      </c>
      <c r="J4139" s="2">
        <v>19.289340101522999</v>
      </c>
      <c r="K4139" s="2">
        <v>10.152284263959</v>
      </c>
      <c r="L4139" s="2">
        <v>2.5380710659900001</v>
      </c>
      <c r="M4139" s="2">
        <v>5.0761421319800002</v>
      </c>
      <c r="N4139" s="2">
        <v>62.944162436547998</v>
      </c>
      <c r="O4139" s="16">
        <v>12.690355329949</v>
      </c>
    </row>
    <row r="4140" spans="3:15" x14ac:dyDescent="0.25">
      <c r="C4140" s="106"/>
      <c r="D4140" s="103"/>
      <c r="E4140" s="11" t="s">
        <v>38</v>
      </c>
      <c r="F4140" s="8"/>
      <c r="G4140" s="14">
        <v>12</v>
      </c>
      <c r="H4140" s="29">
        <v>33.333333333333002</v>
      </c>
      <c r="I4140" s="6">
        <v>16.666666666666998</v>
      </c>
      <c r="J4140" s="6">
        <v>33.333333333333002</v>
      </c>
      <c r="K4140" s="6">
        <v>8.333333333333</v>
      </c>
      <c r="L4140" s="12" t="s">
        <v>68</v>
      </c>
      <c r="M4140" s="6">
        <v>8.333333333333</v>
      </c>
      <c r="N4140" s="6">
        <v>50</v>
      </c>
      <c r="O4140" s="31">
        <v>8.333333333333</v>
      </c>
    </row>
    <row r="4141" spans="3:15" ht="25.2" x14ac:dyDescent="0.25">
      <c r="C4141" s="102" t="s">
        <v>39</v>
      </c>
      <c r="D4141" s="102" t="s">
        <v>25</v>
      </c>
      <c r="E4141" s="10" t="s">
        <v>40</v>
      </c>
      <c r="F4141" s="9"/>
      <c r="G4141" s="13">
        <v>263</v>
      </c>
      <c r="H4141" s="23">
        <v>18.250950570341999</v>
      </c>
      <c r="I4141" s="4">
        <v>38.783269961976998</v>
      </c>
      <c r="J4141" s="4">
        <v>20.152091254753</v>
      </c>
      <c r="K4141" s="4">
        <v>14.448669201521</v>
      </c>
      <c r="L4141" s="4">
        <v>4.5627376425859998</v>
      </c>
      <c r="M4141" s="4">
        <v>3.8022813688210002</v>
      </c>
      <c r="N4141" s="4">
        <v>57.034220532318997</v>
      </c>
      <c r="O4141" s="25">
        <v>19.011406844105998</v>
      </c>
    </row>
    <row r="4142" spans="3:15" ht="25.2" x14ac:dyDescent="0.25">
      <c r="C4142" s="106"/>
      <c r="D4142" s="103"/>
      <c r="E4142" s="11" t="s">
        <v>41</v>
      </c>
      <c r="F4142" s="8"/>
      <c r="G4142" s="7">
        <v>906</v>
      </c>
      <c r="H4142" s="17">
        <v>25.165562913906999</v>
      </c>
      <c r="I4142" s="2">
        <v>43.377483443709004</v>
      </c>
      <c r="J4142" s="2">
        <v>17.549668874171999</v>
      </c>
      <c r="K4142" s="2">
        <v>10.154525386313001</v>
      </c>
      <c r="L4142" s="2">
        <v>1.5452538631349999</v>
      </c>
      <c r="M4142" s="2">
        <v>2.207505518764</v>
      </c>
      <c r="N4142" s="2">
        <v>68.543046357616007</v>
      </c>
      <c r="O4142" s="16">
        <v>11.699779249448</v>
      </c>
    </row>
    <row r="4143" spans="3:15" x14ac:dyDescent="0.25">
      <c r="C4143" s="106"/>
      <c r="D4143" s="103"/>
      <c r="E4143" s="11" t="s">
        <v>42</v>
      </c>
      <c r="F4143" s="8"/>
      <c r="G4143" s="7">
        <v>61</v>
      </c>
      <c r="H4143" s="17">
        <v>18.032786885246001</v>
      </c>
      <c r="I4143" s="2">
        <v>44.262295081966997</v>
      </c>
      <c r="J4143" s="2">
        <v>24.590163934425998</v>
      </c>
      <c r="K4143" s="2">
        <v>6.5573770491800003</v>
      </c>
      <c r="L4143" s="2">
        <v>4.918032786885</v>
      </c>
      <c r="M4143" s="2">
        <v>1.6393442622950001</v>
      </c>
      <c r="N4143" s="2">
        <v>62.295081967213001</v>
      </c>
      <c r="O4143" s="16">
        <v>11.475409836066</v>
      </c>
    </row>
    <row r="4144" spans="3:15" x14ac:dyDescent="0.25">
      <c r="C4144" s="106"/>
      <c r="D4144" s="103"/>
      <c r="E4144" s="11" t="s">
        <v>43</v>
      </c>
      <c r="F4144" s="8"/>
      <c r="G4144" s="7">
        <v>450</v>
      </c>
      <c r="H4144" s="17">
        <v>23.333333333333002</v>
      </c>
      <c r="I4144" s="2">
        <v>42.222222222222001</v>
      </c>
      <c r="J4144" s="2">
        <v>19.111111111111001</v>
      </c>
      <c r="K4144" s="2">
        <v>11.333333333333</v>
      </c>
      <c r="L4144" s="2">
        <v>2</v>
      </c>
      <c r="M4144" s="2">
        <v>2</v>
      </c>
      <c r="N4144" s="2">
        <v>65.555555555555998</v>
      </c>
      <c r="O4144" s="16">
        <v>13.333333333333</v>
      </c>
    </row>
    <row r="4145" spans="3:15" x14ac:dyDescent="0.25">
      <c r="C4145" s="106"/>
      <c r="D4145" s="103"/>
      <c r="E4145" s="11" t="s">
        <v>44</v>
      </c>
      <c r="F4145" s="8"/>
      <c r="G4145" s="7">
        <v>93</v>
      </c>
      <c r="H4145" s="17">
        <v>27.956989247311999</v>
      </c>
      <c r="I4145" s="2">
        <v>41.935483870968</v>
      </c>
      <c r="J4145" s="2">
        <v>19.354838709677001</v>
      </c>
      <c r="K4145" s="2">
        <v>8.6021505376339995</v>
      </c>
      <c r="L4145" s="2">
        <v>1.0752688172039999</v>
      </c>
      <c r="M4145" s="2">
        <v>1.0752688172039999</v>
      </c>
      <c r="N4145" s="2">
        <v>69.892473118279995</v>
      </c>
      <c r="O4145" s="16">
        <v>9.6774193548389995</v>
      </c>
    </row>
    <row r="4146" spans="3:15" ht="25.2" x14ac:dyDescent="0.25">
      <c r="C4146" s="106"/>
      <c r="D4146" s="103"/>
      <c r="E4146" s="11" t="s">
        <v>45</v>
      </c>
      <c r="F4146" s="8"/>
      <c r="G4146" s="14">
        <v>41</v>
      </c>
      <c r="H4146" s="29">
        <v>9.7560975609760003</v>
      </c>
      <c r="I4146" s="6">
        <v>36.585365853658999</v>
      </c>
      <c r="J4146" s="6">
        <v>24.390243902439</v>
      </c>
      <c r="K4146" s="6">
        <v>19.512195121950999</v>
      </c>
      <c r="L4146" s="6">
        <v>9.7560975609760003</v>
      </c>
      <c r="M4146" s="12" t="s">
        <v>68</v>
      </c>
      <c r="N4146" s="6">
        <v>46.341463414633999</v>
      </c>
      <c r="O4146" s="31">
        <v>29.268292682927001</v>
      </c>
    </row>
    <row r="4147" spans="3:15" x14ac:dyDescent="0.25">
      <c r="C4147" s="106"/>
      <c r="D4147" s="103"/>
      <c r="E4147" s="11" t="s">
        <v>38</v>
      </c>
      <c r="F4147" s="8"/>
      <c r="G4147" s="7">
        <v>141</v>
      </c>
      <c r="H4147" s="17">
        <v>20.567375886524999</v>
      </c>
      <c r="I4147" s="2">
        <v>37.58865248227</v>
      </c>
      <c r="J4147" s="2">
        <v>23.404255319149001</v>
      </c>
      <c r="K4147" s="2">
        <v>10.638297872340001</v>
      </c>
      <c r="L4147" s="2">
        <v>2.1276595744679998</v>
      </c>
      <c r="M4147" s="2">
        <v>5.6737588652479998</v>
      </c>
      <c r="N4147" s="2">
        <v>58.156028368793997</v>
      </c>
      <c r="O4147" s="16">
        <v>12.765957446809001</v>
      </c>
    </row>
    <row r="4148" spans="3:15" ht="25.2" x14ac:dyDescent="0.25">
      <c r="C4148" s="106"/>
      <c r="D4148" s="102" t="s">
        <v>22</v>
      </c>
      <c r="E4148" s="10" t="s">
        <v>40</v>
      </c>
      <c r="F4148" s="9"/>
      <c r="G4148" s="13">
        <v>123</v>
      </c>
      <c r="H4148" s="23">
        <v>13.821138211381999</v>
      </c>
      <c r="I4148" s="4">
        <v>34.959349593496</v>
      </c>
      <c r="J4148" s="4">
        <v>24.390243902439</v>
      </c>
      <c r="K4148" s="4">
        <v>15.447154471545</v>
      </c>
      <c r="L4148" s="4">
        <v>7.3170731707319998</v>
      </c>
      <c r="M4148" s="4">
        <v>4.065040650407</v>
      </c>
      <c r="N4148" s="4">
        <v>48.780487804878</v>
      </c>
      <c r="O4148" s="25">
        <v>22.764227642276001</v>
      </c>
    </row>
    <row r="4149" spans="3:15" ht="25.2" x14ac:dyDescent="0.25">
      <c r="C4149" s="106"/>
      <c r="D4149" s="103"/>
      <c r="E4149" s="11" t="s">
        <v>41</v>
      </c>
      <c r="F4149" s="8"/>
      <c r="G4149" s="7">
        <v>511</v>
      </c>
      <c r="H4149" s="17">
        <v>27.005870841486999</v>
      </c>
      <c r="I4149" s="2">
        <v>40.704500978474002</v>
      </c>
      <c r="J4149" s="2">
        <v>17.416829745596999</v>
      </c>
      <c r="K4149" s="2">
        <v>11.350293542074001</v>
      </c>
      <c r="L4149" s="2">
        <v>1.761252446184</v>
      </c>
      <c r="M4149" s="2">
        <v>1.761252446184</v>
      </c>
      <c r="N4149" s="2">
        <v>67.710371819960997</v>
      </c>
      <c r="O4149" s="16">
        <v>13.111545988257999</v>
      </c>
    </row>
    <row r="4150" spans="3:15" x14ac:dyDescent="0.25">
      <c r="C4150" s="106"/>
      <c r="D4150" s="103"/>
      <c r="E4150" s="11" t="s">
        <v>42</v>
      </c>
      <c r="F4150" s="8"/>
      <c r="G4150" s="14">
        <v>36</v>
      </c>
      <c r="H4150" s="29">
        <v>22.222222222222001</v>
      </c>
      <c r="I4150" s="6">
        <v>36.111111111111001</v>
      </c>
      <c r="J4150" s="6">
        <v>27.777777777777999</v>
      </c>
      <c r="K4150" s="6">
        <v>5.5555555555560003</v>
      </c>
      <c r="L4150" s="6">
        <v>8.333333333333</v>
      </c>
      <c r="M4150" s="12" t="s">
        <v>68</v>
      </c>
      <c r="N4150" s="6">
        <v>58.333333333333002</v>
      </c>
      <c r="O4150" s="31">
        <v>13.888888888888999</v>
      </c>
    </row>
    <row r="4151" spans="3:15" x14ac:dyDescent="0.25">
      <c r="C4151" s="106"/>
      <c r="D4151" s="103"/>
      <c r="E4151" s="11" t="s">
        <v>43</v>
      </c>
      <c r="F4151" s="8"/>
      <c r="G4151" s="7">
        <v>224</v>
      </c>
      <c r="H4151" s="17">
        <v>25.892857142857</v>
      </c>
      <c r="I4151" s="2">
        <v>36.607142857143003</v>
      </c>
      <c r="J4151" s="2">
        <v>19.196428571428999</v>
      </c>
      <c r="K4151" s="2">
        <v>15.625</v>
      </c>
      <c r="L4151" s="2">
        <v>1.785714285714</v>
      </c>
      <c r="M4151" s="2">
        <v>0.89285714285700002</v>
      </c>
      <c r="N4151" s="2">
        <v>62.5</v>
      </c>
      <c r="O4151" s="16">
        <v>17.410714285714</v>
      </c>
    </row>
    <row r="4152" spans="3:15" x14ac:dyDescent="0.25">
      <c r="C4152" s="106"/>
      <c r="D4152" s="103"/>
      <c r="E4152" s="11" t="s">
        <v>44</v>
      </c>
      <c r="F4152" s="8"/>
      <c r="G4152" s="14">
        <v>46</v>
      </c>
      <c r="H4152" s="29">
        <v>30.434782608696</v>
      </c>
      <c r="I4152" s="6">
        <v>30.434782608696</v>
      </c>
      <c r="J4152" s="6">
        <v>19.565217391304</v>
      </c>
      <c r="K4152" s="6">
        <v>15.217391304348</v>
      </c>
      <c r="L4152" s="6">
        <v>2.1739130434780001</v>
      </c>
      <c r="M4152" s="6">
        <v>2.1739130434780001</v>
      </c>
      <c r="N4152" s="6">
        <v>60.869565217390999</v>
      </c>
      <c r="O4152" s="31">
        <v>17.391304347826001</v>
      </c>
    </row>
    <row r="4153" spans="3:15" ht="25.2" x14ac:dyDescent="0.25">
      <c r="C4153" s="106"/>
      <c r="D4153" s="103"/>
      <c r="E4153" s="11" t="s">
        <v>45</v>
      </c>
      <c r="F4153" s="8"/>
      <c r="G4153" s="14">
        <v>18</v>
      </c>
      <c r="H4153" s="29">
        <v>11.111111111111001</v>
      </c>
      <c r="I4153" s="6">
        <v>22.222222222222001</v>
      </c>
      <c r="J4153" s="6">
        <v>33.333333333333002</v>
      </c>
      <c r="K4153" s="6">
        <v>22.222222222222001</v>
      </c>
      <c r="L4153" s="6">
        <v>11.111111111111001</v>
      </c>
      <c r="M4153" s="12" t="s">
        <v>68</v>
      </c>
      <c r="N4153" s="6">
        <v>33.333333333333002</v>
      </c>
      <c r="O4153" s="31">
        <v>33.333333333333002</v>
      </c>
    </row>
    <row r="4154" spans="3:15" x14ac:dyDescent="0.25">
      <c r="C4154" s="106"/>
      <c r="D4154" s="103"/>
      <c r="E4154" s="11" t="s">
        <v>38</v>
      </c>
      <c r="F4154" s="8"/>
      <c r="G4154" s="7">
        <v>80</v>
      </c>
      <c r="H4154" s="17">
        <v>17.5</v>
      </c>
      <c r="I4154" s="2">
        <v>38.75</v>
      </c>
      <c r="J4154" s="2">
        <v>22.5</v>
      </c>
      <c r="K4154" s="2">
        <v>11.25</v>
      </c>
      <c r="L4154" s="2">
        <v>2.5</v>
      </c>
      <c r="M4154" s="2">
        <v>7.5</v>
      </c>
      <c r="N4154" s="2">
        <v>56.25</v>
      </c>
      <c r="O4154" s="16">
        <v>13.75</v>
      </c>
    </row>
    <row r="4155" spans="3:15" ht="25.2" x14ac:dyDescent="0.25">
      <c r="C4155" s="106"/>
      <c r="D4155" s="102" t="s">
        <v>23</v>
      </c>
      <c r="E4155" s="10" t="s">
        <v>40</v>
      </c>
      <c r="F4155" s="9"/>
      <c r="G4155" s="13">
        <v>140</v>
      </c>
      <c r="H4155" s="23">
        <v>22.142857142857</v>
      </c>
      <c r="I4155" s="4">
        <v>42.142857142856997</v>
      </c>
      <c r="J4155" s="4">
        <v>16.428571428571001</v>
      </c>
      <c r="K4155" s="4">
        <v>13.571428571428999</v>
      </c>
      <c r="L4155" s="4">
        <v>2.1428571428569998</v>
      </c>
      <c r="M4155" s="4">
        <v>3.5714285714290002</v>
      </c>
      <c r="N4155" s="4">
        <v>64.285714285713993</v>
      </c>
      <c r="O4155" s="25">
        <v>15.714285714286</v>
      </c>
    </row>
    <row r="4156" spans="3:15" ht="25.2" x14ac:dyDescent="0.25">
      <c r="C4156" s="106"/>
      <c r="D4156" s="103"/>
      <c r="E4156" s="11" t="s">
        <v>41</v>
      </c>
      <c r="F4156" s="8"/>
      <c r="G4156" s="7">
        <v>395</v>
      </c>
      <c r="H4156" s="17">
        <v>22.784810126581998</v>
      </c>
      <c r="I4156" s="2">
        <v>46.835443037974997</v>
      </c>
      <c r="J4156" s="2">
        <v>17.721518987342002</v>
      </c>
      <c r="K4156" s="2">
        <v>8.6075949367090008</v>
      </c>
      <c r="L4156" s="2">
        <v>1.2658227848100001</v>
      </c>
      <c r="M4156" s="2">
        <v>2.7848101265819998</v>
      </c>
      <c r="N4156" s="2">
        <v>69.620253164556999</v>
      </c>
      <c r="O4156" s="16">
        <v>9.8734177215190009</v>
      </c>
    </row>
    <row r="4157" spans="3:15" x14ac:dyDescent="0.25">
      <c r="C4157" s="106"/>
      <c r="D4157" s="103"/>
      <c r="E4157" s="11" t="s">
        <v>42</v>
      </c>
      <c r="F4157" s="8"/>
      <c r="G4157" s="14">
        <v>25</v>
      </c>
      <c r="H4157" s="29">
        <v>12</v>
      </c>
      <c r="I4157" s="6">
        <v>56</v>
      </c>
      <c r="J4157" s="6">
        <v>20</v>
      </c>
      <c r="K4157" s="6">
        <v>8</v>
      </c>
      <c r="L4157" s="12" t="s">
        <v>68</v>
      </c>
      <c r="M4157" s="6">
        <v>4</v>
      </c>
      <c r="N4157" s="6">
        <v>68</v>
      </c>
      <c r="O4157" s="31">
        <v>8</v>
      </c>
    </row>
    <row r="4158" spans="3:15" x14ac:dyDescent="0.25">
      <c r="C4158" s="106"/>
      <c r="D4158" s="103"/>
      <c r="E4158" s="11" t="s">
        <v>43</v>
      </c>
      <c r="F4158" s="8"/>
      <c r="G4158" s="7">
        <v>226</v>
      </c>
      <c r="H4158" s="17">
        <v>20.796460176991001</v>
      </c>
      <c r="I4158" s="2">
        <v>47.787610619469</v>
      </c>
      <c r="J4158" s="2">
        <v>19.026548672566001</v>
      </c>
      <c r="K4158" s="2">
        <v>7.0796460176989999</v>
      </c>
      <c r="L4158" s="2">
        <v>2.212389380531</v>
      </c>
      <c r="M4158" s="2">
        <v>3.0973451327429999</v>
      </c>
      <c r="N4158" s="2">
        <v>68.584070796459997</v>
      </c>
      <c r="O4158" s="16">
        <v>9.2920353982300004</v>
      </c>
    </row>
    <row r="4159" spans="3:15" x14ac:dyDescent="0.25">
      <c r="C4159" s="106"/>
      <c r="D4159" s="103"/>
      <c r="E4159" s="11" t="s">
        <v>44</v>
      </c>
      <c r="F4159" s="8"/>
      <c r="G4159" s="14">
        <v>47</v>
      </c>
      <c r="H4159" s="29">
        <v>25.531914893617</v>
      </c>
      <c r="I4159" s="6">
        <v>53.191489361701997</v>
      </c>
      <c r="J4159" s="6">
        <v>19.148936170212998</v>
      </c>
      <c r="K4159" s="6">
        <v>2.1276595744679998</v>
      </c>
      <c r="L4159" s="12" t="s">
        <v>68</v>
      </c>
      <c r="M4159" s="12" t="s">
        <v>68</v>
      </c>
      <c r="N4159" s="6">
        <v>78.723404255318997</v>
      </c>
      <c r="O4159" s="31">
        <v>2.1276595744679998</v>
      </c>
    </row>
    <row r="4160" spans="3:15" ht="25.2" x14ac:dyDescent="0.25">
      <c r="C4160" s="106"/>
      <c r="D4160" s="103"/>
      <c r="E4160" s="11" t="s">
        <v>45</v>
      </c>
      <c r="F4160" s="8"/>
      <c r="G4160" s="14">
        <v>23</v>
      </c>
      <c r="H4160" s="29">
        <v>8.6956521739130004</v>
      </c>
      <c r="I4160" s="6">
        <v>47.826086956521998</v>
      </c>
      <c r="J4160" s="6">
        <v>17.391304347826001</v>
      </c>
      <c r="K4160" s="6">
        <v>17.391304347826001</v>
      </c>
      <c r="L4160" s="6">
        <v>8.6956521739130004</v>
      </c>
      <c r="M4160" s="12" t="s">
        <v>68</v>
      </c>
      <c r="N4160" s="6">
        <v>56.521739130435002</v>
      </c>
      <c r="O4160" s="31">
        <v>26.086956521739001</v>
      </c>
    </row>
    <row r="4161" spans="3:15" x14ac:dyDescent="0.25">
      <c r="C4161" s="106"/>
      <c r="D4161" s="103"/>
      <c r="E4161" s="11" t="s">
        <v>38</v>
      </c>
      <c r="F4161" s="8"/>
      <c r="G4161" s="7">
        <v>61</v>
      </c>
      <c r="H4161" s="17">
        <v>24.590163934425998</v>
      </c>
      <c r="I4161" s="2">
        <v>36.065573770492001</v>
      </c>
      <c r="J4161" s="2">
        <v>24.590163934425998</v>
      </c>
      <c r="K4161" s="2">
        <v>9.83606557377</v>
      </c>
      <c r="L4161" s="2">
        <v>1.6393442622950001</v>
      </c>
      <c r="M4161" s="2">
        <v>3.2786885245900002</v>
      </c>
      <c r="N4161" s="2">
        <v>60.655737704918003</v>
      </c>
      <c r="O4161" s="16">
        <v>11.475409836066</v>
      </c>
    </row>
    <row r="4162" spans="3:15" x14ac:dyDescent="0.25">
      <c r="C4162" s="102" t="s">
        <v>46</v>
      </c>
      <c r="D4162" s="100" t="s">
        <v>21</v>
      </c>
      <c r="E4162" s="10" t="s">
        <v>47</v>
      </c>
      <c r="F4162" s="9"/>
      <c r="G4162" s="13">
        <v>1103</v>
      </c>
      <c r="H4162" s="23">
        <v>23.028105167724</v>
      </c>
      <c r="I4162" s="4">
        <v>43.789664551224</v>
      </c>
      <c r="J4162" s="4">
        <v>18.495013599275001</v>
      </c>
      <c r="K4162" s="4">
        <v>9.7008159564819998</v>
      </c>
      <c r="L4162" s="4">
        <v>2.1758839528560001</v>
      </c>
      <c r="M4162" s="4">
        <v>2.8105167724390001</v>
      </c>
      <c r="N4162" s="4">
        <v>66.817769718948</v>
      </c>
      <c r="O4162" s="25">
        <v>11.876699909338001</v>
      </c>
    </row>
    <row r="4163" spans="3:15" ht="25.2" x14ac:dyDescent="0.25">
      <c r="C4163" s="106"/>
      <c r="D4163" s="101"/>
      <c r="E4163" s="11" t="s">
        <v>48</v>
      </c>
      <c r="F4163" s="8"/>
      <c r="G4163" s="7">
        <v>173</v>
      </c>
      <c r="H4163" s="17">
        <v>26.589595375723</v>
      </c>
      <c r="I4163" s="2">
        <v>32.369942196532001</v>
      </c>
      <c r="J4163" s="2">
        <v>22.543352601155998</v>
      </c>
      <c r="K4163" s="2">
        <v>13.872832369942</v>
      </c>
      <c r="L4163" s="2">
        <v>2.3121387283239998</v>
      </c>
      <c r="M4163" s="2">
        <v>2.3121387283239998</v>
      </c>
      <c r="N4163" s="2">
        <v>58.959537572254</v>
      </c>
      <c r="O4163" s="16">
        <v>16.184971098266001</v>
      </c>
    </row>
    <row r="4164" spans="3:15" x14ac:dyDescent="0.25">
      <c r="C4164" s="106"/>
      <c r="D4164" s="101"/>
      <c r="E4164" s="11" t="s">
        <v>49</v>
      </c>
      <c r="F4164" s="8"/>
      <c r="G4164" s="14">
        <v>29</v>
      </c>
      <c r="H4164" s="29">
        <v>13.793103448276</v>
      </c>
      <c r="I4164" s="6">
        <v>51.724137931034001</v>
      </c>
      <c r="J4164" s="6">
        <v>24.137931034483</v>
      </c>
      <c r="K4164" s="6">
        <v>6.8965517241379999</v>
      </c>
      <c r="L4164" s="6">
        <v>3.4482758620689999</v>
      </c>
      <c r="M4164" s="12" t="s">
        <v>68</v>
      </c>
      <c r="N4164" s="6">
        <v>65.517241379309993</v>
      </c>
      <c r="O4164" s="31">
        <v>10.344827586207</v>
      </c>
    </row>
    <row r="4165" spans="3:15" ht="25.2" x14ac:dyDescent="0.25">
      <c r="C4165" s="106"/>
      <c r="D4165" s="101"/>
      <c r="E4165" s="11" t="s">
        <v>50</v>
      </c>
      <c r="F4165" s="8"/>
      <c r="G4165" s="7">
        <v>102</v>
      </c>
      <c r="H4165" s="17">
        <v>19.607843137254999</v>
      </c>
      <c r="I4165" s="2">
        <v>39.215686274509999</v>
      </c>
      <c r="J4165" s="2">
        <v>18.627450980391998</v>
      </c>
      <c r="K4165" s="2">
        <v>18.627450980391998</v>
      </c>
      <c r="L4165" s="2">
        <v>0.98039215686299996</v>
      </c>
      <c r="M4165" s="2">
        <v>2.9411764705880001</v>
      </c>
      <c r="N4165" s="2">
        <v>58.823529411765001</v>
      </c>
      <c r="O4165" s="16">
        <v>19.607843137254999</v>
      </c>
    </row>
    <row r="4166" spans="3:15" ht="25.2" x14ac:dyDescent="0.25">
      <c r="C4166" s="106"/>
      <c r="D4166" s="101"/>
      <c r="E4166" s="11" t="s">
        <v>51</v>
      </c>
      <c r="F4166" s="8"/>
      <c r="G4166" s="14">
        <v>46</v>
      </c>
      <c r="H4166" s="29">
        <v>17.391304347826001</v>
      </c>
      <c r="I4166" s="6">
        <v>34.782608695652002</v>
      </c>
      <c r="J4166" s="6">
        <v>15.217391304348</v>
      </c>
      <c r="K4166" s="6">
        <v>19.565217391304</v>
      </c>
      <c r="L4166" s="6">
        <v>10.869565217390999</v>
      </c>
      <c r="M4166" s="6">
        <v>2.1739130434780001</v>
      </c>
      <c r="N4166" s="6">
        <v>52.173913043478002</v>
      </c>
      <c r="O4166" s="31">
        <v>30.434782608696</v>
      </c>
    </row>
    <row r="4167" spans="3:15" x14ac:dyDescent="0.25">
      <c r="C4167" s="106"/>
      <c r="D4167" s="101"/>
      <c r="E4167" s="11" t="s">
        <v>52</v>
      </c>
      <c r="F4167" s="8"/>
      <c r="G4167" s="14">
        <v>20</v>
      </c>
      <c r="H4167" s="57" t="s">
        <v>68</v>
      </c>
      <c r="I4167" s="6">
        <v>40</v>
      </c>
      <c r="J4167" s="6">
        <v>30</v>
      </c>
      <c r="K4167" s="6">
        <v>25</v>
      </c>
      <c r="L4167" s="6">
        <v>5</v>
      </c>
      <c r="M4167" s="12" t="s">
        <v>68</v>
      </c>
      <c r="N4167" s="6">
        <v>40</v>
      </c>
      <c r="O4167" s="31">
        <v>30</v>
      </c>
    </row>
    <row r="4168" spans="3:15" x14ac:dyDescent="0.25">
      <c r="C4168" s="106"/>
      <c r="D4168" s="101"/>
      <c r="E4168" s="11" t="s">
        <v>53</v>
      </c>
      <c r="F4168" s="8"/>
      <c r="G4168" s="14">
        <v>19</v>
      </c>
      <c r="H4168" s="29">
        <v>26.315789473683999</v>
      </c>
      <c r="I4168" s="6">
        <v>26.315789473683999</v>
      </c>
      <c r="J4168" s="6">
        <v>15.789473684211</v>
      </c>
      <c r="K4168" s="6">
        <v>21.052631578947</v>
      </c>
      <c r="L4168" s="6">
        <v>10.526315789473999</v>
      </c>
      <c r="M4168" s="12" t="s">
        <v>68</v>
      </c>
      <c r="N4168" s="6">
        <v>52.631578947367998</v>
      </c>
      <c r="O4168" s="31">
        <v>31.578947368421002</v>
      </c>
    </row>
    <row r="4169" spans="3:15" x14ac:dyDescent="0.25">
      <c r="C4169" s="106"/>
      <c r="D4169" s="101"/>
      <c r="E4169" s="11" t="s">
        <v>38</v>
      </c>
      <c r="F4169" s="8"/>
      <c r="G4169" s="14">
        <v>32</v>
      </c>
      <c r="H4169" s="29">
        <v>31.25</v>
      </c>
      <c r="I4169" s="6">
        <v>21.875</v>
      </c>
      <c r="J4169" s="6">
        <v>21.875</v>
      </c>
      <c r="K4169" s="6">
        <v>12.5</v>
      </c>
      <c r="L4169" s="12" t="s">
        <v>68</v>
      </c>
      <c r="M4169" s="6">
        <v>12.5</v>
      </c>
      <c r="N4169" s="6">
        <v>53.125</v>
      </c>
      <c r="O4169" s="31">
        <v>12.5</v>
      </c>
    </row>
    <row r="4170" spans="3:15" x14ac:dyDescent="0.25">
      <c r="C4170" s="106"/>
      <c r="D4170" s="101"/>
      <c r="E4170" s="11" t="s">
        <v>54</v>
      </c>
      <c r="F4170" s="8"/>
      <c r="G4170" s="7">
        <v>1276</v>
      </c>
      <c r="H4170" s="17">
        <v>23.510971786833998</v>
      </c>
      <c r="I4170" s="2">
        <v>42.241379310345003</v>
      </c>
      <c r="J4170" s="2">
        <v>19.043887147334999</v>
      </c>
      <c r="K4170" s="2">
        <v>10.266457680250999</v>
      </c>
      <c r="L4170" s="2">
        <v>2.1943573667709999</v>
      </c>
      <c r="M4170" s="2">
        <v>2.7429467084639998</v>
      </c>
      <c r="N4170" s="2">
        <v>65.752351097179002</v>
      </c>
      <c r="O4170" s="16">
        <v>12.460815047022001</v>
      </c>
    </row>
    <row r="4171" spans="3:15" x14ac:dyDescent="0.25">
      <c r="C4171" s="106"/>
      <c r="D4171" s="101"/>
      <c r="E4171" s="11" t="s">
        <v>55</v>
      </c>
      <c r="F4171" s="8"/>
      <c r="G4171" s="7">
        <v>177</v>
      </c>
      <c r="H4171" s="17">
        <v>18.079096045198</v>
      </c>
      <c r="I4171" s="2">
        <v>40.112994350282001</v>
      </c>
      <c r="J4171" s="2">
        <v>18.644067796609999</v>
      </c>
      <c r="K4171" s="2">
        <v>16.949152542373</v>
      </c>
      <c r="L4171" s="2">
        <v>3.9548022598869998</v>
      </c>
      <c r="M4171" s="2">
        <v>2.25988700565</v>
      </c>
      <c r="N4171" s="2">
        <v>58.192090395480001</v>
      </c>
      <c r="O4171" s="16">
        <v>20.903954802259999</v>
      </c>
    </row>
    <row r="4172" spans="3:15" ht="25.2" x14ac:dyDescent="0.25">
      <c r="C4172" s="102" t="s">
        <v>56</v>
      </c>
      <c r="D4172" s="100" t="s">
        <v>21</v>
      </c>
      <c r="E4172" s="10" t="s">
        <v>57</v>
      </c>
      <c r="F4172" s="9"/>
      <c r="G4172" s="13">
        <v>393</v>
      </c>
      <c r="H4172" s="23">
        <v>27.226463104326001</v>
      </c>
      <c r="I4172" s="4">
        <v>37.65903307888</v>
      </c>
      <c r="J4172" s="4">
        <v>20.865139949109</v>
      </c>
      <c r="K4172" s="4">
        <v>9.6692111959289999</v>
      </c>
      <c r="L4172" s="4">
        <v>2.5445292620869999</v>
      </c>
      <c r="M4172" s="4">
        <v>2.0356234096689998</v>
      </c>
      <c r="N4172" s="4">
        <v>64.885496183206001</v>
      </c>
      <c r="O4172" s="25">
        <v>12.213740458015</v>
      </c>
    </row>
    <row r="4173" spans="3:15" ht="25.2" x14ac:dyDescent="0.25">
      <c r="C4173" s="106"/>
      <c r="D4173" s="101"/>
      <c r="E4173" s="11" t="s">
        <v>58</v>
      </c>
      <c r="F4173" s="8"/>
      <c r="G4173" s="7">
        <v>615</v>
      </c>
      <c r="H4173" s="17">
        <v>19.512195121950999</v>
      </c>
      <c r="I4173" s="2">
        <v>44.227642276422998</v>
      </c>
      <c r="J4173" s="2">
        <v>19.674796747967001</v>
      </c>
      <c r="K4173" s="2">
        <v>11.056910569106</v>
      </c>
      <c r="L4173" s="2">
        <v>2.60162601626</v>
      </c>
      <c r="M4173" s="2">
        <v>2.9268292682929999</v>
      </c>
      <c r="N4173" s="2">
        <v>63.739837398374</v>
      </c>
      <c r="O4173" s="16">
        <v>13.658536585366001</v>
      </c>
    </row>
    <row r="4174" spans="3:15" ht="25.2" x14ac:dyDescent="0.25">
      <c r="C4174" s="106"/>
      <c r="D4174" s="101"/>
      <c r="E4174" s="11" t="s">
        <v>59</v>
      </c>
      <c r="F4174" s="8"/>
      <c r="G4174" s="7">
        <v>364</v>
      </c>
      <c r="H4174" s="17">
        <v>21.978021978021999</v>
      </c>
      <c r="I4174" s="2">
        <v>41.758241758242001</v>
      </c>
      <c r="J4174" s="2">
        <v>17.857142857143</v>
      </c>
      <c r="K4174" s="2">
        <v>13.461538461538</v>
      </c>
      <c r="L4174" s="2">
        <v>1.923076923077</v>
      </c>
      <c r="M4174" s="2">
        <v>3.0219780219780001</v>
      </c>
      <c r="N4174" s="2">
        <v>63.736263736264</v>
      </c>
      <c r="O4174" s="16">
        <v>15.384615384615</v>
      </c>
    </row>
    <row r="4175" spans="3:15" x14ac:dyDescent="0.25">
      <c r="C4175" s="106"/>
      <c r="D4175" s="101"/>
      <c r="E4175" s="11" t="s">
        <v>60</v>
      </c>
      <c r="F4175" s="8"/>
      <c r="G4175" s="7">
        <v>152</v>
      </c>
      <c r="H4175" s="17">
        <v>26.315789473683999</v>
      </c>
      <c r="I4175" s="2">
        <v>38.157894736842003</v>
      </c>
      <c r="J4175" s="2">
        <v>15.789473684211</v>
      </c>
      <c r="K4175" s="2">
        <v>12.5</v>
      </c>
      <c r="L4175" s="2">
        <v>3.2894736842109999</v>
      </c>
      <c r="M4175" s="2">
        <v>3.947368421053</v>
      </c>
      <c r="N4175" s="2">
        <v>64.473684210526002</v>
      </c>
      <c r="O4175" s="16">
        <v>15.789473684211</v>
      </c>
    </row>
    <row r="4176" spans="3:15" x14ac:dyDescent="0.25">
      <c r="C4176" s="102" t="s">
        <v>61</v>
      </c>
      <c r="D4176" s="100" t="s">
        <v>21</v>
      </c>
      <c r="E4176" s="10" t="s">
        <v>62</v>
      </c>
      <c r="F4176" s="9"/>
      <c r="G4176" s="13">
        <v>197</v>
      </c>
      <c r="H4176" s="23">
        <v>26.395939086294</v>
      </c>
      <c r="I4176" s="4">
        <v>41.624365482233998</v>
      </c>
      <c r="J4176" s="4">
        <v>18.274111675126999</v>
      </c>
      <c r="K4176" s="4">
        <v>9.6446700507610004</v>
      </c>
      <c r="L4176" s="4">
        <v>1.522842639594</v>
      </c>
      <c r="M4176" s="4">
        <v>2.5380710659900001</v>
      </c>
      <c r="N4176" s="4">
        <v>68.020304568528005</v>
      </c>
      <c r="O4176" s="25">
        <v>11.167512690355</v>
      </c>
    </row>
    <row r="4177" spans="2:25" x14ac:dyDescent="0.25">
      <c r="C4177" s="103"/>
      <c r="D4177" s="101"/>
      <c r="E4177" s="11" t="s">
        <v>63</v>
      </c>
      <c r="F4177" s="8"/>
      <c r="G4177" s="7">
        <v>460</v>
      </c>
      <c r="H4177" s="17">
        <v>24.565217391304</v>
      </c>
      <c r="I4177" s="2">
        <v>42.826086956521998</v>
      </c>
      <c r="J4177" s="2">
        <v>18.913043478260999</v>
      </c>
      <c r="K4177" s="2">
        <v>8.9130434782610006</v>
      </c>
      <c r="L4177" s="2">
        <v>2.8260869565219999</v>
      </c>
      <c r="M4177" s="2">
        <v>1.95652173913</v>
      </c>
      <c r="N4177" s="2">
        <v>67.391304347825994</v>
      </c>
      <c r="O4177" s="16">
        <v>11.739130434783</v>
      </c>
    </row>
    <row r="4178" spans="2:25" ht="25.2" x14ac:dyDescent="0.25">
      <c r="C4178" s="103"/>
      <c r="D4178" s="101"/>
      <c r="E4178" s="11" t="s">
        <v>64</v>
      </c>
      <c r="F4178" s="8"/>
      <c r="G4178" s="7">
        <v>286</v>
      </c>
      <c r="H4178" s="17">
        <v>19.230769230768999</v>
      </c>
      <c r="I4178" s="2">
        <v>44.055944055944003</v>
      </c>
      <c r="J4178" s="2">
        <v>20.279720279719999</v>
      </c>
      <c r="K4178" s="2">
        <v>10.839160839161</v>
      </c>
      <c r="L4178" s="2">
        <v>2.4475524475519999</v>
      </c>
      <c r="M4178" s="2">
        <v>3.1468531468530001</v>
      </c>
      <c r="N4178" s="2">
        <v>63.286713286713002</v>
      </c>
      <c r="O4178" s="16">
        <v>13.286713286713001</v>
      </c>
    </row>
    <row r="4179" spans="2:25" x14ac:dyDescent="0.25">
      <c r="C4179" s="103"/>
      <c r="D4179" s="101"/>
      <c r="E4179" s="11" t="s">
        <v>65</v>
      </c>
      <c r="F4179" s="8"/>
      <c r="G4179" s="7">
        <v>249</v>
      </c>
      <c r="H4179" s="17">
        <v>23.694779116466002</v>
      </c>
      <c r="I4179" s="2">
        <v>36.144578313253</v>
      </c>
      <c r="J4179" s="2">
        <v>22.088353413655</v>
      </c>
      <c r="K4179" s="2">
        <v>11.646586345382</v>
      </c>
      <c r="L4179" s="2">
        <v>2.409638554217</v>
      </c>
      <c r="M4179" s="2">
        <v>4.0160642570279999</v>
      </c>
      <c r="N4179" s="2">
        <v>59.839357429719001</v>
      </c>
      <c r="O4179" s="16">
        <v>14.056224899598</v>
      </c>
    </row>
    <row r="4180" spans="2:25" x14ac:dyDescent="0.25">
      <c r="C4180" s="103"/>
      <c r="D4180" s="101"/>
      <c r="E4180" s="11" t="s">
        <v>66</v>
      </c>
      <c r="F4180" s="8"/>
      <c r="G4180" s="7">
        <v>145</v>
      </c>
      <c r="H4180" s="17">
        <v>21.379310344827999</v>
      </c>
      <c r="I4180" s="2">
        <v>41.379310344827999</v>
      </c>
      <c r="J4180" s="2">
        <v>19.310344827586</v>
      </c>
      <c r="K4180" s="2">
        <v>11.724137931034001</v>
      </c>
      <c r="L4180" s="2">
        <v>3.4482758620689999</v>
      </c>
      <c r="M4180" s="2">
        <v>2.7586206896549998</v>
      </c>
      <c r="N4180" s="2">
        <v>62.758620689654997</v>
      </c>
      <c r="O4180" s="16">
        <v>15.172413793103001</v>
      </c>
    </row>
    <row r="4181" spans="2:25" x14ac:dyDescent="0.25">
      <c r="C4181" s="107"/>
      <c r="D4181" s="104"/>
      <c r="E4181" s="44" t="s">
        <v>67</v>
      </c>
      <c r="F4181" s="45"/>
      <c r="G4181" s="56">
        <v>187</v>
      </c>
      <c r="H4181" s="66">
        <v>19.786096256684001</v>
      </c>
      <c r="I4181" s="35">
        <v>40.106951871657998</v>
      </c>
      <c r="J4181" s="35">
        <v>14.973262032086</v>
      </c>
      <c r="K4181" s="35">
        <v>19.786096256684001</v>
      </c>
      <c r="L4181" s="35">
        <v>2.1390374331549999</v>
      </c>
      <c r="M4181" s="35">
        <v>3.208556149733</v>
      </c>
      <c r="N4181" s="35">
        <v>59.893048128342002</v>
      </c>
      <c r="O4181" s="67">
        <v>21.925133689839999</v>
      </c>
    </row>
    <row r="4183" spans="2:25" x14ac:dyDescent="0.25">
      <c r="B4183" s="42" t="str">
        <f xml:space="preserve"> HYPERLINK("#'目次'!B55", "[49]")</f>
        <v>[49]</v>
      </c>
      <c r="C4183" s="37" t="s">
        <v>604</v>
      </c>
    </row>
    <row r="4186" spans="2:25" x14ac:dyDescent="0.25">
      <c r="C4186" s="37" t="s">
        <v>14</v>
      </c>
    </row>
    <row r="4187" spans="2:25" ht="37.799999999999997" x14ac:dyDescent="0.25">
      <c r="C4187" s="96"/>
      <c r="D4187" s="97"/>
      <c r="E4187" s="97"/>
      <c r="F4187" s="97"/>
      <c r="G4187" s="52" t="s">
        <v>15</v>
      </c>
      <c r="H4187" s="48" t="s">
        <v>605</v>
      </c>
      <c r="I4187" s="20" t="s">
        <v>606</v>
      </c>
      <c r="J4187" s="20" t="s">
        <v>607</v>
      </c>
      <c r="K4187" s="20" t="s">
        <v>608</v>
      </c>
      <c r="L4187" s="20" t="s">
        <v>609</v>
      </c>
      <c r="M4187" s="20" t="s">
        <v>610</v>
      </c>
      <c r="N4187" s="20" t="s">
        <v>611</v>
      </c>
      <c r="O4187" s="20" t="s">
        <v>612</v>
      </c>
      <c r="P4187" s="20" t="s">
        <v>613</v>
      </c>
      <c r="Q4187" s="20" t="s">
        <v>614</v>
      </c>
      <c r="R4187" s="20" t="s">
        <v>615</v>
      </c>
      <c r="S4187" s="20" t="s">
        <v>616</v>
      </c>
      <c r="T4187" s="20" t="s">
        <v>617</v>
      </c>
      <c r="U4187" s="20" t="s">
        <v>618</v>
      </c>
      <c r="V4187" s="20" t="s">
        <v>619</v>
      </c>
      <c r="W4187" s="20" t="s">
        <v>53</v>
      </c>
      <c r="X4187" s="20" t="s">
        <v>161</v>
      </c>
      <c r="Y4187" s="51" t="s">
        <v>38</v>
      </c>
    </row>
    <row r="4188" spans="2:25" x14ac:dyDescent="0.25">
      <c r="C4188" s="98"/>
      <c r="D4188" s="99"/>
      <c r="E4188" s="99"/>
      <c r="F4188" s="99"/>
      <c r="G4188" s="47"/>
      <c r="H4188" s="55"/>
      <c r="I4188" s="21"/>
      <c r="J4188" s="21"/>
      <c r="K4188" s="21"/>
      <c r="L4188" s="21"/>
      <c r="M4188" s="21"/>
      <c r="N4188" s="21"/>
      <c r="O4188" s="21"/>
      <c r="P4188" s="21"/>
      <c r="Q4188" s="21"/>
      <c r="R4188" s="21"/>
      <c r="S4188" s="21"/>
      <c r="T4188" s="21"/>
      <c r="U4188" s="21"/>
      <c r="V4188" s="21"/>
      <c r="W4188" s="21"/>
      <c r="X4188" s="21"/>
      <c r="Y4188" s="54"/>
    </row>
    <row r="4189" spans="2:25" x14ac:dyDescent="0.25">
      <c r="C4189" s="43"/>
      <c r="D4189" s="49"/>
      <c r="E4189" s="53" t="s">
        <v>15</v>
      </c>
      <c r="F4189" s="46"/>
      <c r="G4189" s="50">
        <v>1524</v>
      </c>
      <c r="H4189" s="32">
        <v>19.816272965879001</v>
      </c>
      <c r="I4189" s="32">
        <v>12.007874015748</v>
      </c>
      <c r="J4189" s="32">
        <v>43.438320209974002</v>
      </c>
      <c r="K4189" s="32">
        <v>29.461942257217999</v>
      </c>
      <c r="L4189" s="32">
        <v>53.083989501311997</v>
      </c>
      <c r="M4189" s="32">
        <v>42.388451443569998</v>
      </c>
      <c r="N4189" s="32">
        <v>41.141732283464997</v>
      </c>
      <c r="O4189" s="32">
        <v>7.3490813648289999</v>
      </c>
      <c r="P4189" s="32">
        <v>33.267716535433003</v>
      </c>
      <c r="Q4189" s="32">
        <v>23.490813648294001</v>
      </c>
      <c r="R4189" s="32">
        <v>21.325459317585</v>
      </c>
      <c r="S4189" s="32">
        <v>49.409448818897999</v>
      </c>
      <c r="T4189" s="32">
        <v>10.301837270341</v>
      </c>
      <c r="U4189" s="32">
        <v>15.02624671916</v>
      </c>
      <c r="V4189" s="32">
        <v>12.992125984252</v>
      </c>
      <c r="W4189" s="32">
        <v>1.968503937008</v>
      </c>
      <c r="X4189" s="32">
        <v>4.5931758530179998</v>
      </c>
      <c r="Y4189" s="65">
        <v>2.6902887139109999</v>
      </c>
    </row>
    <row r="4190" spans="2:25" x14ac:dyDescent="0.25">
      <c r="C4190" s="105" t="s">
        <v>20</v>
      </c>
      <c r="D4190" s="100" t="s">
        <v>21</v>
      </c>
      <c r="E4190" s="10" t="s">
        <v>22</v>
      </c>
      <c r="F4190" s="9"/>
      <c r="G4190" s="13">
        <v>780</v>
      </c>
      <c r="H4190" s="23">
        <v>24.102564102563999</v>
      </c>
      <c r="I4190" s="4">
        <v>14.102564102563999</v>
      </c>
      <c r="J4190" s="4">
        <v>48.717948717949</v>
      </c>
      <c r="K4190" s="4">
        <v>36.794871794872002</v>
      </c>
      <c r="L4190" s="4">
        <v>45.897435897435997</v>
      </c>
      <c r="M4190" s="4">
        <v>32.692307692307999</v>
      </c>
      <c r="N4190" s="4">
        <v>39.74358974359</v>
      </c>
      <c r="O4190" s="4">
        <v>6.7948717948719999</v>
      </c>
      <c r="P4190" s="4">
        <v>33.589743589744003</v>
      </c>
      <c r="Q4190" s="4">
        <v>20.769230769231001</v>
      </c>
      <c r="R4190" s="4">
        <v>21.410256410256</v>
      </c>
      <c r="S4190" s="4">
        <v>42.435897435896997</v>
      </c>
      <c r="T4190" s="4">
        <v>8.5897435897439998</v>
      </c>
      <c r="U4190" s="4">
        <v>6.9230769230769997</v>
      </c>
      <c r="V4190" s="4">
        <v>10.25641025641</v>
      </c>
      <c r="W4190" s="4">
        <v>2.1794871794869999</v>
      </c>
      <c r="X4190" s="4">
        <v>5.7692307692310001</v>
      </c>
      <c r="Y4190" s="25">
        <v>2.564102564103</v>
      </c>
    </row>
    <row r="4191" spans="2:25" x14ac:dyDescent="0.25">
      <c r="C4191" s="106"/>
      <c r="D4191" s="101"/>
      <c r="E4191" s="11" t="s">
        <v>23</v>
      </c>
      <c r="F4191" s="8"/>
      <c r="G4191" s="7">
        <v>744</v>
      </c>
      <c r="H4191" s="17">
        <v>15.322580645161</v>
      </c>
      <c r="I4191" s="2">
        <v>9.8118279569889992</v>
      </c>
      <c r="J4191" s="2">
        <v>37.903225806451999</v>
      </c>
      <c r="K4191" s="2">
        <v>21.774193548387</v>
      </c>
      <c r="L4191" s="2">
        <v>60.618279569892003</v>
      </c>
      <c r="M4191" s="2">
        <v>52.553763440860003</v>
      </c>
      <c r="N4191" s="2">
        <v>42.607526881719998</v>
      </c>
      <c r="O4191" s="2">
        <v>7.9301075268819998</v>
      </c>
      <c r="P4191" s="2">
        <v>32.930107526881997</v>
      </c>
      <c r="Q4191" s="2">
        <v>26.344086021504999</v>
      </c>
      <c r="R4191" s="2">
        <v>21.236559139785001</v>
      </c>
      <c r="S4191" s="2">
        <v>56.720430107527001</v>
      </c>
      <c r="T4191" s="2">
        <v>12.096774193548001</v>
      </c>
      <c r="U4191" s="2">
        <v>23.521505376343999</v>
      </c>
      <c r="V4191" s="2">
        <v>15.860215053763</v>
      </c>
      <c r="W4191" s="2">
        <v>1.7473118279569999</v>
      </c>
      <c r="X4191" s="2">
        <v>3.360215053763</v>
      </c>
      <c r="Y4191" s="16">
        <v>2.822580645161</v>
      </c>
    </row>
    <row r="4192" spans="2:25" x14ac:dyDescent="0.25">
      <c r="C4192" s="102" t="s">
        <v>24</v>
      </c>
      <c r="D4192" s="102" t="s">
        <v>25</v>
      </c>
      <c r="E4192" s="10" t="s">
        <v>26</v>
      </c>
      <c r="F4192" s="9"/>
      <c r="G4192" s="13">
        <v>257</v>
      </c>
      <c r="H4192" s="23">
        <v>32.684824902724003</v>
      </c>
      <c r="I4192" s="4">
        <v>13.618677042802</v>
      </c>
      <c r="J4192" s="4">
        <v>52.529182879376997</v>
      </c>
      <c r="K4192" s="4">
        <v>32.295719844357997</v>
      </c>
      <c r="L4192" s="4">
        <v>50.583657587548998</v>
      </c>
      <c r="M4192" s="4">
        <v>45.136186770427997</v>
      </c>
      <c r="N4192" s="4">
        <v>35.408560311283999</v>
      </c>
      <c r="O4192" s="4">
        <v>4.2801556420229998</v>
      </c>
      <c r="P4192" s="4">
        <v>40.856031128405</v>
      </c>
      <c r="Q4192" s="4">
        <v>34.630350194553003</v>
      </c>
      <c r="R4192" s="4">
        <v>32.684824902724003</v>
      </c>
      <c r="S4192" s="4">
        <v>58.365758754863997</v>
      </c>
      <c r="T4192" s="4">
        <v>14.007782101167001</v>
      </c>
      <c r="U4192" s="4">
        <v>17.120622568093001</v>
      </c>
      <c r="V4192" s="4">
        <v>19.844357976653999</v>
      </c>
      <c r="W4192" s="4">
        <v>1.945525291829</v>
      </c>
      <c r="X4192" s="4">
        <v>5.0583657587550004</v>
      </c>
      <c r="Y4192" s="25">
        <v>0.38910505836600001</v>
      </c>
    </row>
    <row r="4193" spans="3:25" x14ac:dyDescent="0.25">
      <c r="C4193" s="106"/>
      <c r="D4193" s="103"/>
      <c r="E4193" s="11" t="s">
        <v>27</v>
      </c>
      <c r="F4193" s="8"/>
      <c r="G4193" s="7">
        <v>297</v>
      </c>
      <c r="H4193" s="17">
        <v>25.252525252525</v>
      </c>
      <c r="I4193" s="2">
        <v>10.774410774411001</v>
      </c>
      <c r="J4193" s="2">
        <v>47.138047138047</v>
      </c>
      <c r="K4193" s="2">
        <v>30.639730639730999</v>
      </c>
      <c r="L4193" s="2">
        <v>50.841750841751001</v>
      </c>
      <c r="M4193" s="2">
        <v>38.720538720538997</v>
      </c>
      <c r="N4193" s="2">
        <v>30.639730639730999</v>
      </c>
      <c r="O4193" s="2">
        <v>6.397306397306</v>
      </c>
      <c r="P4193" s="2">
        <v>39.73063973064</v>
      </c>
      <c r="Q4193" s="2">
        <v>23.905723905723999</v>
      </c>
      <c r="R4193" s="2">
        <v>26.262626262626</v>
      </c>
      <c r="S4193" s="2">
        <v>52.525252525253002</v>
      </c>
      <c r="T4193" s="2">
        <v>10.437710437710001</v>
      </c>
      <c r="U4193" s="2">
        <v>16.835016835017001</v>
      </c>
      <c r="V4193" s="2">
        <v>14.814814814815</v>
      </c>
      <c r="W4193" s="2">
        <v>1.3468013468010001</v>
      </c>
      <c r="X4193" s="2">
        <v>4.7138047138049997</v>
      </c>
      <c r="Y4193" s="16">
        <v>2.0202020202019999</v>
      </c>
    </row>
    <row r="4194" spans="3:25" x14ac:dyDescent="0.25">
      <c r="C4194" s="106"/>
      <c r="D4194" s="103"/>
      <c r="E4194" s="11" t="s">
        <v>28</v>
      </c>
      <c r="F4194" s="8"/>
      <c r="G4194" s="7">
        <v>316</v>
      </c>
      <c r="H4194" s="17">
        <v>22.784810126581998</v>
      </c>
      <c r="I4194" s="2">
        <v>14.240506329114</v>
      </c>
      <c r="J4194" s="2">
        <v>44.303797468353999</v>
      </c>
      <c r="K4194" s="2">
        <v>31.329113924051001</v>
      </c>
      <c r="L4194" s="2">
        <v>55.696202531646001</v>
      </c>
      <c r="M4194" s="2">
        <v>44.620253164556999</v>
      </c>
      <c r="N4194" s="2">
        <v>40.189873417721998</v>
      </c>
      <c r="O4194" s="2">
        <v>9.493670886076</v>
      </c>
      <c r="P4194" s="2">
        <v>37.341772151899001</v>
      </c>
      <c r="Q4194" s="2">
        <v>24.367088607595001</v>
      </c>
      <c r="R4194" s="2">
        <v>22.151898734176999</v>
      </c>
      <c r="S4194" s="2">
        <v>51.265822784809998</v>
      </c>
      <c r="T4194" s="2">
        <v>8.2278481012659999</v>
      </c>
      <c r="U4194" s="2">
        <v>14.556962025316</v>
      </c>
      <c r="V4194" s="2">
        <v>12.658227848100999</v>
      </c>
      <c r="W4194" s="2">
        <v>2.2151898734180002</v>
      </c>
      <c r="X4194" s="2">
        <v>2.5316455696200002</v>
      </c>
      <c r="Y4194" s="16">
        <v>2.8481012658229998</v>
      </c>
    </row>
    <row r="4195" spans="3:25" x14ac:dyDescent="0.25">
      <c r="C4195" s="106"/>
      <c r="D4195" s="103"/>
      <c r="E4195" s="11" t="s">
        <v>29</v>
      </c>
      <c r="F4195" s="8"/>
      <c r="G4195" s="7">
        <v>335</v>
      </c>
      <c r="H4195" s="17">
        <v>14.626865671641999</v>
      </c>
      <c r="I4195" s="2">
        <v>12.835820895522</v>
      </c>
      <c r="J4195" s="2">
        <v>44.477611940298999</v>
      </c>
      <c r="K4195" s="2">
        <v>32.537313432836001</v>
      </c>
      <c r="L4195" s="2">
        <v>55.522388059701001</v>
      </c>
      <c r="M4195" s="2">
        <v>43.880597014925002</v>
      </c>
      <c r="N4195" s="2">
        <v>45.970149253731002</v>
      </c>
      <c r="O4195" s="2">
        <v>8.0597014925370001</v>
      </c>
      <c r="P4195" s="2">
        <v>28.656716417910001</v>
      </c>
      <c r="Q4195" s="2">
        <v>18.507462686566999</v>
      </c>
      <c r="R4195" s="2">
        <v>16.716417910448001</v>
      </c>
      <c r="S4195" s="2">
        <v>43.880597014925002</v>
      </c>
      <c r="T4195" s="2">
        <v>10.149253731343</v>
      </c>
      <c r="U4195" s="2">
        <v>15.820895522388</v>
      </c>
      <c r="V4195" s="2">
        <v>11.343283582090001</v>
      </c>
      <c r="W4195" s="2">
        <v>0.89552238805999995</v>
      </c>
      <c r="X4195" s="2">
        <v>3.8805970149250002</v>
      </c>
      <c r="Y4195" s="16">
        <v>4.1791044776120003</v>
      </c>
    </row>
    <row r="4196" spans="3:25" x14ac:dyDescent="0.25">
      <c r="C4196" s="106"/>
      <c r="D4196" s="103"/>
      <c r="E4196" s="11" t="s">
        <v>30</v>
      </c>
      <c r="F4196" s="8"/>
      <c r="G4196" s="7">
        <v>319</v>
      </c>
      <c r="H4196" s="17">
        <v>6.8965517241379999</v>
      </c>
      <c r="I4196" s="2">
        <v>8.7774294670849997</v>
      </c>
      <c r="J4196" s="2">
        <v>30.721003134796</v>
      </c>
      <c r="K4196" s="2">
        <v>21.003134796238001</v>
      </c>
      <c r="L4196" s="2">
        <v>52.037617554858997</v>
      </c>
      <c r="M4196" s="2">
        <v>39.811912225705001</v>
      </c>
      <c r="N4196" s="2">
        <v>51.410658307209999</v>
      </c>
      <c r="O4196" s="2">
        <v>7.8369905956109998</v>
      </c>
      <c r="P4196" s="2">
        <v>21.943573667711998</v>
      </c>
      <c r="Q4196" s="2">
        <v>18.495297805642998</v>
      </c>
      <c r="R4196" s="2">
        <v>11.598746081505</v>
      </c>
      <c r="S4196" s="2">
        <v>43.260188087773997</v>
      </c>
      <c r="T4196" s="2">
        <v>9.4043887147340008</v>
      </c>
      <c r="U4196" s="2">
        <v>11.285266457680001</v>
      </c>
      <c r="V4196" s="2">
        <v>7.8369905956109998</v>
      </c>
      <c r="W4196" s="2">
        <v>3.4482758620689999</v>
      </c>
      <c r="X4196" s="2">
        <v>6.8965517241379999</v>
      </c>
      <c r="Y4196" s="16">
        <v>3.4482758620689999</v>
      </c>
    </row>
    <row r="4197" spans="3:25" x14ac:dyDescent="0.25">
      <c r="C4197" s="106"/>
      <c r="D4197" s="103"/>
      <c r="E4197" s="11" t="s">
        <v>31</v>
      </c>
      <c r="F4197" s="8"/>
      <c r="G4197" s="7">
        <v>1267</v>
      </c>
      <c r="H4197" s="17">
        <v>17.205998421467999</v>
      </c>
      <c r="I4197" s="2">
        <v>11.681136543015</v>
      </c>
      <c r="J4197" s="2">
        <v>41.594317284924998</v>
      </c>
      <c r="K4197" s="2">
        <v>28.887134964483</v>
      </c>
      <c r="L4197" s="2">
        <v>53.591160220993999</v>
      </c>
      <c r="M4197" s="2">
        <v>41.831097079716002</v>
      </c>
      <c r="N4197" s="2">
        <v>42.304656669297998</v>
      </c>
      <c r="O4197" s="2">
        <v>7.9715864246250003</v>
      </c>
      <c r="P4197" s="2">
        <v>31.728492501973001</v>
      </c>
      <c r="Q4197" s="2">
        <v>21.231254932912002</v>
      </c>
      <c r="R4197" s="2">
        <v>19.021310181531</v>
      </c>
      <c r="S4197" s="2">
        <v>47.592738752960003</v>
      </c>
      <c r="T4197" s="2">
        <v>9.5501183898969995</v>
      </c>
      <c r="U4197" s="2">
        <v>14.601420678768999</v>
      </c>
      <c r="V4197" s="2">
        <v>11.602209944750999</v>
      </c>
      <c r="W4197" s="2">
        <v>1.97316495659</v>
      </c>
      <c r="X4197" s="2">
        <v>4.4988161010259997</v>
      </c>
      <c r="Y4197" s="16">
        <v>3.1570639305450001</v>
      </c>
    </row>
    <row r="4198" spans="3:25" x14ac:dyDescent="0.25">
      <c r="C4198" s="106"/>
      <c r="D4198" s="103"/>
      <c r="E4198" s="11" t="s">
        <v>32</v>
      </c>
      <c r="F4198" s="8"/>
      <c r="G4198" s="7">
        <v>654</v>
      </c>
      <c r="H4198" s="17">
        <v>10.856269113150001</v>
      </c>
      <c r="I4198" s="2">
        <v>10.856269113150001</v>
      </c>
      <c r="J4198" s="2">
        <v>37.767584097859</v>
      </c>
      <c r="K4198" s="2">
        <v>26.911314984709001</v>
      </c>
      <c r="L4198" s="2">
        <v>53.822629969418998</v>
      </c>
      <c r="M4198" s="2">
        <v>41.896024464832003</v>
      </c>
      <c r="N4198" s="2">
        <v>48.623853211008999</v>
      </c>
      <c r="O4198" s="2">
        <v>7.951070336391</v>
      </c>
      <c r="P4198" s="2">
        <v>25.382262996942</v>
      </c>
      <c r="Q4198" s="2">
        <v>18.501529051988001</v>
      </c>
      <c r="R4198" s="2">
        <v>14.220183486239</v>
      </c>
      <c r="S4198" s="2">
        <v>43.577981651376</v>
      </c>
      <c r="T4198" s="2">
        <v>9.7859327217129994</v>
      </c>
      <c r="U4198" s="2">
        <v>13.608562691131</v>
      </c>
      <c r="V4198" s="2">
        <v>9.6330275229360005</v>
      </c>
      <c r="W4198" s="2">
        <v>2.1406727828749998</v>
      </c>
      <c r="X4198" s="2">
        <v>5.351681957187</v>
      </c>
      <c r="Y4198" s="16">
        <v>3.8226299694189998</v>
      </c>
    </row>
    <row r="4199" spans="3:25" x14ac:dyDescent="0.25">
      <c r="C4199" s="106"/>
      <c r="D4199" s="102" t="s">
        <v>22</v>
      </c>
      <c r="E4199" s="10" t="s">
        <v>26</v>
      </c>
      <c r="F4199" s="9"/>
      <c r="G4199" s="13">
        <v>137</v>
      </c>
      <c r="H4199" s="23">
        <v>39.416058394160999</v>
      </c>
      <c r="I4199" s="4">
        <v>18.248175182482001</v>
      </c>
      <c r="J4199" s="4">
        <v>59.124087591241</v>
      </c>
      <c r="K4199" s="4">
        <v>40.145985401460003</v>
      </c>
      <c r="L4199" s="4">
        <v>41.605839416057997</v>
      </c>
      <c r="M4199" s="4">
        <v>33.576642335766003</v>
      </c>
      <c r="N4199" s="4">
        <v>33.576642335766003</v>
      </c>
      <c r="O4199" s="4">
        <v>3.649635036496</v>
      </c>
      <c r="P4199" s="4">
        <v>40.145985401460003</v>
      </c>
      <c r="Q4199" s="4">
        <v>34.306569343066002</v>
      </c>
      <c r="R4199" s="4">
        <v>32.846715328466999</v>
      </c>
      <c r="S4199" s="4">
        <v>52.554744525547001</v>
      </c>
      <c r="T4199" s="4">
        <v>14.598540145985</v>
      </c>
      <c r="U4199" s="4">
        <v>12.408759124088</v>
      </c>
      <c r="V4199" s="4">
        <v>16.788321167883002</v>
      </c>
      <c r="W4199" s="4">
        <v>2.1897810218979998</v>
      </c>
      <c r="X4199" s="4">
        <v>6.5693430656930003</v>
      </c>
      <c r="Y4199" s="59" t="s">
        <v>68</v>
      </c>
    </row>
    <row r="4200" spans="3:25" x14ac:dyDescent="0.25">
      <c r="C4200" s="106"/>
      <c r="D4200" s="103"/>
      <c r="E4200" s="11" t="s">
        <v>27</v>
      </c>
      <c r="F4200" s="8"/>
      <c r="G4200" s="7">
        <v>157</v>
      </c>
      <c r="H4200" s="17">
        <v>29.299363057324999</v>
      </c>
      <c r="I4200" s="2">
        <v>12.738853503185</v>
      </c>
      <c r="J4200" s="2">
        <v>48.407643312102003</v>
      </c>
      <c r="K4200" s="2">
        <v>35.031847133757999</v>
      </c>
      <c r="L4200" s="2">
        <v>40.127388535031997</v>
      </c>
      <c r="M4200" s="2">
        <v>30.573248407643</v>
      </c>
      <c r="N4200" s="2">
        <v>26.114649681528999</v>
      </c>
      <c r="O4200" s="2">
        <v>3.8216560509550002</v>
      </c>
      <c r="P4200" s="2">
        <v>36.942675159236003</v>
      </c>
      <c r="Q4200" s="2">
        <v>24.84076433121</v>
      </c>
      <c r="R4200" s="2">
        <v>26.114649681528999</v>
      </c>
      <c r="S4200" s="2">
        <v>43.949044585986996</v>
      </c>
      <c r="T4200" s="2">
        <v>8.9171974522290007</v>
      </c>
      <c r="U4200" s="2">
        <v>7.6433121019110004</v>
      </c>
      <c r="V4200" s="2">
        <v>10.191082802547999</v>
      </c>
      <c r="W4200" s="2">
        <v>1.9108280254779999</v>
      </c>
      <c r="X4200" s="2">
        <v>6.369426751592</v>
      </c>
      <c r="Y4200" s="16">
        <v>2.5477707006369998</v>
      </c>
    </row>
    <row r="4201" spans="3:25" x14ac:dyDescent="0.25">
      <c r="C4201" s="106"/>
      <c r="D4201" s="103"/>
      <c r="E4201" s="11" t="s">
        <v>28</v>
      </c>
      <c r="F4201" s="8"/>
      <c r="G4201" s="7">
        <v>162</v>
      </c>
      <c r="H4201" s="17">
        <v>24.691358024690999</v>
      </c>
      <c r="I4201" s="2">
        <v>17.283950617283999</v>
      </c>
      <c r="J4201" s="2">
        <v>50.617283950617001</v>
      </c>
      <c r="K4201" s="2">
        <v>39.506172839506</v>
      </c>
      <c r="L4201" s="2">
        <v>46.913580246914002</v>
      </c>
      <c r="M4201" s="2">
        <v>32.098765432099</v>
      </c>
      <c r="N4201" s="2">
        <v>38.888888888888999</v>
      </c>
      <c r="O4201" s="2">
        <v>10.493827160494</v>
      </c>
      <c r="P4201" s="2">
        <v>41.358024691357997</v>
      </c>
      <c r="Q4201" s="2">
        <v>18.518518518518999</v>
      </c>
      <c r="R4201" s="2">
        <v>20.987654320988</v>
      </c>
      <c r="S4201" s="2">
        <v>43.827160493827002</v>
      </c>
      <c r="T4201" s="2">
        <v>7.4074074074069998</v>
      </c>
      <c r="U4201" s="2">
        <v>7.4074074074069998</v>
      </c>
      <c r="V4201" s="2">
        <v>8.6419753086419995</v>
      </c>
      <c r="W4201" s="2">
        <v>1.851851851852</v>
      </c>
      <c r="X4201" s="2">
        <v>3.7037037037039999</v>
      </c>
      <c r="Y4201" s="16">
        <v>3.7037037037039999</v>
      </c>
    </row>
    <row r="4202" spans="3:25" x14ac:dyDescent="0.25">
      <c r="C4202" s="106"/>
      <c r="D4202" s="103"/>
      <c r="E4202" s="11" t="s">
        <v>29</v>
      </c>
      <c r="F4202" s="8"/>
      <c r="G4202" s="7">
        <v>175</v>
      </c>
      <c r="H4202" s="17">
        <v>17.142857142857</v>
      </c>
      <c r="I4202" s="2">
        <v>13.714285714286</v>
      </c>
      <c r="J4202" s="2">
        <v>50.285714285714</v>
      </c>
      <c r="K4202" s="2">
        <v>38.285714285714</v>
      </c>
      <c r="L4202" s="2">
        <v>53.142857142856997</v>
      </c>
      <c r="M4202" s="2">
        <v>36</v>
      </c>
      <c r="N4202" s="2">
        <v>45.714285714286</v>
      </c>
      <c r="O4202" s="2">
        <v>6.8571428571429998</v>
      </c>
      <c r="P4202" s="2">
        <v>26.285714285714</v>
      </c>
      <c r="Q4202" s="2">
        <v>14.285714285714</v>
      </c>
      <c r="R4202" s="2">
        <v>16</v>
      </c>
      <c r="S4202" s="2">
        <v>35.428571428570997</v>
      </c>
      <c r="T4202" s="2">
        <v>5.7142857142860004</v>
      </c>
      <c r="U4202" s="2">
        <v>3.4285714285709998</v>
      </c>
      <c r="V4202" s="2">
        <v>9.1428571428570002</v>
      </c>
      <c r="W4202" s="2">
        <v>0.57142857142900005</v>
      </c>
      <c r="X4202" s="2">
        <v>5.1428571428570002</v>
      </c>
      <c r="Y4202" s="16">
        <v>3.4285714285709998</v>
      </c>
    </row>
    <row r="4203" spans="3:25" x14ac:dyDescent="0.25">
      <c r="C4203" s="106"/>
      <c r="D4203" s="103"/>
      <c r="E4203" s="11" t="s">
        <v>30</v>
      </c>
      <c r="F4203" s="8"/>
      <c r="G4203" s="7">
        <v>149</v>
      </c>
      <c r="H4203" s="17">
        <v>12.080536912752001</v>
      </c>
      <c r="I4203" s="2">
        <v>8.7248322147649997</v>
      </c>
      <c r="J4203" s="2">
        <v>35.570469798658003</v>
      </c>
      <c r="K4203" s="2">
        <v>30.872483221477001</v>
      </c>
      <c r="L4203" s="2">
        <v>46.308724832214999</v>
      </c>
      <c r="M4203" s="2">
        <v>30.872483221477001</v>
      </c>
      <c r="N4203" s="2">
        <v>53.691275167785001</v>
      </c>
      <c r="O4203" s="2">
        <v>8.7248322147649997</v>
      </c>
      <c r="P4203" s="2">
        <v>24.161073825502999</v>
      </c>
      <c r="Q4203" s="2">
        <v>14.093959731544</v>
      </c>
      <c r="R4203" s="2">
        <v>12.751677852348999</v>
      </c>
      <c r="S4203" s="2">
        <v>38.255033557047</v>
      </c>
      <c r="T4203" s="2">
        <v>7.3825503355700004</v>
      </c>
      <c r="U4203" s="2">
        <v>4.6979865771810001</v>
      </c>
      <c r="V4203" s="2">
        <v>7.3825503355700004</v>
      </c>
      <c r="W4203" s="2">
        <v>4.6979865771810001</v>
      </c>
      <c r="X4203" s="2">
        <v>7.3825503355700004</v>
      </c>
      <c r="Y4203" s="16">
        <v>2.6845637583889999</v>
      </c>
    </row>
    <row r="4204" spans="3:25" x14ac:dyDescent="0.25">
      <c r="C4204" s="106"/>
      <c r="D4204" s="103"/>
      <c r="E4204" s="11" t="s">
        <v>31</v>
      </c>
      <c r="F4204" s="8"/>
      <c r="G4204" s="7">
        <v>643</v>
      </c>
      <c r="H4204" s="17">
        <v>20.839813374805999</v>
      </c>
      <c r="I4204" s="2">
        <v>13.219284603421</v>
      </c>
      <c r="J4204" s="2">
        <v>46.500777604977003</v>
      </c>
      <c r="K4204" s="2">
        <v>36.080870917574003</v>
      </c>
      <c r="L4204" s="2">
        <v>46.811819595644998</v>
      </c>
      <c r="M4204" s="2">
        <v>32.503888024882997</v>
      </c>
      <c r="N4204" s="2">
        <v>41.057542768273997</v>
      </c>
      <c r="O4204" s="2">
        <v>7.4650077760500002</v>
      </c>
      <c r="P4204" s="2">
        <v>32.192846034215002</v>
      </c>
      <c r="Q4204" s="2">
        <v>17.884914463453001</v>
      </c>
      <c r="R4204" s="2">
        <v>18.973561430793001</v>
      </c>
      <c r="S4204" s="2">
        <v>40.279937791602002</v>
      </c>
      <c r="T4204" s="2">
        <v>7.3094867807149999</v>
      </c>
      <c r="U4204" s="2">
        <v>5.7542768273720002</v>
      </c>
      <c r="V4204" s="2">
        <v>8.8646967340590006</v>
      </c>
      <c r="W4204" s="2">
        <v>2.1772939346809999</v>
      </c>
      <c r="X4204" s="2">
        <v>5.5987558320369999</v>
      </c>
      <c r="Y4204" s="16">
        <v>3.110419906687</v>
      </c>
    </row>
    <row r="4205" spans="3:25" x14ac:dyDescent="0.25">
      <c r="C4205" s="106"/>
      <c r="D4205" s="103"/>
      <c r="E4205" s="11" t="s">
        <v>32</v>
      </c>
      <c r="F4205" s="8"/>
      <c r="G4205" s="7">
        <v>324</v>
      </c>
      <c r="H4205" s="17">
        <v>14.814814814815</v>
      </c>
      <c r="I4205" s="2">
        <v>11.41975308642</v>
      </c>
      <c r="J4205" s="2">
        <v>43.518518518519002</v>
      </c>
      <c r="K4205" s="2">
        <v>34.876543209876999</v>
      </c>
      <c r="L4205" s="2">
        <v>50</v>
      </c>
      <c r="M4205" s="2">
        <v>33.641975308642003</v>
      </c>
      <c r="N4205" s="2">
        <v>49.382716049382999</v>
      </c>
      <c r="O4205" s="2">
        <v>7.7160493827160002</v>
      </c>
      <c r="P4205" s="2">
        <v>25.308641975309001</v>
      </c>
      <c r="Q4205" s="2">
        <v>14.197530864198001</v>
      </c>
      <c r="R4205" s="2">
        <v>14.506172839506</v>
      </c>
      <c r="S4205" s="2">
        <v>36.728395061728001</v>
      </c>
      <c r="T4205" s="2">
        <v>6.4814814814809996</v>
      </c>
      <c r="U4205" s="2">
        <v>4.0123456790120002</v>
      </c>
      <c r="V4205" s="2">
        <v>8.333333333333</v>
      </c>
      <c r="W4205" s="2">
        <v>2.4691358024690002</v>
      </c>
      <c r="X4205" s="2">
        <v>6.1728395061730001</v>
      </c>
      <c r="Y4205" s="16">
        <v>3.086419753086</v>
      </c>
    </row>
    <row r="4206" spans="3:25" x14ac:dyDescent="0.25">
      <c r="C4206" s="106"/>
      <c r="D4206" s="102" t="s">
        <v>23</v>
      </c>
      <c r="E4206" s="10" t="s">
        <v>26</v>
      </c>
      <c r="F4206" s="9"/>
      <c r="G4206" s="13">
        <v>120</v>
      </c>
      <c r="H4206" s="23">
        <v>25</v>
      </c>
      <c r="I4206" s="4">
        <v>8.333333333333</v>
      </c>
      <c r="J4206" s="4">
        <v>45</v>
      </c>
      <c r="K4206" s="4">
        <v>23.333333333333002</v>
      </c>
      <c r="L4206" s="4">
        <v>60.833333333333002</v>
      </c>
      <c r="M4206" s="4">
        <v>58.333333333333002</v>
      </c>
      <c r="N4206" s="4">
        <v>37.5</v>
      </c>
      <c r="O4206" s="4">
        <v>5</v>
      </c>
      <c r="P4206" s="4">
        <v>41.666666666666998</v>
      </c>
      <c r="Q4206" s="4">
        <v>35</v>
      </c>
      <c r="R4206" s="4">
        <v>32.5</v>
      </c>
      <c r="S4206" s="4">
        <v>65</v>
      </c>
      <c r="T4206" s="4">
        <v>13.333333333333</v>
      </c>
      <c r="U4206" s="4">
        <v>22.5</v>
      </c>
      <c r="V4206" s="4">
        <v>23.333333333333002</v>
      </c>
      <c r="W4206" s="4">
        <v>1.666666666667</v>
      </c>
      <c r="X4206" s="4">
        <v>3.333333333333</v>
      </c>
      <c r="Y4206" s="25">
        <v>0.83333333333299997</v>
      </c>
    </row>
    <row r="4207" spans="3:25" x14ac:dyDescent="0.25">
      <c r="C4207" s="106"/>
      <c r="D4207" s="103"/>
      <c r="E4207" s="11" t="s">
        <v>27</v>
      </c>
      <c r="F4207" s="8"/>
      <c r="G4207" s="7">
        <v>140</v>
      </c>
      <c r="H4207" s="17">
        <v>20.714285714286</v>
      </c>
      <c r="I4207" s="2">
        <v>8.5714285714289993</v>
      </c>
      <c r="J4207" s="2">
        <v>45.714285714286</v>
      </c>
      <c r="K4207" s="2">
        <v>25.714285714286</v>
      </c>
      <c r="L4207" s="2">
        <v>62.857142857143003</v>
      </c>
      <c r="M4207" s="2">
        <v>47.857142857143003</v>
      </c>
      <c r="N4207" s="2">
        <v>35.714285714286</v>
      </c>
      <c r="O4207" s="2">
        <v>9.2857142857140005</v>
      </c>
      <c r="P4207" s="2">
        <v>42.857142857143003</v>
      </c>
      <c r="Q4207" s="2">
        <v>22.857142857143</v>
      </c>
      <c r="R4207" s="2">
        <v>26.428571428571001</v>
      </c>
      <c r="S4207" s="2">
        <v>62.142857142856997</v>
      </c>
      <c r="T4207" s="2">
        <v>12.142857142857</v>
      </c>
      <c r="U4207" s="2">
        <v>27.142857142857</v>
      </c>
      <c r="V4207" s="2">
        <v>20</v>
      </c>
      <c r="W4207" s="2">
        <v>0.71428571428599996</v>
      </c>
      <c r="X4207" s="2">
        <v>2.8571428571430002</v>
      </c>
      <c r="Y4207" s="16">
        <v>1.4285714285710001</v>
      </c>
    </row>
    <row r="4208" spans="3:25" x14ac:dyDescent="0.25">
      <c r="C4208" s="106"/>
      <c r="D4208" s="103"/>
      <c r="E4208" s="11" t="s">
        <v>28</v>
      </c>
      <c r="F4208" s="8"/>
      <c r="G4208" s="7">
        <v>154</v>
      </c>
      <c r="H4208" s="17">
        <v>20.779220779220999</v>
      </c>
      <c r="I4208" s="2">
        <v>11.038961038961</v>
      </c>
      <c r="J4208" s="2">
        <v>37.662337662337997</v>
      </c>
      <c r="K4208" s="2">
        <v>22.727272727273</v>
      </c>
      <c r="L4208" s="2">
        <v>64.935064935065</v>
      </c>
      <c r="M4208" s="2">
        <v>57.792207792208004</v>
      </c>
      <c r="N4208" s="2">
        <v>41.558441558441999</v>
      </c>
      <c r="O4208" s="2">
        <v>8.4415584415579996</v>
      </c>
      <c r="P4208" s="2">
        <v>33.116883116883002</v>
      </c>
      <c r="Q4208" s="2">
        <v>30.519480519481</v>
      </c>
      <c r="R4208" s="2">
        <v>23.376623376623002</v>
      </c>
      <c r="S4208" s="2">
        <v>59.090909090909001</v>
      </c>
      <c r="T4208" s="2">
        <v>9.0909090909089993</v>
      </c>
      <c r="U4208" s="2">
        <v>22.077922077922</v>
      </c>
      <c r="V4208" s="2">
        <v>16.883116883117001</v>
      </c>
      <c r="W4208" s="2">
        <v>2.5974025974030002</v>
      </c>
      <c r="X4208" s="2">
        <v>1.298701298701</v>
      </c>
      <c r="Y4208" s="16">
        <v>1.948051948052</v>
      </c>
    </row>
    <row r="4209" spans="3:25" x14ac:dyDescent="0.25">
      <c r="C4209" s="106"/>
      <c r="D4209" s="103"/>
      <c r="E4209" s="11" t="s">
        <v>29</v>
      </c>
      <c r="F4209" s="8"/>
      <c r="G4209" s="7">
        <v>160</v>
      </c>
      <c r="H4209" s="17">
        <v>11.875</v>
      </c>
      <c r="I4209" s="2">
        <v>11.875</v>
      </c>
      <c r="J4209" s="2">
        <v>38.125</v>
      </c>
      <c r="K4209" s="2">
        <v>26.25</v>
      </c>
      <c r="L4209" s="2">
        <v>58.125</v>
      </c>
      <c r="M4209" s="2">
        <v>52.5</v>
      </c>
      <c r="N4209" s="2">
        <v>46.25</v>
      </c>
      <c r="O4209" s="2">
        <v>9.375</v>
      </c>
      <c r="P4209" s="2">
        <v>31.25</v>
      </c>
      <c r="Q4209" s="2">
        <v>23.125</v>
      </c>
      <c r="R4209" s="2">
        <v>17.5</v>
      </c>
      <c r="S4209" s="2">
        <v>53.125</v>
      </c>
      <c r="T4209" s="2">
        <v>15</v>
      </c>
      <c r="U4209" s="2">
        <v>29.375</v>
      </c>
      <c r="V4209" s="2">
        <v>13.75</v>
      </c>
      <c r="W4209" s="2">
        <v>1.25</v>
      </c>
      <c r="X4209" s="2">
        <v>2.5</v>
      </c>
      <c r="Y4209" s="16">
        <v>5</v>
      </c>
    </row>
    <row r="4210" spans="3:25" x14ac:dyDescent="0.25">
      <c r="C4210" s="106"/>
      <c r="D4210" s="103"/>
      <c r="E4210" s="11" t="s">
        <v>30</v>
      </c>
      <c r="F4210" s="8"/>
      <c r="G4210" s="7">
        <v>170</v>
      </c>
      <c r="H4210" s="17">
        <v>2.352941176471</v>
      </c>
      <c r="I4210" s="2">
        <v>8.8235294117649996</v>
      </c>
      <c r="J4210" s="2">
        <v>26.470588235293999</v>
      </c>
      <c r="K4210" s="2">
        <v>12.352941176471001</v>
      </c>
      <c r="L4210" s="2">
        <v>57.058823529412003</v>
      </c>
      <c r="M4210" s="2">
        <v>47.647058823529001</v>
      </c>
      <c r="N4210" s="2">
        <v>49.411764705882</v>
      </c>
      <c r="O4210" s="2">
        <v>7.0588235294119999</v>
      </c>
      <c r="P4210" s="2">
        <v>20</v>
      </c>
      <c r="Q4210" s="2">
        <v>22.352941176470999</v>
      </c>
      <c r="R4210" s="2">
        <v>10.588235294118</v>
      </c>
      <c r="S4210" s="2">
        <v>47.647058823529001</v>
      </c>
      <c r="T4210" s="2">
        <v>11.176470588235</v>
      </c>
      <c r="U4210" s="2">
        <v>17.058823529411999</v>
      </c>
      <c r="V4210" s="2">
        <v>8.2352941176469994</v>
      </c>
      <c r="W4210" s="2">
        <v>2.352941176471</v>
      </c>
      <c r="X4210" s="2">
        <v>6.4705882352939996</v>
      </c>
      <c r="Y4210" s="16">
        <v>4.1176470588239997</v>
      </c>
    </row>
    <row r="4211" spans="3:25" x14ac:dyDescent="0.25">
      <c r="C4211" s="106"/>
      <c r="D4211" s="103"/>
      <c r="E4211" s="11" t="s">
        <v>31</v>
      </c>
      <c r="F4211" s="8"/>
      <c r="G4211" s="7">
        <v>624</v>
      </c>
      <c r="H4211" s="17">
        <v>13.461538461538</v>
      </c>
      <c r="I4211" s="2">
        <v>10.096153846153999</v>
      </c>
      <c r="J4211" s="2">
        <v>36.538461538462002</v>
      </c>
      <c r="K4211" s="2">
        <v>21.474358974358999</v>
      </c>
      <c r="L4211" s="2">
        <v>60.576923076923002</v>
      </c>
      <c r="M4211" s="2">
        <v>51.442307692307999</v>
      </c>
      <c r="N4211" s="2">
        <v>43.589743589744003</v>
      </c>
      <c r="O4211" s="2">
        <v>8.4935897435900003</v>
      </c>
      <c r="P4211" s="2">
        <v>31.25</v>
      </c>
      <c r="Q4211" s="2">
        <v>24.679487179487001</v>
      </c>
      <c r="R4211" s="2">
        <v>19.070512820512999</v>
      </c>
      <c r="S4211" s="2">
        <v>55.128205128205003</v>
      </c>
      <c r="T4211" s="2">
        <v>11.858974358974001</v>
      </c>
      <c r="U4211" s="2">
        <v>23.717948717949</v>
      </c>
      <c r="V4211" s="2">
        <v>14.423076923077</v>
      </c>
      <c r="W4211" s="2">
        <v>1.7628205128209999</v>
      </c>
      <c r="X4211" s="2">
        <v>3.365384615385</v>
      </c>
      <c r="Y4211" s="16">
        <v>3.2051282051280001</v>
      </c>
    </row>
    <row r="4212" spans="3:25" x14ac:dyDescent="0.25">
      <c r="C4212" s="106"/>
      <c r="D4212" s="103"/>
      <c r="E4212" s="11" t="s">
        <v>32</v>
      </c>
      <c r="F4212" s="8"/>
      <c r="G4212" s="7">
        <v>330</v>
      </c>
      <c r="H4212" s="17">
        <v>6.9696969696969999</v>
      </c>
      <c r="I4212" s="2">
        <v>10.303030303030001</v>
      </c>
      <c r="J4212" s="2">
        <v>32.121212121211997</v>
      </c>
      <c r="K4212" s="2">
        <v>19.090909090909001</v>
      </c>
      <c r="L4212" s="2">
        <v>57.575757575757997</v>
      </c>
      <c r="M4212" s="2">
        <v>50</v>
      </c>
      <c r="N4212" s="2">
        <v>47.878787878788003</v>
      </c>
      <c r="O4212" s="2">
        <v>8.1818181818180005</v>
      </c>
      <c r="P4212" s="2">
        <v>25.454545454544999</v>
      </c>
      <c r="Q4212" s="2">
        <v>22.727272727273</v>
      </c>
      <c r="R4212" s="2">
        <v>13.939393939394</v>
      </c>
      <c r="S4212" s="2">
        <v>50.303030303029999</v>
      </c>
      <c r="T4212" s="2">
        <v>13.030303030302999</v>
      </c>
      <c r="U4212" s="2">
        <v>23.030303030302999</v>
      </c>
      <c r="V4212" s="2">
        <v>10.909090909091001</v>
      </c>
      <c r="W4212" s="2">
        <v>1.818181818182</v>
      </c>
      <c r="X4212" s="2">
        <v>4.5454545454549997</v>
      </c>
      <c r="Y4212" s="16">
        <v>4.5454545454549997</v>
      </c>
    </row>
    <row r="4213" spans="3:25" ht="25.2" x14ac:dyDescent="0.25">
      <c r="C4213" s="102" t="s">
        <v>33</v>
      </c>
      <c r="D4213" s="102" t="s">
        <v>25</v>
      </c>
      <c r="E4213" s="10" t="s">
        <v>34</v>
      </c>
      <c r="F4213" s="9"/>
      <c r="G4213" s="13">
        <v>75</v>
      </c>
      <c r="H4213" s="23">
        <v>13.333333333333</v>
      </c>
      <c r="I4213" s="4">
        <v>9.333333333333</v>
      </c>
      <c r="J4213" s="4">
        <v>34.666666666666998</v>
      </c>
      <c r="K4213" s="4">
        <v>1.333333333333</v>
      </c>
      <c r="L4213" s="4">
        <v>4</v>
      </c>
      <c r="M4213" s="4">
        <v>29.333333333333002</v>
      </c>
      <c r="N4213" s="4">
        <v>30.666666666666998</v>
      </c>
      <c r="O4213" s="4">
        <v>2.666666666667</v>
      </c>
      <c r="P4213" s="4">
        <v>24</v>
      </c>
      <c r="Q4213" s="4">
        <v>18.666666666666998</v>
      </c>
      <c r="R4213" s="4">
        <v>18.666666666666998</v>
      </c>
      <c r="S4213" s="4">
        <v>33.333333333333002</v>
      </c>
      <c r="T4213" s="4">
        <v>6.666666666667</v>
      </c>
      <c r="U4213" s="4">
        <v>6.666666666667</v>
      </c>
      <c r="V4213" s="4">
        <v>9.333333333333</v>
      </c>
      <c r="W4213" s="4">
        <v>6.666666666667</v>
      </c>
      <c r="X4213" s="4">
        <v>10.666666666667</v>
      </c>
      <c r="Y4213" s="25">
        <v>1.333333333333</v>
      </c>
    </row>
    <row r="4214" spans="3:25" ht="25.2" x14ac:dyDescent="0.25">
      <c r="C4214" s="106"/>
      <c r="D4214" s="103"/>
      <c r="E4214" s="11" t="s">
        <v>35</v>
      </c>
      <c r="F4214" s="8"/>
      <c r="G4214" s="7">
        <v>1042</v>
      </c>
      <c r="H4214" s="17">
        <v>21.880998080613999</v>
      </c>
      <c r="I4214" s="2">
        <v>12.955854126679</v>
      </c>
      <c r="J4214" s="2">
        <v>48.176583493282003</v>
      </c>
      <c r="K4214" s="2">
        <v>41.650671785028997</v>
      </c>
      <c r="L4214" s="2">
        <v>60.268714011516003</v>
      </c>
      <c r="M4214" s="2">
        <v>43.474088291747002</v>
      </c>
      <c r="N4214" s="2">
        <v>42.706333973128999</v>
      </c>
      <c r="O4214" s="2">
        <v>7.9654510556620002</v>
      </c>
      <c r="P4214" s="2">
        <v>37.811900191939003</v>
      </c>
      <c r="Q4214" s="2">
        <v>24.568138195776999</v>
      </c>
      <c r="R4214" s="2">
        <v>22.74472168906</v>
      </c>
      <c r="S4214" s="2">
        <v>52.879078694817998</v>
      </c>
      <c r="T4214" s="2">
        <v>11.132437619961999</v>
      </c>
      <c r="U4214" s="2">
        <v>15.834932821497</v>
      </c>
      <c r="V4214" s="2">
        <v>13.723608445298</v>
      </c>
      <c r="W4214" s="2">
        <v>1.247600767754</v>
      </c>
      <c r="X4214" s="2">
        <v>3.2629558541270001</v>
      </c>
      <c r="Y4214" s="16">
        <v>1.9193857965450001</v>
      </c>
    </row>
    <row r="4215" spans="3:25" ht="25.2" x14ac:dyDescent="0.25">
      <c r="C4215" s="106"/>
      <c r="D4215" s="103"/>
      <c r="E4215" s="11" t="s">
        <v>36</v>
      </c>
      <c r="F4215" s="8"/>
      <c r="G4215" s="7">
        <v>122</v>
      </c>
      <c r="H4215" s="17">
        <v>25.409836065574002</v>
      </c>
      <c r="I4215" s="2">
        <v>15.573770491803</v>
      </c>
      <c r="J4215" s="2">
        <v>39.344262295081997</v>
      </c>
      <c r="K4215" s="2">
        <v>2.459016393443</v>
      </c>
      <c r="L4215" s="2">
        <v>31.147540983607001</v>
      </c>
      <c r="M4215" s="2">
        <v>33.606557377049</v>
      </c>
      <c r="N4215" s="2">
        <v>39.344262295081997</v>
      </c>
      <c r="O4215" s="2">
        <v>5.7377049180329998</v>
      </c>
      <c r="P4215" s="2">
        <v>24.590163934425998</v>
      </c>
      <c r="Q4215" s="2">
        <v>21.311475409836</v>
      </c>
      <c r="R4215" s="2">
        <v>27.868852459016001</v>
      </c>
      <c r="S4215" s="2">
        <v>44.262295081966997</v>
      </c>
      <c r="T4215" s="2">
        <v>9.83606557377</v>
      </c>
      <c r="U4215" s="2">
        <v>12.295081967212999</v>
      </c>
      <c r="V4215" s="2">
        <v>13.114754098361001</v>
      </c>
      <c r="W4215" s="2">
        <v>2.459016393443</v>
      </c>
      <c r="X4215" s="2">
        <v>6.5573770491800003</v>
      </c>
      <c r="Y4215" s="16">
        <v>4.0983606557380003</v>
      </c>
    </row>
    <row r="4216" spans="3:25" ht="25.2" x14ac:dyDescent="0.25">
      <c r="C4216" s="106"/>
      <c r="D4216" s="103"/>
      <c r="E4216" s="11" t="s">
        <v>37</v>
      </c>
      <c r="F4216" s="8"/>
      <c r="G4216" s="7">
        <v>251</v>
      </c>
      <c r="H4216" s="17">
        <v>10.756972111553999</v>
      </c>
      <c r="I4216" s="2">
        <v>7.9681274900399996</v>
      </c>
      <c r="J4216" s="2">
        <v>29.880478087648999</v>
      </c>
      <c r="K4216" s="2">
        <v>0.398406374502</v>
      </c>
      <c r="L4216" s="2">
        <v>49.003984063745001</v>
      </c>
      <c r="M4216" s="2">
        <v>46.215139442230999</v>
      </c>
      <c r="N4216" s="2">
        <v>38.645418326692997</v>
      </c>
      <c r="O4216" s="2">
        <v>6.3745019920320001</v>
      </c>
      <c r="P4216" s="2">
        <v>22.310756972111999</v>
      </c>
      <c r="Q4216" s="2">
        <v>20.717131474104001</v>
      </c>
      <c r="R4216" s="2">
        <v>11.952191235060001</v>
      </c>
      <c r="S4216" s="2">
        <v>44.223107569721002</v>
      </c>
      <c r="T4216" s="2">
        <v>8.3665338645419993</v>
      </c>
      <c r="U4216" s="2">
        <v>16.334661354582</v>
      </c>
      <c r="V4216" s="2">
        <v>11.952191235060001</v>
      </c>
      <c r="W4216" s="2">
        <v>3.187250996016</v>
      </c>
      <c r="X4216" s="2">
        <v>6.7729083665339997</v>
      </c>
      <c r="Y4216" s="16">
        <v>4.3824701195219999</v>
      </c>
    </row>
    <row r="4217" spans="3:25" x14ac:dyDescent="0.25">
      <c r="C4217" s="106"/>
      <c r="D4217" s="103"/>
      <c r="E4217" s="11" t="s">
        <v>38</v>
      </c>
      <c r="F4217" s="8"/>
      <c r="G4217" s="14">
        <v>34</v>
      </c>
      <c r="H4217" s="29">
        <v>17.647058823529001</v>
      </c>
      <c r="I4217" s="6">
        <v>5.8823529411760003</v>
      </c>
      <c r="J4217" s="6">
        <v>32.352941176470999</v>
      </c>
      <c r="K4217" s="6">
        <v>29.411764705882</v>
      </c>
      <c r="L4217" s="6">
        <v>50</v>
      </c>
      <c r="M4217" s="6">
        <v>41.176470588234999</v>
      </c>
      <c r="N4217" s="6">
        <v>41.176470588234999</v>
      </c>
      <c r="O4217" s="6">
        <v>11.764705882353001</v>
      </c>
      <c r="P4217" s="6">
        <v>26.470588235293999</v>
      </c>
      <c r="Q4217" s="6">
        <v>29.411764705882</v>
      </c>
      <c r="R4217" s="6">
        <v>29.411764705882</v>
      </c>
      <c r="S4217" s="6">
        <v>35.294117647058997</v>
      </c>
      <c r="T4217" s="6">
        <v>8.8235294117649996</v>
      </c>
      <c r="U4217" s="6">
        <v>8.8235294117649996</v>
      </c>
      <c r="V4217" s="6">
        <v>5.8823529411760003</v>
      </c>
      <c r="W4217" s="6">
        <v>2.9411764705880001</v>
      </c>
      <c r="X4217" s="6">
        <v>8.8235294117649996</v>
      </c>
      <c r="Y4217" s="31">
        <v>11.764705882353001</v>
      </c>
    </row>
    <row r="4218" spans="3:25" ht="25.2" x14ac:dyDescent="0.25">
      <c r="C4218" s="106"/>
      <c r="D4218" s="102" t="s">
        <v>22</v>
      </c>
      <c r="E4218" s="10" t="s">
        <v>34</v>
      </c>
      <c r="F4218" s="9"/>
      <c r="G4218" s="13">
        <v>53</v>
      </c>
      <c r="H4218" s="23">
        <v>11.320754716981</v>
      </c>
      <c r="I4218" s="4">
        <v>11.320754716981</v>
      </c>
      <c r="J4218" s="4">
        <v>33.962264150943</v>
      </c>
      <c r="K4218" s="4">
        <v>1.88679245283</v>
      </c>
      <c r="L4218" s="36" t="s">
        <v>68</v>
      </c>
      <c r="M4218" s="4">
        <v>16.981132075472001</v>
      </c>
      <c r="N4218" s="4">
        <v>30.188679245283002</v>
      </c>
      <c r="O4218" s="4">
        <v>1.88679245283</v>
      </c>
      <c r="P4218" s="4">
        <v>22.641509433962</v>
      </c>
      <c r="Q4218" s="4">
        <v>11.320754716981</v>
      </c>
      <c r="R4218" s="4">
        <v>16.981132075472001</v>
      </c>
      <c r="S4218" s="4">
        <v>22.641509433962</v>
      </c>
      <c r="T4218" s="4">
        <v>1.88679245283</v>
      </c>
      <c r="U4218" s="4">
        <v>1.88679245283</v>
      </c>
      <c r="V4218" s="4">
        <v>9.4339622641510008</v>
      </c>
      <c r="W4218" s="4">
        <v>9.4339622641510008</v>
      </c>
      <c r="X4218" s="4">
        <v>11.320754716981</v>
      </c>
      <c r="Y4218" s="25">
        <v>1.88679245283</v>
      </c>
    </row>
    <row r="4219" spans="3:25" ht="25.2" x14ac:dyDescent="0.25">
      <c r="C4219" s="106"/>
      <c r="D4219" s="103"/>
      <c r="E4219" s="11" t="s">
        <v>35</v>
      </c>
      <c r="F4219" s="8"/>
      <c r="G4219" s="7">
        <v>595</v>
      </c>
      <c r="H4219" s="17">
        <v>24.705882352941</v>
      </c>
      <c r="I4219" s="2">
        <v>14.117647058824</v>
      </c>
      <c r="J4219" s="2">
        <v>51.932773109244003</v>
      </c>
      <c r="K4219" s="2">
        <v>46.554621848739004</v>
      </c>
      <c r="L4219" s="2">
        <v>54.285714285714</v>
      </c>
      <c r="M4219" s="2">
        <v>35.462184873950001</v>
      </c>
      <c r="N4219" s="2">
        <v>42.689075630251999</v>
      </c>
      <c r="O4219" s="2">
        <v>7.2268907563029998</v>
      </c>
      <c r="P4219" s="2">
        <v>36.806722689075997</v>
      </c>
      <c r="Q4219" s="2">
        <v>21.848739495798</v>
      </c>
      <c r="R4219" s="2">
        <v>23.193277310924</v>
      </c>
      <c r="S4219" s="2">
        <v>47.226890756303</v>
      </c>
      <c r="T4219" s="2">
        <v>9.4117647058819998</v>
      </c>
      <c r="U4219" s="2">
        <v>7.8991596638660004</v>
      </c>
      <c r="V4219" s="2">
        <v>11.428571428571001</v>
      </c>
      <c r="W4219" s="2">
        <v>1.5126050420170001</v>
      </c>
      <c r="X4219" s="2">
        <v>4.3697478991600001</v>
      </c>
      <c r="Y4219" s="16">
        <v>1.680672268908</v>
      </c>
    </row>
    <row r="4220" spans="3:25" ht="25.2" x14ac:dyDescent="0.25">
      <c r="C4220" s="106"/>
      <c r="D4220" s="103"/>
      <c r="E4220" s="11" t="s">
        <v>36</v>
      </c>
      <c r="F4220" s="8"/>
      <c r="G4220" s="7">
        <v>56</v>
      </c>
      <c r="H4220" s="17">
        <v>28.571428571428999</v>
      </c>
      <c r="I4220" s="2">
        <v>19.642857142857</v>
      </c>
      <c r="J4220" s="2">
        <v>42.857142857143003</v>
      </c>
      <c r="K4220" s="2">
        <v>3.5714285714290002</v>
      </c>
      <c r="L4220" s="2">
        <v>17.857142857143</v>
      </c>
      <c r="M4220" s="2">
        <v>21.428571428571001</v>
      </c>
      <c r="N4220" s="2">
        <v>30.357142857143</v>
      </c>
      <c r="O4220" s="2">
        <v>3.5714285714290002</v>
      </c>
      <c r="P4220" s="2">
        <v>23.214285714286</v>
      </c>
      <c r="Q4220" s="2">
        <v>17.857142857143</v>
      </c>
      <c r="R4220" s="2">
        <v>21.428571428571001</v>
      </c>
      <c r="S4220" s="2">
        <v>33.928571428570997</v>
      </c>
      <c r="T4220" s="2">
        <v>8.9285714285710007</v>
      </c>
      <c r="U4220" s="2">
        <v>5.3571428571429998</v>
      </c>
      <c r="V4220" s="2">
        <v>7.1428571428570002</v>
      </c>
      <c r="W4220" s="2">
        <v>1.785714285714</v>
      </c>
      <c r="X4220" s="2">
        <v>7.1428571428570002</v>
      </c>
      <c r="Y4220" s="16">
        <v>7.1428571428570002</v>
      </c>
    </row>
    <row r="4221" spans="3:25" ht="25.2" x14ac:dyDescent="0.25">
      <c r="C4221" s="106"/>
      <c r="D4221" s="103"/>
      <c r="E4221" s="11" t="s">
        <v>37</v>
      </c>
      <c r="F4221" s="8"/>
      <c r="G4221" s="7">
        <v>54</v>
      </c>
      <c r="H4221" s="17">
        <v>24.074074074074002</v>
      </c>
      <c r="I4221" s="2">
        <v>12.962962962962999</v>
      </c>
      <c r="J4221" s="2">
        <v>40.740740740741003</v>
      </c>
      <c r="K4221" s="19" t="s">
        <v>68</v>
      </c>
      <c r="L4221" s="2">
        <v>27.777777777777999</v>
      </c>
      <c r="M4221" s="2">
        <v>29.629629629629999</v>
      </c>
      <c r="N4221" s="2">
        <v>25.925925925925998</v>
      </c>
      <c r="O4221" s="2">
        <v>7.4074074074069998</v>
      </c>
      <c r="P4221" s="2">
        <v>24.074074074074002</v>
      </c>
      <c r="Q4221" s="2">
        <v>18.518518518518999</v>
      </c>
      <c r="R4221" s="2">
        <v>7.4074074074069998</v>
      </c>
      <c r="S4221" s="2">
        <v>25.925925925925998</v>
      </c>
      <c r="T4221" s="2">
        <v>5.5555555555560003</v>
      </c>
      <c r="U4221" s="2">
        <v>3.7037037037039999</v>
      </c>
      <c r="V4221" s="2">
        <v>5.5555555555560003</v>
      </c>
      <c r="W4221" s="2">
        <v>1.851851851852</v>
      </c>
      <c r="X4221" s="2">
        <v>12.962962962962999</v>
      </c>
      <c r="Y4221" s="16">
        <v>3.7037037037039999</v>
      </c>
    </row>
    <row r="4222" spans="3:25" x14ac:dyDescent="0.25">
      <c r="C4222" s="106"/>
      <c r="D4222" s="103"/>
      <c r="E4222" s="11" t="s">
        <v>38</v>
      </c>
      <c r="F4222" s="8"/>
      <c r="G4222" s="14">
        <v>22</v>
      </c>
      <c r="H4222" s="29">
        <v>27.272727272727</v>
      </c>
      <c r="I4222" s="6">
        <v>9.0909090909089993</v>
      </c>
      <c r="J4222" s="6">
        <v>31.818181818182001</v>
      </c>
      <c r="K4222" s="6">
        <v>31.818181818182001</v>
      </c>
      <c r="L4222" s="6">
        <v>45.454545454544999</v>
      </c>
      <c r="M4222" s="6">
        <v>31.818181818182001</v>
      </c>
      <c r="N4222" s="6">
        <v>40.909090909090999</v>
      </c>
      <c r="O4222" s="6">
        <v>13.636363636364001</v>
      </c>
      <c r="P4222" s="6">
        <v>22.727272727273</v>
      </c>
      <c r="Q4222" s="6">
        <v>27.272727272727</v>
      </c>
      <c r="R4222" s="6">
        <v>18.181818181817999</v>
      </c>
      <c r="S4222" s="6">
        <v>22.727272727273</v>
      </c>
      <c r="T4222" s="6">
        <v>9.0909090909089993</v>
      </c>
      <c r="U4222" s="6">
        <v>4.5454545454549997</v>
      </c>
      <c r="V4222" s="12" t="s">
        <v>68</v>
      </c>
      <c r="W4222" s="6">
        <v>4.5454545454549997</v>
      </c>
      <c r="X4222" s="6">
        <v>9.0909090909089993</v>
      </c>
      <c r="Y4222" s="31">
        <v>13.636363636364001</v>
      </c>
    </row>
    <row r="4223" spans="3:25" ht="25.2" x14ac:dyDescent="0.25">
      <c r="C4223" s="106"/>
      <c r="D4223" s="102" t="s">
        <v>23</v>
      </c>
      <c r="E4223" s="10" t="s">
        <v>34</v>
      </c>
      <c r="F4223" s="9"/>
      <c r="G4223" s="41">
        <v>22</v>
      </c>
      <c r="H4223" s="61">
        <v>18.181818181817999</v>
      </c>
      <c r="I4223" s="33">
        <v>4.5454545454549997</v>
      </c>
      <c r="J4223" s="33">
        <v>36.363636363635997</v>
      </c>
      <c r="K4223" s="39" t="s">
        <v>68</v>
      </c>
      <c r="L4223" s="33">
        <v>13.636363636364001</v>
      </c>
      <c r="M4223" s="33">
        <v>59.090909090909001</v>
      </c>
      <c r="N4223" s="33">
        <v>31.818181818182001</v>
      </c>
      <c r="O4223" s="33">
        <v>4.5454545454549997</v>
      </c>
      <c r="P4223" s="33">
        <v>27.272727272727</v>
      </c>
      <c r="Q4223" s="33">
        <v>36.363636363635997</v>
      </c>
      <c r="R4223" s="33">
        <v>22.727272727273</v>
      </c>
      <c r="S4223" s="33">
        <v>59.090909090909001</v>
      </c>
      <c r="T4223" s="33">
        <v>18.181818181817999</v>
      </c>
      <c r="U4223" s="33">
        <v>18.181818181817999</v>
      </c>
      <c r="V4223" s="33">
        <v>9.0909090909089993</v>
      </c>
      <c r="W4223" s="39" t="s">
        <v>68</v>
      </c>
      <c r="X4223" s="33">
        <v>9.0909090909089993</v>
      </c>
      <c r="Y4223" s="70" t="s">
        <v>68</v>
      </c>
    </row>
    <row r="4224" spans="3:25" ht="25.2" x14ac:dyDescent="0.25">
      <c r="C4224" s="106"/>
      <c r="D4224" s="103"/>
      <c r="E4224" s="11" t="s">
        <v>35</v>
      </c>
      <c r="F4224" s="8"/>
      <c r="G4224" s="7">
        <v>447</v>
      </c>
      <c r="H4224" s="17">
        <v>18.120805369128</v>
      </c>
      <c r="I4224" s="2">
        <v>11.409395973154</v>
      </c>
      <c r="J4224" s="2">
        <v>43.176733780760998</v>
      </c>
      <c r="K4224" s="2">
        <v>35.123042505592998</v>
      </c>
      <c r="L4224" s="2">
        <v>68.232662192394002</v>
      </c>
      <c r="M4224" s="2">
        <v>54.138702460849998</v>
      </c>
      <c r="N4224" s="2">
        <v>42.729306487696</v>
      </c>
      <c r="O4224" s="2">
        <v>8.9485458612979993</v>
      </c>
      <c r="P4224" s="2">
        <v>39.149888143177002</v>
      </c>
      <c r="Q4224" s="2">
        <v>28.187919463086999</v>
      </c>
      <c r="R4224" s="2">
        <v>22.147651006711001</v>
      </c>
      <c r="S4224" s="2">
        <v>60.402684563758001</v>
      </c>
      <c r="T4224" s="2">
        <v>13.422818791946</v>
      </c>
      <c r="U4224" s="2">
        <v>26.398210290828001</v>
      </c>
      <c r="V4224" s="2">
        <v>16.778523489933001</v>
      </c>
      <c r="W4224" s="2">
        <v>0.89485458613000002</v>
      </c>
      <c r="X4224" s="2">
        <v>1.78970917226</v>
      </c>
      <c r="Y4224" s="16">
        <v>2.2371364653239998</v>
      </c>
    </row>
    <row r="4225" spans="3:25" ht="25.2" x14ac:dyDescent="0.25">
      <c r="C4225" s="106"/>
      <c r="D4225" s="103"/>
      <c r="E4225" s="11" t="s">
        <v>36</v>
      </c>
      <c r="F4225" s="8"/>
      <c r="G4225" s="7">
        <v>66</v>
      </c>
      <c r="H4225" s="17">
        <v>22.727272727273</v>
      </c>
      <c r="I4225" s="2">
        <v>12.121212121212</v>
      </c>
      <c r="J4225" s="2">
        <v>36.363636363635997</v>
      </c>
      <c r="K4225" s="2">
        <v>1.5151515151520001</v>
      </c>
      <c r="L4225" s="2">
        <v>42.424242424242003</v>
      </c>
      <c r="M4225" s="2">
        <v>43.939393939394002</v>
      </c>
      <c r="N4225" s="2">
        <v>46.969696969696997</v>
      </c>
      <c r="O4225" s="2">
        <v>7.5757575757579998</v>
      </c>
      <c r="P4225" s="2">
        <v>25.757575757575999</v>
      </c>
      <c r="Q4225" s="2">
        <v>24.242424242424001</v>
      </c>
      <c r="R4225" s="2">
        <v>33.333333333333002</v>
      </c>
      <c r="S4225" s="2">
        <v>53.030303030303003</v>
      </c>
      <c r="T4225" s="2">
        <v>10.606060606061</v>
      </c>
      <c r="U4225" s="2">
        <v>18.181818181817999</v>
      </c>
      <c r="V4225" s="2">
        <v>18.181818181817999</v>
      </c>
      <c r="W4225" s="2">
        <v>3.0303030303030001</v>
      </c>
      <c r="X4225" s="2">
        <v>6.0606060606060002</v>
      </c>
      <c r="Y4225" s="16">
        <v>1.5151515151520001</v>
      </c>
    </row>
    <row r="4226" spans="3:25" ht="25.2" x14ac:dyDescent="0.25">
      <c r="C4226" s="106"/>
      <c r="D4226" s="103"/>
      <c r="E4226" s="11" t="s">
        <v>37</v>
      </c>
      <c r="F4226" s="8"/>
      <c r="G4226" s="7">
        <v>197</v>
      </c>
      <c r="H4226" s="17">
        <v>7.1065989847719999</v>
      </c>
      <c r="I4226" s="2">
        <v>6.598984771574</v>
      </c>
      <c r="J4226" s="2">
        <v>26.903553299492</v>
      </c>
      <c r="K4226" s="2">
        <v>0.50761421319800004</v>
      </c>
      <c r="L4226" s="2">
        <v>54.822335025381001</v>
      </c>
      <c r="M4226" s="2">
        <v>50.761421319797002</v>
      </c>
      <c r="N4226" s="2">
        <v>42.131979695430999</v>
      </c>
      <c r="O4226" s="2">
        <v>6.0913705583760001</v>
      </c>
      <c r="P4226" s="2">
        <v>21.827411167512999</v>
      </c>
      <c r="Q4226" s="2">
        <v>21.319796954314999</v>
      </c>
      <c r="R4226" s="2">
        <v>13.197969543147</v>
      </c>
      <c r="S4226" s="2">
        <v>49.238578680202998</v>
      </c>
      <c r="T4226" s="2">
        <v>9.1370558375630004</v>
      </c>
      <c r="U4226" s="2">
        <v>19.796954314720999</v>
      </c>
      <c r="V4226" s="2">
        <v>13.705583756345</v>
      </c>
      <c r="W4226" s="2">
        <v>3.553299492386</v>
      </c>
      <c r="X4226" s="2">
        <v>5.0761421319800002</v>
      </c>
      <c r="Y4226" s="16">
        <v>4.5685279187820003</v>
      </c>
    </row>
    <row r="4227" spans="3:25" x14ac:dyDescent="0.25">
      <c r="C4227" s="106"/>
      <c r="D4227" s="103"/>
      <c r="E4227" s="11" t="s">
        <v>38</v>
      </c>
      <c r="F4227" s="8"/>
      <c r="G4227" s="14">
        <v>12</v>
      </c>
      <c r="H4227" s="57" t="s">
        <v>68</v>
      </c>
      <c r="I4227" s="12" t="s">
        <v>68</v>
      </c>
      <c r="J4227" s="6">
        <v>33.333333333333002</v>
      </c>
      <c r="K4227" s="6">
        <v>25</v>
      </c>
      <c r="L4227" s="6">
        <v>58.333333333333002</v>
      </c>
      <c r="M4227" s="6">
        <v>58.333333333333002</v>
      </c>
      <c r="N4227" s="6">
        <v>41.666666666666998</v>
      </c>
      <c r="O4227" s="6">
        <v>8.333333333333</v>
      </c>
      <c r="P4227" s="6">
        <v>33.333333333333002</v>
      </c>
      <c r="Q4227" s="6">
        <v>33.333333333333002</v>
      </c>
      <c r="R4227" s="6">
        <v>50</v>
      </c>
      <c r="S4227" s="6">
        <v>58.333333333333002</v>
      </c>
      <c r="T4227" s="6">
        <v>8.333333333333</v>
      </c>
      <c r="U4227" s="6">
        <v>16.666666666666998</v>
      </c>
      <c r="V4227" s="6">
        <v>16.666666666666998</v>
      </c>
      <c r="W4227" s="12" t="s">
        <v>68</v>
      </c>
      <c r="X4227" s="6">
        <v>8.333333333333</v>
      </c>
      <c r="Y4227" s="31">
        <v>8.333333333333</v>
      </c>
    </row>
    <row r="4228" spans="3:25" ht="25.2" x14ac:dyDescent="0.25">
      <c r="C4228" s="102" t="s">
        <v>39</v>
      </c>
      <c r="D4228" s="102" t="s">
        <v>25</v>
      </c>
      <c r="E4228" s="10" t="s">
        <v>40</v>
      </c>
      <c r="F4228" s="9"/>
      <c r="G4228" s="13">
        <v>263</v>
      </c>
      <c r="H4228" s="23">
        <v>18.631178707223999</v>
      </c>
      <c r="I4228" s="4">
        <v>12.167300380227999</v>
      </c>
      <c r="J4228" s="4">
        <v>38.403041825095002</v>
      </c>
      <c r="K4228" s="4">
        <v>2.2813688212929999</v>
      </c>
      <c r="L4228" s="4">
        <v>34.220532319391999</v>
      </c>
      <c r="M4228" s="4">
        <v>38.783269961976998</v>
      </c>
      <c r="N4228" s="4">
        <v>35.741444866919998</v>
      </c>
      <c r="O4228" s="4">
        <v>6.0836501901139997</v>
      </c>
      <c r="P4228" s="4">
        <v>22.433460076046</v>
      </c>
      <c r="Q4228" s="4">
        <v>22.433460076046</v>
      </c>
      <c r="R4228" s="4">
        <v>17.490494296577999</v>
      </c>
      <c r="S4228" s="4">
        <v>41.444866920152002</v>
      </c>
      <c r="T4228" s="4">
        <v>9.8859315589350008</v>
      </c>
      <c r="U4228" s="4">
        <v>13.307984790875</v>
      </c>
      <c r="V4228" s="4">
        <v>6.844106463878</v>
      </c>
      <c r="W4228" s="4">
        <v>3.422053231939</v>
      </c>
      <c r="X4228" s="4">
        <v>8.365019011407</v>
      </c>
      <c r="Y4228" s="25">
        <v>3.422053231939</v>
      </c>
    </row>
    <row r="4229" spans="3:25" ht="25.2" x14ac:dyDescent="0.25">
      <c r="C4229" s="106"/>
      <c r="D4229" s="103"/>
      <c r="E4229" s="11" t="s">
        <v>41</v>
      </c>
      <c r="F4229" s="8"/>
      <c r="G4229" s="7">
        <v>906</v>
      </c>
      <c r="H4229" s="17">
        <v>21.854304635761999</v>
      </c>
      <c r="I4229" s="2">
        <v>13.245033112583</v>
      </c>
      <c r="J4229" s="2">
        <v>48.675496688742001</v>
      </c>
      <c r="K4229" s="2">
        <v>43.708609271523002</v>
      </c>
      <c r="L4229" s="2">
        <v>61.037527593819</v>
      </c>
      <c r="M4229" s="2">
        <v>44.039735099338003</v>
      </c>
      <c r="N4229" s="2">
        <v>42.715231788079002</v>
      </c>
      <c r="O4229" s="2">
        <v>7.8366445916109999</v>
      </c>
      <c r="P4229" s="2">
        <v>38.631346578365999</v>
      </c>
      <c r="Q4229" s="2">
        <v>24.061810154524998</v>
      </c>
      <c r="R4229" s="2">
        <v>23.068432671082</v>
      </c>
      <c r="S4229" s="2">
        <v>53.200883002208002</v>
      </c>
      <c r="T4229" s="2">
        <v>11.479028697572</v>
      </c>
      <c r="U4229" s="2">
        <v>15.673289183223</v>
      </c>
      <c r="V4229" s="2">
        <v>14.01766004415</v>
      </c>
      <c r="W4229" s="2">
        <v>1.2141280353199999</v>
      </c>
      <c r="X4229" s="2">
        <v>2.8697571743929999</v>
      </c>
      <c r="Y4229" s="16">
        <v>2.0971302428260001</v>
      </c>
    </row>
    <row r="4230" spans="3:25" x14ac:dyDescent="0.25">
      <c r="C4230" s="106"/>
      <c r="D4230" s="103"/>
      <c r="E4230" s="11" t="s">
        <v>42</v>
      </c>
      <c r="F4230" s="8"/>
      <c r="G4230" s="7">
        <v>61</v>
      </c>
      <c r="H4230" s="17">
        <v>26.229508196721</v>
      </c>
      <c r="I4230" s="2">
        <v>11.475409836066</v>
      </c>
      <c r="J4230" s="2">
        <v>54.098360655737999</v>
      </c>
      <c r="K4230" s="2">
        <v>26.229508196721</v>
      </c>
      <c r="L4230" s="2">
        <v>44.262295081966997</v>
      </c>
      <c r="M4230" s="2">
        <v>40.983606557377001</v>
      </c>
      <c r="N4230" s="2">
        <v>37.704918032786999</v>
      </c>
      <c r="O4230" s="2">
        <v>4.918032786885</v>
      </c>
      <c r="P4230" s="2">
        <v>40.983606557377001</v>
      </c>
      <c r="Q4230" s="2">
        <v>37.704918032786999</v>
      </c>
      <c r="R4230" s="2">
        <v>29.508196721310998</v>
      </c>
      <c r="S4230" s="2">
        <v>62.295081967213001</v>
      </c>
      <c r="T4230" s="2">
        <v>11.475409836066</v>
      </c>
      <c r="U4230" s="2">
        <v>11.475409836066</v>
      </c>
      <c r="V4230" s="2">
        <v>16.393442622951</v>
      </c>
      <c r="W4230" s="2">
        <v>1.6393442622950001</v>
      </c>
      <c r="X4230" s="2">
        <v>3.2786885245900002</v>
      </c>
      <c r="Y4230" s="16">
        <v>1.6393442622950001</v>
      </c>
    </row>
    <row r="4231" spans="3:25" x14ac:dyDescent="0.25">
      <c r="C4231" s="106"/>
      <c r="D4231" s="103"/>
      <c r="E4231" s="11" t="s">
        <v>43</v>
      </c>
      <c r="F4231" s="8"/>
      <c r="G4231" s="7">
        <v>450</v>
      </c>
      <c r="H4231" s="17">
        <v>21.555555555556001</v>
      </c>
      <c r="I4231" s="2">
        <v>11.333333333333</v>
      </c>
      <c r="J4231" s="2">
        <v>40.888888888888999</v>
      </c>
      <c r="K4231" s="2">
        <v>26.666666666666998</v>
      </c>
      <c r="L4231" s="2">
        <v>58.666666666666998</v>
      </c>
      <c r="M4231" s="2">
        <v>40.222222222222001</v>
      </c>
      <c r="N4231" s="2">
        <v>44.444444444444002</v>
      </c>
      <c r="O4231" s="2">
        <v>6</v>
      </c>
      <c r="P4231" s="2">
        <v>31.555555555556001</v>
      </c>
      <c r="Q4231" s="2">
        <v>23.777777777777999</v>
      </c>
      <c r="R4231" s="2">
        <v>24</v>
      </c>
      <c r="S4231" s="2">
        <v>50.444444444444002</v>
      </c>
      <c r="T4231" s="2">
        <v>10.444444444444001</v>
      </c>
      <c r="U4231" s="2">
        <v>14.888888888888999</v>
      </c>
      <c r="V4231" s="2">
        <v>15.555555555555999</v>
      </c>
      <c r="W4231" s="2">
        <v>1.7777777777779999</v>
      </c>
      <c r="X4231" s="2">
        <v>4</v>
      </c>
      <c r="Y4231" s="16">
        <v>2.2222222222219998</v>
      </c>
    </row>
    <row r="4232" spans="3:25" x14ac:dyDescent="0.25">
      <c r="C4232" s="106"/>
      <c r="D4232" s="103"/>
      <c r="E4232" s="11" t="s">
        <v>44</v>
      </c>
      <c r="F4232" s="8"/>
      <c r="G4232" s="7">
        <v>93</v>
      </c>
      <c r="H4232" s="17">
        <v>21.505376344085999</v>
      </c>
      <c r="I4232" s="2">
        <v>6.4516129032259997</v>
      </c>
      <c r="J4232" s="2">
        <v>37.634408602150998</v>
      </c>
      <c r="K4232" s="2">
        <v>33.333333333333002</v>
      </c>
      <c r="L4232" s="2">
        <v>77.419354838710007</v>
      </c>
      <c r="M4232" s="2">
        <v>47.311827956988999</v>
      </c>
      <c r="N4232" s="2">
        <v>49.462365591397997</v>
      </c>
      <c r="O4232" s="2">
        <v>6.4516129032259997</v>
      </c>
      <c r="P4232" s="2">
        <v>33.333333333333002</v>
      </c>
      <c r="Q4232" s="2">
        <v>22.580645161290001</v>
      </c>
      <c r="R4232" s="2">
        <v>25.806451612903</v>
      </c>
      <c r="S4232" s="2">
        <v>52.688172043011001</v>
      </c>
      <c r="T4232" s="2">
        <v>16.129032258064999</v>
      </c>
      <c r="U4232" s="2">
        <v>15.053763440859999</v>
      </c>
      <c r="V4232" s="2">
        <v>12.903225806451999</v>
      </c>
      <c r="W4232" s="19" t="s">
        <v>68</v>
      </c>
      <c r="X4232" s="2">
        <v>3.2258064516129998</v>
      </c>
      <c r="Y4232" s="16">
        <v>2.1505376344089999</v>
      </c>
    </row>
    <row r="4233" spans="3:25" ht="25.2" x14ac:dyDescent="0.25">
      <c r="C4233" s="106"/>
      <c r="D4233" s="103"/>
      <c r="E4233" s="11" t="s">
        <v>45</v>
      </c>
      <c r="F4233" s="8"/>
      <c r="G4233" s="14">
        <v>41</v>
      </c>
      <c r="H4233" s="29">
        <v>9.7560975609760003</v>
      </c>
      <c r="I4233" s="6">
        <v>2.4390243902440001</v>
      </c>
      <c r="J4233" s="6">
        <v>21.951219512194999</v>
      </c>
      <c r="K4233" s="6">
        <v>14.634146341463</v>
      </c>
      <c r="L4233" s="6">
        <v>26.829268292683</v>
      </c>
      <c r="M4233" s="6">
        <v>34.146341463414998</v>
      </c>
      <c r="N4233" s="6">
        <v>31.707317073171001</v>
      </c>
      <c r="O4233" s="6">
        <v>7.3170731707319998</v>
      </c>
      <c r="P4233" s="6">
        <v>21.951219512194999</v>
      </c>
      <c r="Q4233" s="6">
        <v>17.073170731706998</v>
      </c>
      <c r="R4233" s="6">
        <v>21.951219512194999</v>
      </c>
      <c r="S4233" s="6">
        <v>39.024390243901998</v>
      </c>
      <c r="T4233" s="6">
        <v>12.195121951220001</v>
      </c>
      <c r="U4233" s="6">
        <v>7.3170731707319998</v>
      </c>
      <c r="V4233" s="6">
        <v>14.634146341463</v>
      </c>
      <c r="W4233" s="6">
        <v>4.8780487804880002</v>
      </c>
      <c r="X4233" s="6">
        <v>19.512195121950999</v>
      </c>
      <c r="Y4233" s="31">
        <v>2.4390243902440001</v>
      </c>
    </row>
    <row r="4234" spans="3:25" x14ac:dyDescent="0.25">
      <c r="C4234" s="106"/>
      <c r="D4234" s="103"/>
      <c r="E4234" s="11" t="s">
        <v>38</v>
      </c>
      <c r="F4234" s="8"/>
      <c r="G4234" s="7">
        <v>141</v>
      </c>
      <c r="H4234" s="17">
        <v>14.893617021277</v>
      </c>
      <c r="I4234" s="2">
        <v>9.2198581560279997</v>
      </c>
      <c r="J4234" s="2">
        <v>40.425531914894002</v>
      </c>
      <c r="K4234" s="2">
        <v>26.241134751773</v>
      </c>
      <c r="L4234" s="2">
        <v>50.354609929078002</v>
      </c>
      <c r="M4234" s="2">
        <v>39.716312056737998</v>
      </c>
      <c r="N4234" s="2">
        <v>43.971631205674001</v>
      </c>
      <c r="O4234" s="2">
        <v>8.5106382978719992</v>
      </c>
      <c r="P4234" s="2">
        <v>29.078014184396999</v>
      </c>
      <c r="Q4234" s="2">
        <v>23.404255319149001</v>
      </c>
      <c r="R4234" s="2">
        <v>21.276595744681</v>
      </c>
      <c r="S4234" s="2">
        <v>47.517730496454</v>
      </c>
      <c r="T4234" s="2">
        <v>7.8014184397159996</v>
      </c>
      <c r="U4234" s="2">
        <v>14.893617021277</v>
      </c>
      <c r="V4234" s="2">
        <v>12.765957446809001</v>
      </c>
      <c r="W4234" s="2">
        <v>2.8368794326239999</v>
      </c>
      <c r="X4234" s="2">
        <v>4.2553191489359996</v>
      </c>
      <c r="Y4234" s="16">
        <v>5.6737588652479998</v>
      </c>
    </row>
    <row r="4235" spans="3:25" ht="25.2" x14ac:dyDescent="0.25">
      <c r="C4235" s="106"/>
      <c r="D4235" s="102" t="s">
        <v>22</v>
      </c>
      <c r="E4235" s="10" t="s">
        <v>40</v>
      </c>
      <c r="F4235" s="9"/>
      <c r="G4235" s="13">
        <v>123</v>
      </c>
      <c r="H4235" s="23">
        <v>25.203252032519998</v>
      </c>
      <c r="I4235" s="4">
        <v>14.634146341463</v>
      </c>
      <c r="J4235" s="4">
        <v>43.902439024389999</v>
      </c>
      <c r="K4235" s="4">
        <v>3.2520325203249998</v>
      </c>
      <c r="L4235" s="4">
        <v>19.512195121950999</v>
      </c>
      <c r="M4235" s="4">
        <v>23.577235772358001</v>
      </c>
      <c r="N4235" s="4">
        <v>27.642276422763999</v>
      </c>
      <c r="O4235" s="4">
        <v>4.8780487804880002</v>
      </c>
      <c r="P4235" s="4">
        <v>22.764227642276001</v>
      </c>
      <c r="Q4235" s="4">
        <v>17.886178861788999</v>
      </c>
      <c r="R4235" s="4">
        <v>15.447154471545</v>
      </c>
      <c r="S4235" s="4">
        <v>28.455284552845999</v>
      </c>
      <c r="T4235" s="4">
        <v>6.5040650406499996</v>
      </c>
      <c r="U4235" s="4">
        <v>4.8780487804880002</v>
      </c>
      <c r="V4235" s="4">
        <v>4.065040650407</v>
      </c>
      <c r="W4235" s="4">
        <v>3.2520325203249998</v>
      </c>
      <c r="X4235" s="4">
        <v>10.569105691057</v>
      </c>
      <c r="Y4235" s="25">
        <v>4.065040650407</v>
      </c>
    </row>
    <row r="4236" spans="3:25" ht="25.2" x14ac:dyDescent="0.25">
      <c r="C4236" s="106"/>
      <c r="D4236" s="103"/>
      <c r="E4236" s="11" t="s">
        <v>41</v>
      </c>
      <c r="F4236" s="8"/>
      <c r="G4236" s="7">
        <v>511</v>
      </c>
      <c r="H4236" s="17">
        <v>24.853228962818001</v>
      </c>
      <c r="I4236" s="2">
        <v>14.872798434442</v>
      </c>
      <c r="J4236" s="2">
        <v>52.250489236790997</v>
      </c>
      <c r="K4236" s="2">
        <v>48.923679060665002</v>
      </c>
      <c r="L4236" s="2">
        <v>54.990215264188002</v>
      </c>
      <c r="M4236" s="2">
        <v>36.203522504892</v>
      </c>
      <c r="N4236" s="2">
        <v>43.052837573386</v>
      </c>
      <c r="O4236" s="2">
        <v>7.045009784736</v>
      </c>
      <c r="P4236" s="2">
        <v>37.573385518591003</v>
      </c>
      <c r="Q4236" s="2">
        <v>21.135029354206999</v>
      </c>
      <c r="R4236" s="2">
        <v>22.896281800391002</v>
      </c>
      <c r="S4236" s="2">
        <v>47.553816046967</v>
      </c>
      <c r="T4236" s="2">
        <v>9.5890410958899999</v>
      </c>
      <c r="U4236" s="2">
        <v>7.8277886497060001</v>
      </c>
      <c r="V4236" s="2">
        <v>11.350293542074001</v>
      </c>
      <c r="W4236" s="2">
        <v>1.369863013699</v>
      </c>
      <c r="X4236" s="2">
        <v>4.1095890410960001</v>
      </c>
      <c r="Y4236" s="16">
        <v>1.761252446184</v>
      </c>
    </row>
    <row r="4237" spans="3:25" x14ac:dyDescent="0.25">
      <c r="C4237" s="106"/>
      <c r="D4237" s="103"/>
      <c r="E4237" s="11" t="s">
        <v>42</v>
      </c>
      <c r="F4237" s="8"/>
      <c r="G4237" s="14">
        <v>36</v>
      </c>
      <c r="H4237" s="29">
        <v>27.777777777777999</v>
      </c>
      <c r="I4237" s="6">
        <v>16.666666666666998</v>
      </c>
      <c r="J4237" s="6">
        <v>55.555555555555998</v>
      </c>
      <c r="K4237" s="6">
        <v>36.111111111111001</v>
      </c>
      <c r="L4237" s="6">
        <v>47.222222222222001</v>
      </c>
      <c r="M4237" s="6">
        <v>36.111111111111001</v>
      </c>
      <c r="N4237" s="6">
        <v>36.111111111111001</v>
      </c>
      <c r="O4237" s="6">
        <v>5.5555555555560003</v>
      </c>
      <c r="P4237" s="6">
        <v>44.444444444444002</v>
      </c>
      <c r="Q4237" s="6">
        <v>30.555555555556001</v>
      </c>
      <c r="R4237" s="6">
        <v>33.333333333333002</v>
      </c>
      <c r="S4237" s="6">
        <v>55.555555555555998</v>
      </c>
      <c r="T4237" s="6">
        <v>8.333333333333</v>
      </c>
      <c r="U4237" s="6">
        <v>8.333333333333</v>
      </c>
      <c r="V4237" s="6">
        <v>16.666666666666998</v>
      </c>
      <c r="W4237" s="6">
        <v>2.7777777777780002</v>
      </c>
      <c r="X4237" s="6">
        <v>5.5555555555560003</v>
      </c>
      <c r="Y4237" s="38" t="s">
        <v>68</v>
      </c>
    </row>
    <row r="4238" spans="3:25" x14ac:dyDescent="0.25">
      <c r="C4238" s="106"/>
      <c r="D4238" s="103"/>
      <c r="E4238" s="11" t="s">
        <v>43</v>
      </c>
      <c r="F4238" s="8"/>
      <c r="G4238" s="7">
        <v>224</v>
      </c>
      <c r="H4238" s="17">
        <v>25.892857142857</v>
      </c>
      <c r="I4238" s="2">
        <v>13.839285714286</v>
      </c>
      <c r="J4238" s="2">
        <v>47.321428571429003</v>
      </c>
      <c r="K4238" s="2">
        <v>36.607142857143003</v>
      </c>
      <c r="L4238" s="2">
        <v>53.125</v>
      </c>
      <c r="M4238" s="2">
        <v>32.589285714286</v>
      </c>
      <c r="N4238" s="2">
        <v>41.517857142856997</v>
      </c>
      <c r="O4238" s="2">
        <v>4.9107142857139996</v>
      </c>
      <c r="P4238" s="2">
        <v>32.142857142856997</v>
      </c>
      <c r="Q4238" s="2">
        <v>24.553571428571001</v>
      </c>
      <c r="R4238" s="2">
        <v>23.214285714286</v>
      </c>
      <c r="S4238" s="2">
        <v>44.196428571429003</v>
      </c>
      <c r="T4238" s="2">
        <v>9.375</v>
      </c>
      <c r="U4238" s="2">
        <v>8.0357142857140005</v>
      </c>
      <c r="V4238" s="2">
        <v>11.607142857143</v>
      </c>
      <c r="W4238" s="2">
        <v>1.339285714286</v>
      </c>
      <c r="X4238" s="2">
        <v>6.25</v>
      </c>
      <c r="Y4238" s="16">
        <v>1.339285714286</v>
      </c>
    </row>
    <row r="4239" spans="3:25" x14ac:dyDescent="0.25">
      <c r="C4239" s="106"/>
      <c r="D4239" s="103"/>
      <c r="E4239" s="11" t="s">
        <v>44</v>
      </c>
      <c r="F4239" s="8"/>
      <c r="G4239" s="14">
        <v>46</v>
      </c>
      <c r="H4239" s="29">
        <v>28.260869565217</v>
      </c>
      <c r="I4239" s="6">
        <v>6.5217391304349999</v>
      </c>
      <c r="J4239" s="6">
        <v>45.652173913043001</v>
      </c>
      <c r="K4239" s="6">
        <v>45.652173913043001</v>
      </c>
      <c r="L4239" s="6">
        <v>71.739130434782993</v>
      </c>
      <c r="M4239" s="6">
        <v>39.130434782609001</v>
      </c>
      <c r="N4239" s="6">
        <v>36.956521739129997</v>
      </c>
      <c r="O4239" s="6">
        <v>6.5217391304349999</v>
      </c>
      <c r="P4239" s="6">
        <v>28.260869565217</v>
      </c>
      <c r="Q4239" s="6">
        <v>19.565217391304</v>
      </c>
      <c r="R4239" s="6">
        <v>13.04347826087</v>
      </c>
      <c r="S4239" s="6">
        <v>47.826086956521998</v>
      </c>
      <c r="T4239" s="6">
        <v>13.04347826087</v>
      </c>
      <c r="U4239" s="6">
        <v>4.3478260869570002</v>
      </c>
      <c r="V4239" s="6">
        <v>6.5217391304349999</v>
      </c>
      <c r="W4239" s="12" t="s">
        <v>68</v>
      </c>
      <c r="X4239" s="6">
        <v>6.5217391304349999</v>
      </c>
      <c r="Y4239" s="31">
        <v>4.3478260869570002</v>
      </c>
    </row>
    <row r="4240" spans="3:25" ht="25.2" x14ac:dyDescent="0.25">
      <c r="C4240" s="106"/>
      <c r="D4240" s="103"/>
      <c r="E4240" s="11" t="s">
        <v>45</v>
      </c>
      <c r="F4240" s="8"/>
      <c r="G4240" s="14">
        <v>18</v>
      </c>
      <c r="H4240" s="29">
        <v>16.666666666666998</v>
      </c>
      <c r="I4240" s="6">
        <v>5.5555555555560003</v>
      </c>
      <c r="J4240" s="6">
        <v>27.777777777777999</v>
      </c>
      <c r="K4240" s="6">
        <v>22.222222222222001</v>
      </c>
      <c r="L4240" s="6">
        <v>11.111111111111001</v>
      </c>
      <c r="M4240" s="6">
        <v>16.666666666666998</v>
      </c>
      <c r="N4240" s="6">
        <v>27.777777777777999</v>
      </c>
      <c r="O4240" s="6">
        <v>16.666666666666998</v>
      </c>
      <c r="P4240" s="6">
        <v>27.777777777777999</v>
      </c>
      <c r="Q4240" s="6">
        <v>11.111111111111001</v>
      </c>
      <c r="R4240" s="6">
        <v>33.333333333333002</v>
      </c>
      <c r="S4240" s="6">
        <v>27.777777777777999</v>
      </c>
      <c r="T4240" s="6">
        <v>11.111111111111001</v>
      </c>
      <c r="U4240" s="6">
        <v>5.5555555555560003</v>
      </c>
      <c r="V4240" s="6">
        <v>11.111111111111001</v>
      </c>
      <c r="W4240" s="6">
        <v>11.111111111111001</v>
      </c>
      <c r="X4240" s="6">
        <v>22.222222222222001</v>
      </c>
      <c r="Y4240" s="38" t="s">
        <v>68</v>
      </c>
    </row>
    <row r="4241" spans="3:25" x14ac:dyDescent="0.25">
      <c r="C4241" s="106"/>
      <c r="D4241" s="103"/>
      <c r="E4241" s="11" t="s">
        <v>38</v>
      </c>
      <c r="F4241" s="8"/>
      <c r="G4241" s="7">
        <v>80</v>
      </c>
      <c r="H4241" s="17">
        <v>16.25</v>
      </c>
      <c r="I4241" s="2">
        <v>8.75</v>
      </c>
      <c r="J4241" s="2">
        <v>46.25</v>
      </c>
      <c r="K4241" s="2">
        <v>31.25</v>
      </c>
      <c r="L4241" s="2">
        <v>43.75</v>
      </c>
      <c r="M4241" s="2">
        <v>31.25</v>
      </c>
      <c r="N4241" s="2">
        <v>46.25</v>
      </c>
      <c r="O4241" s="2">
        <v>8.75</v>
      </c>
      <c r="P4241" s="2">
        <v>31.25</v>
      </c>
      <c r="Q4241" s="2">
        <v>23.75</v>
      </c>
      <c r="R4241" s="2">
        <v>21.25</v>
      </c>
      <c r="S4241" s="2">
        <v>45</v>
      </c>
      <c r="T4241" s="2">
        <v>6.25</v>
      </c>
      <c r="U4241" s="2">
        <v>7.5</v>
      </c>
      <c r="V4241" s="2">
        <v>11.25</v>
      </c>
      <c r="W4241" s="2">
        <v>3.75</v>
      </c>
      <c r="X4241" s="2">
        <v>3.75</v>
      </c>
      <c r="Y4241" s="16">
        <v>7.5</v>
      </c>
    </row>
    <row r="4242" spans="3:25" ht="25.2" x14ac:dyDescent="0.25">
      <c r="C4242" s="106"/>
      <c r="D4242" s="102" t="s">
        <v>23</v>
      </c>
      <c r="E4242" s="10" t="s">
        <v>40</v>
      </c>
      <c r="F4242" s="9"/>
      <c r="G4242" s="13">
        <v>140</v>
      </c>
      <c r="H4242" s="23">
        <v>12.857142857143</v>
      </c>
      <c r="I4242" s="4">
        <v>10</v>
      </c>
      <c r="J4242" s="4">
        <v>33.571428571429003</v>
      </c>
      <c r="K4242" s="4">
        <v>1.4285714285710001</v>
      </c>
      <c r="L4242" s="4">
        <v>47.142857142856997</v>
      </c>
      <c r="M4242" s="4">
        <v>52.142857142856997</v>
      </c>
      <c r="N4242" s="4">
        <v>42.857142857143003</v>
      </c>
      <c r="O4242" s="4">
        <v>7.1428571428570002</v>
      </c>
      <c r="P4242" s="4">
        <v>22.142857142857</v>
      </c>
      <c r="Q4242" s="4">
        <v>26.428571428571001</v>
      </c>
      <c r="R4242" s="4">
        <v>19.285714285714</v>
      </c>
      <c r="S4242" s="4">
        <v>52.857142857143003</v>
      </c>
      <c r="T4242" s="4">
        <v>12.857142857143</v>
      </c>
      <c r="U4242" s="4">
        <v>20.714285714286</v>
      </c>
      <c r="V4242" s="4">
        <v>9.2857142857140005</v>
      </c>
      <c r="W4242" s="4">
        <v>3.5714285714290002</v>
      </c>
      <c r="X4242" s="4">
        <v>6.4285714285709998</v>
      </c>
      <c r="Y4242" s="25">
        <v>2.8571428571430002</v>
      </c>
    </row>
    <row r="4243" spans="3:25" ht="25.2" x14ac:dyDescent="0.25">
      <c r="C4243" s="106"/>
      <c r="D4243" s="103"/>
      <c r="E4243" s="11" t="s">
        <v>41</v>
      </c>
      <c r="F4243" s="8"/>
      <c r="G4243" s="7">
        <v>395</v>
      </c>
      <c r="H4243" s="17">
        <v>17.974683544304</v>
      </c>
      <c r="I4243" s="2">
        <v>11.139240506328999</v>
      </c>
      <c r="J4243" s="2">
        <v>44.050632911392</v>
      </c>
      <c r="K4243" s="2">
        <v>36.962025316456</v>
      </c>
      <c r="L4243" s="2">
        <v>68.860759493670997</v>
      </c>
      <c r="M4243" s="2">
        <v>54.177215189873003</v>
      </c>
      <c r="N4243" s="2">
        <v>42.278481012657998</v>
      </c>
      <c r="O4243" s="2">
        <v>8.8607594936710008</v>
      </c>
      <c r="P4243" s="2">
        <v>40</v>
      </c>
      <c r="Q4243" s="2">
        <v>27.848101265823001</v>
      </c>
      <c r="R4243" s="2">
        <v>23.291139240505998</v>
      </c>
      <c r="S4243" s="2">
        <v>60.506329113923996</v>
      </c>
      <c r="T4243" s="2">
        <v>13.924050632910999</v>
      </c>
      <c r="U4243" s="2">
        <v>25.822784810127001</v>
      </c>
      <c r="V4243" s="2">
        <v>17.46835443038</v>
      </c>
      <c r="W4243" s="2">
        <v>1.0126582278480001</v>
      </c>
      <c r="X4243" s="2">
        <v>1.2658227848100001</v>
      </c>
      <c r="Y4243" s="16">
        <v>2.5316455696200002</v>
      </c>
    </row>
    <row r="4244" spans="3:25" x14ac:dyDescent="0.25">
      <c r="C4244" s="106"/>
      <c r="D4244" s="103"/>
      <c r="E4244" s="11" t="s">
        <v>42</v>
      </c>
      <c r="F4244" s="8"/>
      <c r="G4244" s="14">
        <v>25</v>
      </c>
      <c r="H4244" s="29">
        <v>24</v>
      </c>
      <c r="I4244" s="6">
        <v>4</v>
      </c>
      <c r="J4244" s="6">
        <v>52</v>
      </c>
      <c r="K4244" s="6">
        <v>12</v>
      </c>
      <c r="L4244" s="6">
        <v>40</v>
      </c>
      <c r="M4244" s="6">
        <v>48</v>
      </c>
      <c r="N4244" s="6">
        <v>40</v>
      </c>
      <c r="O4244" s="6">
        <v>4</v>
      </c>
      <c r="P4244" s="6">
        <v>36</v>
      </c>
      <c r="Q4244" s="6">
        <v>48</v>
      </c>
      <c r="R4244" s="6">
        <v>24</v>
      </c>
      <c r="S4244" s="6">
        <v>72</v>
      </c>
      <c r="T4244" s="6">
        <v>16</v>
      </c>
      <c r="U4244" s="6">
        <v>16</v>
      </c>
      <c r="V4244" s="6">
        <v>16</v>
      </c>
      <c r="W4244" s="12" t="s">
        <v>68</v>
      </c>
      <c r="X4244" s="12" t="s">
        <v>68</v>
      </c>
      <c r="Y4244" s="31">
        <v>4</v>
      </c>
    </row>
    <row r="4245" spans="3:25" x14ac:dyDescent="0.25">
      <c r="C4245" s="106"/>
      <c r="D4245" s="103"/>
      <c r="E4245" s="11" t="s">
        <v>43</v>
      </c>
      <c r="F4245" s="8"/>
      <c r="G4245" s="7">
        <v>226</v>
      </c>
      <c r="H4245" s="17">
        <v>17.256637168141999</v>
      </c>
      <c r="I4245" s="2">
        <v>8.8495575221239999</v>
      </c>
      <c r="J4245" s="2">
        <v>34.513274336282997</v>
      </c>
      <c r="K4245" s="2">
        <v>16.814159292035001</v>
      </c>
      <c r="L4245" s="2">
        <v>64.159292035397996</v>
      </c>
      <c r="M4245" s="2">
        <v>47.787610619469</v>
      </c>
      <c r="N4245" s="2">
        <v>47.345132743363003</v>
      </c>
      <c r="O4245" s="2">
        <v>7.0796460176989999</v>
      </c>
      <c r="P4245" s="2">
        <v>30.973451327433999</v>
      </c>
      <c r="Q4245" s="2">
        <v>23.008849557522002</v>
      </c>
      <c r="R4245" s="2">
        <v>24.778761061947002</v>
      </c>
      <c r="S4245" s="2">
        <v>56.637168141593001</v>
      </c>
      <c r="T4245" s="2">
        <v>11.504424778761001</v>
      </c>
      <c r="U4245" s="2">
        <v>21.681415929204</v>
      </c>
      <c r="V4245" s="2">
        <v>19.469026548673</v>
      </c>
      <c r="W4245" s="2">
        <v>2.212389380531</v>
      </c>
      <c r="X4245" s="2">
        <v>1.769911504425</v>
      </c>
      <c r="Y4245" s="16">
        <v>3.0973451327429999</v>
      </c>
    </row>
    <row r="4246" spans="3:25" x14ac:dyDescent="0.25">
      <c r="C4246" s="106"/>
      <c r="D4246" s="103"/>
      <c r="E4246" s="11" t="s">
        <v>44</v>
      </c>
      <c r="F4246" s="8"/>
      <c r="G4246" s="14">
        <v>47</v>
      </c>
      <c r="H4246" s="29">
        <v>14.893617021277</v>
      </c>
      <c r="I4246" s="6">
        <v>6.3829787234040003</v>
      </c>
      <c r="J4246" s="6">
        <v>29.787234042552999</v>
      </c>
      <c r="K4246" s="6">
        <v>21.276595744681</v>
      </c>
      <c r="L4246" s="6">
        <v>82.978723404255007</v>
      </c>
      <c r="M4246" s="6">
        <v>55.319148936170002</v>
      </c>
      <c r="N4246" s="6">
        <v>61.702127659574003</v>
      </c>
      <c r="O4246" s="6">
        <v>6.3829787234040003</v>
      </c>
      <c r="P4246" s="6">
        <v>38.297872340425997</v>
      </c>
      <c r="Q4246" s="6">
        <v>25.531914893617</v>
      </c>
      <c r="R4246" s="6">
        <v>38.297872340425997</v>
      </c>
      <c r="S4246" s="6">
        <v>57.446808510638</v>
      </c>
      <c r="T4246" s="6">
        <v>19.148936170212998</v>
      </c>
      <c r="U4246" s="6">
        <v>25.531914893617</v>
      </c>
      <c r="V4246" s="6">
        <v>19.148936170212998</v>
      </c>
      <c r="W4246" s="12" t="s">
        <v>68</v>
      </c>
      <c r="X4246" s="12" t="s">
        <v>68</v>
      </c>
      <c r="Y4246" s="38" t="s">
        <v>68</v>
      </c>
    </row>
    <row r="4247" spans="3:25" ht="25.2" x14ac:dyDescent="0.25">
      <c r="C4247" s="106"/>
      <c r="D4247" s="103"/>
      <c r="E4247" s="11" t="s">
        <v>45</v>
      </c>
      <c r="F4247" s="8"/>
      <c r="G4247" s="14">
        <v>23</v>
      </c>
      <c r="H4247" s="29">
        <v>4.3478260869570002</v>
      </c>
      <c r="I4247" s="12" t="s">
        <v>68</v>
      </c>
      <c r="J4247" s="6">
        <v>17.391304347826001</v>
      </c>
      <c r="K4247" s="6">
        <v>8.6956521739130004</v>
      </c>
      <c r="L4247" s="6">
        <v>39.130434782609001</v>
      </c>
      <c r="M4247" s="6">
        <v>47.826086956521998</v>
      </c>
      <c r="N4247" s="6">
        <v>34.782608695652002</v>
      </c>
      <c r="O4247" s="12" t="s">
        <v>68</v>
      </c>
      <c r="P4247" s="6">
        <v>17.391304347826001</v>
      </c>
      <c r="Q4247" s="6">
        <v>21.739130434783</v>
      </c>
      <c r="R4247" s="6">
        <v>13.04347826087</v>
      </c>
      <c r="S4247" s="6">
        <v>47.826086956521998</v>
      </c>
      <c r="T4247" s="6">
        <v>13.04347826087</v>
      </c>
      <c r="U4247" s="6">
        <v>8.6956521739130004</v>
      </c>
      <c r="V4247" s="6">
        <v>17.391304347826001</v>
      </c>
      <c r="W4247" s="12" t="s">
        <v>68</v>
      </c>
      <c r="X4247" s="6">
        <v>17.391304347826001</v>
      </c>
      <c r="Y4247" s="31">
        <v>4.3478260869570002</v>
      </c>
    </row>
    <row r="4248" spans="3:25" x14ac:dyDescent="0.25">
      <c r="C4248" s="106"/>
      <c r="D4248" s="103"/>
      <c r="E4248" s="11" t="s">
        <v>38</v>
      </c>
      <c r="F4248" s="8"/>
      <c r="G4248" s="7">
        <v>61</v>
      </c>
      <c r="H4248" s="17">
        <v>13.114754098361001</v>
      </c>
      <c r="I4248" s="2">
        <v>9.83606557377</v>
      </c>
      <c r="J4248" s="2">
        <v>32.786885245901999</v>
      </c>
      <c r="K4248" s="2">
        <v>19.672131147540998</v>
      </c>
      <c r="L4248" s="2">
        <v>59.016393442622999</v>
      </c>
      <c r="M4248" s="2">
        <v>50.819672131148003</v>
      </c>
      <c r="N4248" s="2">
        <v>40.983606557377001</v>
      </c>
      <c r="O4248" s="2">
        <v>8.1967213114750006</v>
      </c>
      <c r="P4248" s="2">
        <v>26.229508196721</v>
      </c>
      <c r="Q4248" s="2">
        <v>22.950819672131001</v>
      </c>
      <c r="R4248" s="2">
        <v>21.311475409836</v>
      </c>
      <c r="S4248" s="2">
        <v>50.819672131148003</v>
      </c>
      <c r="T4248" s="2">
        <v>9.83606557377</v>
      </c>
      <c r="U4248" s="2">
        <v>24.590163934425998</v>
      </c>
      <c r="V4248" s="2">
        <v>14.754098360656</v>
      </c>
      <c r="W4248" s="2">
        <v>1.6393442622950001</v>
      </c>
      <c r="X4248" s="2">
        <v>4.918032786885</v>
      </c>
      <c r="Y4248" s="16">
        <v>3.2786885245900002</v>
      </c>
    </row>
    <row r="4249" spans="3:25" x14ac:dyDescent="0.25">
      <c r="C4249" s="102" t="s">
        <v>46</v>
      </c>
      <c r="D4249" s="100" t="s">
        <v>21</v>
      </c>
      <c r="E4249" s="10" t="s">
        <v>47</v>
      </c>
      <c r="F4249" s="9"/>
      <c r="G4249" s="13">
        <v>1103</v>
      </c>
      <c r="H4249" s="23">
        <v>20.036264732547998</v>
      </c>
      <c r="I4249" s="4">
        <v>11.151405258385999</v>
      </c>
      <c r="J4249" s="4">
        <v>44.605621033544999</v>
      </c>
      <c r="K4249" s="4">
        <v>31.912964641885999</v>
      </c>
      <c r="L4249" s="4">
        <v>57.026291931096999</v>
      </c>
      <c r="M4249" s="4">
        <v>43.880326382592997</v>
      </c>
      <c r="N4249" s="4">
        <v>43.155031731641003</v>
      </c>
      <c r="O4249" s="4">
        <v>8.0689029918399999</v>
      </c>
      <c r="P4249" s="4">
        <v>34.451495920218001</v>
      </c>
      <c r="Q4249" s="4">
        <v>23.753399818676002</v>
      </c>
      <c r="R4249" s="4">
        <v>21.486854034451</v>
      </c>
      <c r="S4249" s="4">
        <v>50.498640072529</v>
      </c>
      <c r="T4249" s="4">
        <v>10.244786944695999</v>
      </c>
      <c r="U4249" s="4">
        <v>15.412511332729</v>
      </c>
      <c r="V4249" s="4">
        <v>13.871260199456</v>
      </c>
      <c r="W4249" s="4">
        <v>1.81323662738</v>
      </c>
      <c r="X4249" s="4">
        <v>3.0825022665459998</v>
      </c>
      <c r="Y4249" s="25">
        <v>2.4478694469629998</v>
      </c>
    </row>
    <row r="4250" spans="3:25" ht="25.2" x14ac:dyDescent="0.25">
      <c r="C4250" s="106"/>
      <c r="D4250" s="101"/>
      <c r="E4250" s="11" t="s">
        <v>48</v>
      </c>
      <c r="F4250" s="8"/>
      <c r="G4250" s="7">
        <v>173</v>
      </c>
      <c r="H4250" s="17">
        <v>17.919075144509002</v>
      </c>
      <c r="I4250" s="2">
        <v>19.653179190751001</v>
      </c>
      <c r="J4250" s="2">
        <v>43.930635838150003</v>
      </c>
      <c r="K4250" s="2">
        <v>35.260115606935997</v>
      </c>
      <c r="L4250" s="2">
        <v>46.820809248555001</v>
      </c>
      <c r="M4250" s="2">
        <v>47.398843930635998</v>
      </c>
      <c r="N4250" s="2">
        <v>41.040462427746</v>
      </c>
      <c r="O4250" s="2">
        <v>5.2023121387279998</v>
      </c>
      <c r="P4250" s="2">
        <v>40.462427745665003</v>
      </c>
      <c r="Q4250" s="2">
        <v>26.589595375723</v>
      </c>
      <c r="R4250" s="2">
        <v>22.543352601155998</v>
      </c>
      <c r="S4250" s="2">
        <v>52.601156069364002</v>
      </c>
      <c r="T4250" s="2">
        <v>12.138728323699</v>
      </c>
      <c r="U4250" s="2">
        <v>19.653179190751001</v>
      </c>
      <c r="V4250" s="2">
        <v>12.716763005780001</v>
      </c>
      <c r="W4250" s="2">
        <v>1.1560693641619999</v>
      </c>
      <c r="X4250" s="2">
        <v>9.2485549132949991</v>
      </c>
      <c r="Y4250" s="16">
        <v>1.734104046243</v>
      </c>
    </row>
    <row r="4251" spans="3:25" x14ac:dyDescent="0.25">
      <c r="C4251" s="106"/>
      <c r="D4251" s="101"/>
      <c r="E4251" s="11" t="s">
        <v>49</v>
      </c>
      <c r="F4251" s="8"/>
      <c r="G4251" s="14">
        <v>29</v>
      </c>
      <c r="H4251" s="29">
        <v>24.137931034483</v>
      </c>
      <c r="I4251" s="6">
        <v>6.8965517241379999</v>
      </c>
      <c r="J4251" s="6">
        <v>44.827586206897003</v>
      </c>
      <c r="K4251" s="6">
        <v>17.241379310345</v>
      </c>
      <c r="L4251" s="6">
        <v>44.827586206897003</v>
      </c>
      <c r="M4251" s="6">
        <v>41.379310344827999</v>
      </c>
      <c r="N4251" s="6">
        <v>34.482758620689999</v>
      </c>
      <c r="O4251" s="6">
        <v>13.793103448276</v>
      </c>
      <c r="P4251" s="6">
        <v>24.137931034483</v>
      </c>
      <c r="Q4251" s="6">
        <v>24.137931034483</v>
      </c>
      <c r="R4251" s="6">
        <v>13.793103448276</v>
      </c>
      <c r="S4251" s="6">
        <v>44.827586206897003</v>
      </c>
      <c r="T4251" s="6">
        <v>10.344827586207</v>
      </c>
      <c r="U4251" s="6">
        <v>10.344827586207</v>
      </c>
      <c r="V4251" s="6">
        <v>20.689655172414</v>
      </c>
      <c r="W4251" s="6">
        <v>6.8965517241379999</v>
      </c>
      <c r="X4251" s="12" t="s">
        <v>68</v>
      </c>
      <c r="Y4251" s="31">
        <v>3.4482758620689999</v>
      </c>
    </row>
    <row r="4252" spans="3:25" ht="25.2" x14ac:dyDescent="0.25">
      <c r="C4252" s="106"/>
      <c r="D4252" s="101"/>
      <c r="E4252" s="11" t="s">
        <v>50</v>
      </c>
      <c r="F4252" s="8"/>
      <c r="G4252" s="7">
        <v>102</v>
      </c>
      <c r="H4252" s="17">
        <v>21.568627450979999</v>
      </c>
      <c r="I4252" s="2">
        <v>12.745098039216</v>
      </c>
      <c r="J4252" s="2">
        <v>40.196078431373003</v>
      </c>
      <c r="K4252" s="2">
        <v>15.686274509804001</v>
      </c>
      <c r="L4252" s="2">
        <v>34.313725490195999</v>
      </c>
      <c r="M4252" s="2">
        <v>24.509803921568999</v>
      </c>
      <c r="N4252" s="2">
        <v>32.352941176470999</v>
      </c>
      <c r="O4252" s="2">
        <v>1.9607843137250001</v>
      </c>
      <c r="P4252" s="2">
        <v>22.549019607843</v>
      </c>
      <c r="Q4252" s="2">
        <v>15.686274509804001</v>
      </c>
      <c r="R4252" s="2">
        <v>24.509803921568999</v>
      </c>
      <c r="S4252" s="2">
        <v>42.156862745098003</v>
      </c>
      <c r="T4252" s="2">
        <v>9.8039215686270005</v>
      </c>
      <c r="U4252" s="2">
        <v>10.78431372549</v>
      </c>
      <c r="V4252" s="2">
        <v>7.8431372549020004</v>
      </c>
      <c r="W4252" s="2">
        <v>2.9411764705880001</v>
      </c>
      <c r="X4252" s="2">
        <v>6.8627450980390003</v>
      </c>
      <c r="Y4252" s="16">
        <v>2.9411764705880001</v>
      </c>
    </row>
    <row r="4253" spans="3:25" ht="25.2" x14ac:dyDescent="0.25">
      <c r="C4253" s="106"/>
      <c r="D4253" s="101"/>
      <c r="E4253" s="11" t="s">
        <v>51</v>
      </c>
      <c r="F4253" s="8"/>
      <c r="G4253" s="14">
        <v>46</v>
      </c>
      <c r="H4253" s="29">
        <v>17.391304347826001</v>
      </c>
      <c r="I4253" s="6">
        <v>6.5217391304349999</v>
      </c>
      <c r="J4253" s="6">
        <v>36.956521739129997</v>
      </c>
      <c r="K4253" s="6">
        <v>15.217391304348</v>
      </c>
      <c r="L4253" s="6">
        <v>36.956521739129997</v>
      </c>
      <c r="M4253" s="6">
        <v>39.130434782609001</v>
      </c>
      <c r="N4253" s="6">
        <v>36.956521739129997</v>
      </c>
      <c r="O4253" s="6">
        <v>4.3478260869570002</v>
      </c>
      <c r="P4253" s="6">
        <v>26.086956521739001</v>
      </c>
      <c r="Q4253" s="6">
        <v>17.391304347826001</v>
      </c>
      <c r="R4253" s="6">
        <v>21.739130434783</v>
      </c>
      <c r="S4253" s="6">
        <v>50</v>
      </c>
      <c r="T4253" s="6">
        <v>4.3478260869570002</v>
      </c>
      <c r="U4253" s="6">
        <v>10.869565217390999</v>
      </c>
      <c r="V4253" s="12" t="s">
        <v>68</v>
      </c>
      <c r="W4253" s="6">
        <v>2.1739130434780001</v>
      </c>
      <c r="X4253" s="6">
        <v>4.3478260869570002</v>
      </c>
      <c r="Y4253" s="31">
        <v>6.5217391304349999</v>
      </c>
    </row>
    <row r="4254" spans="3:25" x14ac:dyDescent="0.25">
      <c r="C4254" s="106"/>
      <c r="D4254" s="101"/>
      <c r="E4254" s="11" t="s">
        <v>52</v>
      </c>
      <c r="F4254" s="8"/>
      <c r="G4254" s="14">
        <v>20</v>
      </c>
      <c r="H4254" s="29">
        <v>5</v>
      </c>
      <c r="I4254" s="6">
        <v>5</v>
      </c>
      <c r="J4254" s="6">
        <v>25</v>
      </c>
      <c r="K4254" s="12" t="s">
        <v>68</v>
      </c>
      <c r="L4254" s="6">
        <v>35</v>
      </c>
      <c r="M4254" s="6">
        <v>20</v>
      </c>
      <c r="N4254" s="6">
        <v>5</v>
      </c>
      <c r="O4254" s="12" t="s">
        <v>68</v>
      </c>
      <c r="P4254" s="6">
        <v>10</v>
      </c>
      <c r="Q4254" s="6">
        <v>10</v>
      </c>
      <c r="R4254" s="6">
        <v>5</v>
      </c>
      <c r="S4254" s="6">
        <v>30</v>
      </c>
      <c r="T4254" s="6">
        <v>5</v>
      </c>
      <c r="U4254" s="6">
        <v>10</v>
      </c>
      <c r="V4254" s="6">
        <v>15</v>
      </c>
      <c r="W4254" s="6">
        <v>5</v>
      </c>
      <c r="X4254" s="6">
        <v>35</v>
      </c>
      <c r="Y4254" s="38" t="s">
        <v>68</v>
      </c>
    </row>
    <row r="4255" spans="3:25" x14ac:dyDescent="0.25">
      <c r="C4255" s="106"/>
      <c r="D4255" s="101"/>
      <c r="E4255" s="11" t="s">
        <v>53</v>
      </c>
      <c r="F4255" s="8"/>
      <c r="G4255" s="14">
        <v>19</v>
      </c>
      <c r="H4255" s="29">
        <v>21.052631578947</v>
      </c>
      <c r="I4255" s="6">
        <v>21.052631578947</v>
      </c>
      <c r="J4255" s="6">
        <v>31.578947368421002</v>
      </c>
      <c r="K4255" s="12" t="s">
        <v>68</v>
      </c>
      <c r="L4255" s="6">
        <v>57.894736842104997</v>
      </c>
      <c r="M4255" s="6">
        <v>36.842105263157997</v>
      </c>
      <c r="N4255" s="6">
        <v>42.105263157895003</v>
      </c>
      <c r="O4255" s="12" t="s">
        <v>68</v>
      </c>
      <c r="P4255" s="6">
        <v>21.052631578947</v>
      </c>
      <c r="Q4255" s="6">
        <v>26.315789473683999</v>
      </c>
      <c r="R4255" s="6">
        <v>5.2631578947369997</v>
      </c>
      <c r="S4255" s="6">
        <v>52.631578947367998</v>
      </c>
      <c r="T4255" s="6">
        <v>15.789473684211</v>
      </c>
      <c r="U4255" s="12" t="s">
        <v>68</v>
      </c>
      <c r="V4255" s="6">
        <v>15.789473684211</v>
      </c>
      <c r="W4255" s="12" t="s">
        <v>68</v>
      </c>
      <c r="X4255" s="6">
        <v>15.789473684211</v>
      </c>
      <c r="Y4255" s="38" t="s">
        <v>68</v>
      </c>
    </row>
    <row r="4256" spans="3:25" x14ac:dyDescent="0.25">
      <c r="C4256" s="106"/>
      <c r="D4256" s="101"/>
      <c r="E4256" s="11" t="s">
        <v>38</v>
      </c>
      <c r="F4256" s="8"/>
      <c r="G4256" s="14">
        <v>32</v>
      </c>
      <c r="H4256" s="29">
        <v>25</v>
      </c>
      <c r="I4256" s="6">
        <v>9.375</v>
      </c>
      <c r="J4256" s="6">
        <v>37.5</v>
      </c>
      <c r="K4256" s="6">
        <v>25</v>
      </c>
      <c r="L4256" s="6">
        <v>50</v>
      </c>
      <c r="M4256" s="6">
        <v>43.75</v>
      </c>
      <c r="N4256" s="6">
        <v>34.375</v>
      </c>
      <c r="O4256" s="6">
        <v>18.75</v>
      </c>
      <c r="P4256" s="6">
        <v>28.125</v>
      </c>
      <c r="Q4256" s="6">
        <v>37.5</v>
      </c>
      <c r="R4256" s="6">
        <v>25</v>
      </c>
      <c r="S4256" s="6">
        <v>31.25</v>
      </c>
      <c r="T4256" s="6">
        <v>12.5</v>
      </c>
      <c r="U4256" s="6">
        <v>12.5</v>
      </c>
      <c r="V4256" s="6">
        <v>9.375</v>
      </c>
      <c r="W4256" s="6">
        <v>3.125</v>
      </c>
      <c r="X4256" s="6">
        <v>3.125</v>
      </c>
      <c r="Y4256" s="31">
        <v>12.5</v>
      </c>
    </row>
    <row r="4257" spans="2:25" x14ac:dyDescent="0.25">
      <c r="C4257" s="106"/>
      <c r="D4257" s="101"/>
      <c r="E4257" s="11" t="s">
        <v>54</v>
      </c>
      <c r="F4257" s="8"/>
      <c r="G4257" s="7">
        <v>1276</v>
      </c>
      <c r="H4257" s="17">
        <v>19.749216300939999</v>
      </c>
      <c r="I4257" s="2">
        <v>12.30407523511</v>
      </c>
      <c r="J4257" s="2">
        <v>44.514106583072</v>
      </c>
      <c r="K4257" s="2">
        <v>32.366771159875</v>
      </c>
      <c r="L4257" s="2">
        <v>55.642633228839998</v>
      </c>
      <c r="M4257" s="2">
        <v>44.357366771160002</v>
      </c>
      <c r="N4257" s="2">
        <v>42.868338557994001</v>
      </c>
      <c r="O4257" s="2">
        <v>7.6802507836989999</v>
      </c>
      <c r="P4257" s="2">
        <v>35.266457680251001</v>
      </c>
      <c r="Q4257" s="2">
        <v>24.137931034483</v>
      </c>
      <c r="R4257" s="2">
        <v>21.630094043886999</v>
      </c>
      <c r="S4257" s="2">
        <v>50.783699059561002</v>
      </c>
      <c r="T4257" s="2">
        <v>10.501567398119001</v>
      </c>
      <c r="U4257" s="2">
        <v>15.987460815046999</v>
      </c>
      <c r="V4257" s="2">
        <v>13.714733542319999</v>
      </c>
      <c r="W4257" s="2">
        <v>1.7241379310339999</v>
      </c>
      <c r="X4257" s="2">
        <v>3.9184952978059999</v>
      </c>
      <c r="Y4257" s="16">
        <v>2.3510971786830002</v>
      </c>
    </row>
    <row r="4258" spans="2:25" x14ac:dyDescent="0.25">
      <c r="C4258" s="106"/>
      <c r="D4258" s="101"/>
      <c r="E4258" s="11" t="s">
        <v>55</v>
      </c>
      <c r="F4258" s="8"/>
      <c r="G4258" s="7">
        <v>177</v>
      </c>
      <c r="H4258" s="17">
        <v>20.903954802259999</v>
      </c>
      <c r="I4258" s="2">
        <v>10.169491525424</v>
      </c>
      <c r="J4258" s="2">
        <v>40.112994350282001</v>
      </c>
      <c r="K4258" s="2">
        <v>15.819209039547999</v>
      </c>
      <c r="L4258" s="2">
        <v>36.723163841808002</v>
      </c>
      <c r="M4258" s="2">
        <v>31.073446327684</v>
      </c>
      <c r="N4258" s="2">
        <v>33.898305084745999</v>
      </c>
      <c r="O4258" s="2">
        <v>4.5197740112989999</v>
      </c>
      <c r="P4258" s="2">
        <v>23.728813559321999</v>
      </c>
      <c r="Q4258" s="2">
        <v>17.514124293784999</v>
      </c>
      <c r="R4258" s="2">
        <v>22.033898305085</v>
      </c>
      <c r="S4258" s="2">
        <v>44.632768361582002</v>
      </c>
      <c r="T4258" s="2">
        <v>8.4745762711860007</v>
      </c>
      <c r="U4258" s="2">
        <v>10.734463276835999</v>
      </c>
      <c r="V4258" s="2">
        <v>7.9096045197739997</v>
      </c>
      <c r="W4258" s="2">
        <v>3.3898305084749998</v>
      </c>
      <c r="X4258" s="2">
        <v>5.0847457627120001</v>
      </c>
      <c r="Y4258" s="16">
        <v>3.9548022598869998</v>
      </c>
    </row>
    <row r="4259" spans="2:25" ht="25.2" x14ac:dyDescent="0.25">
      <c r="C4259" s="102" t="s">
        <v>56</v>
      </c>
      <c r="D4259" s="100" t="s">
        <v>21</v>
      </c>
      <c r="E4259" s="10" t="s">
        <v>57</v>
      </c>
      <c r="F4259" s="9"/>
      <c r="G4259" s="13">
        <v>393</v>
      </c>
      <c r="H4259" s="23">
        <v>20.610687022901001</v>
      </c>
      <c r="I4259" s="4">
        <v>16.793893129771</v>
      </c>
      <c r="J4259" s="4">
        <v>41.730279898219003</v>
      </c>
      <c r="K4259" s="4">
        <v>30.534351145037999</v>
      </c>
      <c r="L4259" s="4">
        <v>54.961832061069003</v>
      </c>
      <c r="M4259" s="4">
        <v>44.783715012723</v>
      </c>
      <c r="N4259" s="4">
        <v>39.949109414757999</v>
      </c>
      <c r="O4259" s="4">
        <v>7.3791348600509998</v>
      </c>
      <c r="P4259" s="4">
        <v>32.824427480916</v>
      </c>
      <c r="Q4259" s="4">
        <v>24.681933842239001</v>
      </c>
      <c r="R4259" s="4">
        <v>20.865139949109</v>
      </c>
      <c r="S4259" s="4">
        <v>52.926208651399001</v>
      </c>
      <c r="T4259" s="4">
        <v>11.450381679389</v>
      </c>
      <c r="U4259" s="4">
        <v>17.557251908396999</v>
      </c>
      <c r="V4259" s="4">
        <v>12.213740458015</v>
      </c>
      <c r="W4259" s="4">
        <v>1.526717557252</v>
      </c>
      <c r="X4259" s="4">
        <v>5.3435114503819996</v>
      </c>
      <c r="Y4259" s="25">
        <v>2.2900763358780001</v>
      </c>
    </row>
    <row r="4260" spans="2:25" ht="25.2" x14ac:dyDescent="0.25">
      <c r="C4260" s="106"/>
      <c r="D4260" s="101"/>
      <c r="E4260" s="11" t="s">
        <v>58</v>
      </c>
      <c r="F4260" s="8"/>
      <c r="G4260" s="7">
        <v>615</v>
      </c>
      <c r="H4260" s="17">
        <v>15.772357723577</v>
      </c>
      <c r="I4260" s="2">
        <v>9.9186991869920007</v>
      </c>
      <c r="J4260" s="2">
        <v>45.203252032519998</v>
      </c>
      <c r="K4260" s="2">
        <v>30.894308943089001</v>
      </c>
      <c r="L4260" s="2">
        <v>50.081300813007999</v>
      </c>
      <c r="M4260" s="2">
        <v>40.813008130081002</v>
      </c>
      <c r="N4260" s="2">
        <v>42.113821138211001</v>
      </c>
      <c r="O4260" s="2">
        <v>6.3414634146340001</v>
      </c>
      <c r="P4260" s="2">
        <v>32.845528455284999</v>
      </c>
      <c r="Q4260" s="2">
        <v>20.650406504065</v>
      </c>
      <c r="R4260" s="2">
        <v>20</v>
      </c>
      <c r="S4260" s="2">
        <v>46.504065040649998</v>
      </c>
      <c r="T4260" s="2">
        <v>9.1056910569110006</v>
      </c>
      <c r="U4260" s="2">
        <v>14.959349593496</v>
      </c>
      <c r="V4260" s="2">
        <v>11.707317073171</v>
      </c>
      <c r="W4260" s="2">
        <v>1.951219512195</v>
      </c>
      <c r="X4260" s="2">
        <v>3.90243902439</v>
      </c>
      <c r="Y4260" s="16">
        <v>2.9268292682929999</v>
      </c>
    </row>
    <row r="4261" spans="2:25" ht="25.2" x14ac:dyDescent="0.25">
      <c r="C4261" s="106"/>
      <c r="D4261" s="101"/>
      <c r="E4261" s="11" t="s">
        <v>59</v>
      </c>
      <c r="F4261" s="8"/>
      <c r="G4261" s="7">
        <v>364</v>
      </c>
      <c r="H4261" s="17">
        <v>23.901098901099001</v>
      </c>
      <c r="I4261" s="2">
        <v>11.538461538462</v>
      </c>
      <c r="J4261" s="2">
        <v>41.483516483515999</v>
      </c>
      <c r="K4261" s="2">
        <v>24.175824175824001</v>
      </c>
      <c r="L4261" s="2">
        <v>55.769230769231001</v>
      </c>
      <c r="M4261" s="2">
        <v>43.406593406592997</v>
      </c>
      <c r="N4261" s="2">
        <v>40.109890109890003</v>
      </c>
      <c r="O4261" s="2">
        <v>9.065934065934</v>
      </c>
      <c r="P4261" s="2">
        <v>32.967032967032999</v>
      </c>
      <c r="Q4261" s="2">
        <v>26.373626373625999</v>
      </c>
      <c r="R4261" s="2">
        <v>19.505494505495001</v>
      </c>
      <c r="S4261" s="2">
        <v>49.450549450548998</v>
      </c>
      <c r="T4261" s="2">
        <v>11.813186813187</v>
      </c>
      <c r="U4261" s="2">
        <v>12.912087912087999</v>
      </c>
      <c r="V4261" s="2">
        <v>15.109890109889999</v>
      </c>
      <c r="W4261" s="2">
        <v>1.3736263736259999</v>
      </c>
      <c r="X4261" s="2">
        <v>6.0439560439560003</v>
      </c>
      <c r="Y4261" s="16">
        <v>2.4725274725270001</v>
      </c>
    </row>
    <row r="4262" spans="2:25" x14ac:dyDescent="0.25">
      <c r="C4262" s="106"/>
      <c r="D4262" s="101"/>
      <c r="E4262" s="11" t="s">
        <v>60</v>
      </c>
      <c r="F4262" s="8"/>
      <c r="G4262" s="7">
        <v>152</v>
      </c>
      <c r="H4262" s="17">
        <v>24.342105263158</v>
      </c>
      <c r="I4262" s="2">
        <v>9.2105263157890001</v>
      </c>
      <c r="J4262" s="2">
        <v>45.394736842104997</v>
      </c>
      <c r="K4262" s="2">
        <v>33.552631578947</v>
      </c>
      <c r="L4262" s="2">
        <v>53.947368421053</v>
      </c>
      <c r="M4262" s="2">
        <v>40.131578947367998</v>
      </c>
      <c r="N4262" s="2">
        <v>42.763157894736999</v>
      </c>
      <c r="O4262" s="2">
        <v>7.2368421052630003</v>
      </c>
      <c r="P4262" s="2">
        <v>36.842105263157997</v>
      </c>
      <c r="Q4262" s="2">
        <v>25</v>
      </c>
      <c r="R4262" s="2">
        <v>32.236842105263001</v>
      </c>
      <c r="S4262" s="2">
        <v>51.973684210526002</v>
      </c>
      <c r="T4262" s="2">
        <v>8.5526315789470004</v>
      </c>
      <c r="U4262" s="2">
        <v>13.815789473683999</v>
      </c>
      <c r="V4262" s="2">
        <v>15.131578947368</v>
      </c>
      <c r="W4262" s="2">
        <v>4.6052631578950001</v>
      </c>
      <c r="X4262" s="2">
        <v>1.973684210526</v>
      </c>
      <c r="Y4262" s="16">
        <v>3.2894736842109999</v>
      </c>
    </row>
    <row r="4263" spans="2:25" x14ac:dyDescent="0.25">
      <c r="C4263" s="102" t="s">
        <v>61</v>
      </c>
      <c r="D4263" s="100" t="s">
        <v>21</v>
      </c>
      <c r="E4263" s="10" t="s">
        <v>62</v>
      </c>
      <c r="F4263" s="9"/>
      <c r="G4263" s="13">
        <v>197</v>
      </c>
      <c r="H4263" s="23">
        <v>21.827411167512999</v>
      </c>
      <c r="I4263" s="4">
        <v>9.6446700507610004</v>
      </c>
      <c r="J4263" s="4">
        <v>43.654822335025003</v>
      </c>
      <c r="K4263" s="4">
        <v>35.532994923857999</v>
      </c>
      <c r="L4263" s="4">
        <v>54.822335025381001</v>
      </c>
      <c r="M4263" s="4">
        <v>46.700507614213002</v>
      </c>
      <c r="N4263" s="4">
        <v>40.609137055837998</v>
      </c>
      <c r="O4263" s="4">
        <v>6.598984771574</v>
      </c>
      <c r="P4263" s="4">
        <v>34.517766497461999</v>
      </c>
      <c r="Q4263" s="4">
        <v>26.395939086294</v>
      </c>
      <c r="R4263" s="4">
        <v>21.319796954314999</v>
      </c>
      <c r="S4263" s="4">
        <v>45.177664974618999</v>
      </c>
      <c r="T4263" s="4">
        <v>10.152284263959</v>
      </c>
      <c r="U4263" s="4">
        <v>12.182741116751</v>
      </c>
      <c r="V4263" s="4">
        <v>15.228426395939</v>
      </c>
      <c r="W4263" s="4">
        <v>1.522842639594</v>
      </c>
      <c r="X4263" s="4">
        <v>3.553299492386</v>
      </c>
      <c r="Y4263" s="25">
        <v>2.5380710659900001</v>
      </c>
    </row>
    <row r="4264" spans="2:25" x14ac:dyDescent="0.25">
      <c r="C4264" s="103"/>
      <c r="D4264" s="101"/>
      <c r="E4264" s="11" t="s">
        <v>63</v>
      </c>
      <c r="F4264" s="8"/>
      <c r="G4264" s="7">
        <v>460</v>
      </c>
      <c r="H4264" s="17">
        <v>22.826086956522001</v>
      </c>
      <c r="I4264" s="2">
        <v>14.347826086956999</v>
      </c>
      <c r="J4264" s="2">
        <v>48.043478260870003</v>
      </c>
      <c r="K4264" s="2">
        <v>29.347826086956999</v>
      </c>
      <c r="L4264" s="2">
        <v>50</v>
      </c>
      <c r="M4264" s="2">
        <v>43.260869565217</v>
      </c>
      <c r="N4264" s="2">
        <v>38.695652173912997</v>
      </c>
      <c r="O4264" s="2">
        <v>8.2608695652169999</v>
      </c>
      <c r="P4264" s="2">
        <v>36.521739130435002</v>
      </c>
      <c r="Q4264" s="2">
        <v>23.260869565217</v>
      </c>
      <c r="R4264" s="2">
        <v>23.04347826087</v>
      </c>
      <c r="S4264" s="2">
        <v>52.391304347826001</v>
      </c>
      <c r="T4264" s="2">
        <v>10.434782608696</v>
      </c>
      <c r="U4264" s="2">
        <v>18.695652173913</v>
      </c>
      <c r="V4264" s="2">
        <v>16.086956521739001</v>
      </c>
      <c r="W4264" s="2">
        <v>2.1739130434780001</v>
      </c>
      <c r="X4264" s="2">
        <v>4.7826086956519998</v>
      </c>
      <c r="Y4264" s="16">
        <v>1.5217391304350001</v>
      </c>
    </row>
    <row r="4265" spans="2:25" ht="25.2" x14ac:dyDescent="0.25">
      <c r="C4265" s="103"/>
      <c r="D4265" s="101"/>
      <c r="E4265" s="11" t="s">
        <v>64</v>
      </c>
      <c r="F4265" s="8"/>
      <c r="G4265" s="7">
        <v>286</v>
      </c>
      <c r="H4265" s="17">
        <v>15.034965034964999</v>
      </c>
      <c r="I4265" s="2">
        <v>9.7902097902099996</v>
      </c>
      <c r="J4265" s="2">
        <v>45.804195804195999</v>
      </c>
      <c r="K4265" s="2">
        <v>30.419580419580001</v>
      </c>
      <c r="L4265" s="2">
        <v>55.244755244754998</v>
      </c>
      <c r="M4265" s="2">
        <v>44.405594405594002</v>
      </c>
      <c r="N4265" s="2">
        <v>43.706293706293998</v>
      </c>
      <c r="O4265" s="2">
        <v>9.7902097902099996</v>
      </c>
      <c r="P4265" s="2">
        <v>34.615384615384997</v>
      </c>
      <c r="Q4265" s="2">
        <v>24.475524475524001</v>
      </c>
      <c r="R4265" s="2">
        <v>25.524475524475999</v>
      </c>
      <c r="S4265" s="2">
        <v>51.748251748252002</v>
      </c>
      <c r="T4265" s="2">
        <v>9.4405594405589994</v>
      </c>
      <c r="U4265" s="2">
        <v>16.433566433566</v>
      </c>
      <c r="V4265" s="2">
        <v>9.4405594405589994</v>
      </c>
      <c r="W4265" s="2">
        <v>1.398601398601</v>
      </c>
      <c r="X4265" s="2">
        <v>3.4965034965030002</v>
      </c>
      <c r="Y4265" s="16">
        <v>3.1468531468530001</v>
      </c>
    </row>
    <row r="4266" spans="2:25" x14ac:dyDescent="0.25">
      <c r="C4266" s="103"/>
      <c r="D4266" s="101"/>
      <c r="E4266" s="11" t="s">
        <v>65</v>
      </c>
      <c r="F4266" s="8"/>
      <c r="G4266" s="7">
        <v>249</v>
      </c>
      <c r="H4266" s="17">
        <v>18.875502008032001</v>
      </c>
      <c r="I4266" s="2">
        <v>15.66265060241</v>
      </c>
      <c r="J4266" s="2">
        <v>38.554216867469997</v>
      </c>
      <c r="K4266" s="2">
        <v>26.104417670682999</v>
      </c>
      <c r="L4266" s="2">
        <v>55.020080321285</v>
      </c>
      <c r="M4266" s="2">
        <v>40.160642570280999</v>
      </c>
      <c r="N4266" s="2">
        <v>38.955823293172998</v>
      </c>
      <c r="O4266" s="2">
        <v>5.6224899598390001</v>
      </c>
      <c r="P4266" s="2">
        <v>30.120481927711001</v>
      </c>
      <c r="Q4266" s="2">
        <v>20.481927710842999</v>
      </c>
      <c r="R4266" s="2">
        <v>17.670682730924</v>
      </c>
      <c r="S4266" s="2">
        <v>43.373493975903997</v>
      </c>
      <c r="T4266" s="2">
        <v>13.253012048193</v>
      </c>
      <c r="U4266" s="2">
        <v>14.056224899598</v>
      </c>
      <c r="V4266" s="2">
        <v>7.6305220883529996</v>
      </c>
      <c r="W4266" s="2">
        <v>1.6064257028110001</v>
      </c>
      <c r="X4266" s="2">
        <v>7.2289156626509996</v>
      </c>
      <c r="Y4266" s="16">
        <v>4.4176706827309999</v>
      </c>
    </row>
    <row r="4267" spans="2:25" x14ac:dyDescent="0.25">
      <c r="C4267" s="103"/>
      <c r="D4267" s="101"/>
      <c r="E4267" s="11" t="s">
        <v>66</v>
      </c>
      <c r="F4267" s="8"/>
      <c r="G4267" s="7">
        <v>145</v>
      </c>
      <c r="H4267" s="17">
        <v>23.448275862069</v>
      </c>
      <c r="I4267" s="2">
        <v>11.724137931034001</v>
      </c>
      <c r="J4267" s="2">
        <v>40</v>
      </c>
      <c r="K4267" s="2">
        <v>28.965517241379001</v>
      </c>
      <c r="L4267" s="2">
        <v>52.413793103448</v>
      </c>
      <c r="M4267" s="2">
        <v>33.793103448276</v>
      </c>
      <c r="N4267" s="2">
        <v>42.758620689654997</v>
      </c>
      <c r="O4267" s="2">
        <v>4.8275862068970001</v>
      </c>
      <c r="P4267" s="2">
        <v>26.206896551724</v>
      </c>
      <c r="Q4267" s="2">
        <v>24.827586206896999</v>
      </c>
      <c r="R4267" s="2">
        <v>21.379310344827999</v>
      </c>
      <c r="S4267" s="2">
        <v>54.482758620689999</v>
      </c>
      <c r="T4267" s="2">
        <v>11.724137931034001</v>
      </c>
      <c r="U4267" s="2">
        <v>12.413793103448</v>
      </c>
      <c r="V4267" s="2">
        <v>15.172413793103001</v>
      </c>
      <c r="W4267" s="2">
        <v>5.5172413793099997</v>
      </c>
      <c r="X4267" s="2">
        <v>4.1379310344829996</v>
      </c>
      <c r="Y4267" s="16">
        <v>1.379310344828</v>
      </c>
    </row>
    <row r="4268" spans="2:25" x14ac:dyDescent="0.25">
      <c r="C4268" s="107"/>
      <c r="D4268" s="104"/>
      <c r="E4268" s="44" t="s">
        <v>67</v>
      </c>
      <c r="F4268" s="45"/>
      <c r="G4268" s="56">
        <v>187</v>
      </c>
      <c r="H4268" s="66">
        <v>16.042780748662999</v>
      </c>
      <c r="I4268" s="35">
        <v>7.4866310160429999</v>
      </c>
      <c r="J4268" s="35">
        <v>37.433155080214</v>
      </c>
      <c r="K4268" s="35">
        <v>26.737967914439</v>
      </c>
      <c r="L4268" s="35">
        <v>53.475935828876999</v>
      </c>
      <c r="M4268" s="35">
        <v>42.245989304813001</v>
      </c>
      <c r="N4268" s="35">
        <v>45.454545454544999</v>
      </c>
      <c r="O4268" s="35">
        <v>6.4171122994649998</v>
      </c>
      <c r="P4268" s="35">
        <v>31.550802139037</v>
      </c>
      <c r="Q4268" s="35">
        <v>22.459893048127999</v>
      </c>
      <c r="R4268" s="35">
        <v>15.508021390373999</v>
      </c>
      <c r="S4268" s="35">
        <v>47.058823529412003</v>
      </c>
      <c r="T4268" s="35">
        <v>6.4171122994649998</v>
      </c>
      <c r="U4268" s="35">
        <v>10.160427807487</v>
      </c>
      <c r="V4268" s="35">
        <v>13.903743315508001</v>
      </c>
      <c r="W4268" s="35">
        <v>0.53475935828900001</v>
      </c>
      <c r="X4268" s="35">
        <v>3.7433155080209999</v>
      </c>
      <c r="Y4268" s="67">
        <v>3.7433155080209999</v>
      </c>
    </row>
    <row r="4270" spans="2:25" x14ac:dyDescent="0.25">
      <c r="B4270" s="42" t="str">
        <f xml:space="preserve"> HYPERLINK("#'目次'!B56", "[50]")</f>
        <v>[50]</v>
      </c>
      <c r="C4270" s="37" t="s">
        <v>622</v>
      </c>
    </row>
    <row r="4273" spans="3:14" x14ac:dyDescent="0.25">
      <c r="C4273" s="37" t="s">
        <v>14</v>
      </c>
    </row>
    <row r="4274" spans="3:14" ht="25.2" x14ac:dyDescent="0.25">
      <c r="C4274" s="96"/>
      <c r="D4274" s="97"/>
      <c r="E4274" s="97"/>
      <c r="F4274" s="97"/>
      <c r="G4274" s="52" t="s">
        <v>15</v>
      </c>
      <c r="H4274" s="48" t="s">
        <v>623</v>
      </c>
      <c r="I4274" s="20" t="s">
        <v>624</v>
      </c>
      <c r="J4274" s="20" t="s">
        <v>625</v>
      </c>
      <c r="K4274" s="20" t="s">
        <v>626</v>
      </c>
      <c r="L4274" s="20" t="s">
        <v>38</v>
      </c>
      <c r="M4274" s="20" t="s">
        <v>627</v>
      </c>
      <c r="N4274" s="51" t="s">
        <v>628</v>
      </c>
    </row>
    <row r="4275" spans="3:14" x14ac:dyDescent="0.25">
      <c r="C4275" s="98"/>
      <c r="D4275" s="99"/>
      <c r="E4275" s="99"/>
      <c r="F4275" s="99"/>
      <c r="G4275" s="47"/>
      <c r="H4275" s="55"/>
      <c r="I4275" s="21"/>
      <c r="J4275" s="21"/>
      <c r="K4275" s="21"/>
      <c r="L4275" s="21"/>
      <c r="M4275" s="21"/>
      <c r="N4275" s="54"/>
    </row>
    <row r="4276" spans="3:14" x14ac:dyDescent="0.25">
      <c r="C4276" s="43"/>
      <c r="D4276" s="49"/>
      <c r="E4276" s="53" t="s">
        <v>15</v>
      </c>
      <c r="F4276" s="46"/>
      <c r="G4276" s="50">
        <v>1524</v>
      </c>
      <c r="H4276" s="32">
        <v>22.375328083989999</v>
      </c>
      <c r="I4276" s="32">
        <v>56.299212598425001</v>
      </c>
      <c r="J4276" s="32">
        <v>13.779527559054999</v>
      </c>
      <c r="K4276" s="32">
        <v>4.1338582677169997</v>
      </c>
      <c r="L4276" s="32">
        <v>3.412073490814</v>
      </c>
      <c r="M4276" s="32">
        <v>78.674540682415</v>
      </c>
      <c r="N4276" s="65">
        <v>17.913385826772</v>
      </c>
    </row>
    <row r="4277" spans="3:14" x14ac:dyDescent="0.25">
      <c r="C4277" s="105" t="s">
        <v>20</v>
      </c>
      <c r="D4277" s="100" t="s">
        <v>21</v>
      </c>
      <c r="E4277" s="10" t="s">
        <v>22</v>
      </c>
      <c r="F4277" s="9"/>
      <c r="G4277" s="13">
        <v>780</v>
      </c>
      <c r="H4277" s="23">
        <v>21.153846153846001</v>
      </c>
      <c r="I4277" s="4">
        <v>54.871794871794997</v>
      </c>
      <c r="J4277" s="4">
        <v>15.25641025641</v>
      </c>
      <c r="K4277" s="4">
        <v>5</v>
      </c>
      <c r="L4277" s="4">
        <v>3.7179487179490001</v>
      </c>
      <c r="M4277" s="4">
        <v>76.025641025640994</v>
      </c>
      <c r="N4277" s="25">
        <v>20.25641025641</v>
      </c>
    </row>
    <row r="4278" spans="3:14" x14ac:dyDescent="0.25">
      <c r="C4278" s="106"/>
      <c r="D4278" s="101"/>
      <c r="E4278" s="11" t="s">
        <v>23</v>
      </c>
      <c r="F4278" s="8"/>
      <c r="G4278" s="7">
        <v>744</v>
      </c>
      <c r="H4278" s="17">
        <v>23.655913978495001</v>
      </c>
      <c r="I4278" s="2">
        <v>57.795698924730999</v>
      </c>
      <c r="J4278" s="2">
        <v>12.231182795699</v>
      </c>
      <c r="K4278" s="2">
        <v>3.2258064516129998</v>
      </c>
      <c r="L4278" s="2">
        <v>3.091397849462</v>
      </c>
      <c r="M4278" s="2">
        <v>81.451612903226007</v>
      </c>
      <c r="N4278" s="16">
        <v>15.456989247312</v>
      </c>
    </row>
    <row r="4279" spans="3:14" x14ac:dyDescent="0.25">
      <c r="C4279" s="102" t="s">
        <v>24</v>
      </c>
      <c r="D4279" s="102" t="s">
        <v>25</v>
      </c>
      <c r="E4279" s="10" t="s">
        <v>26</v>
      </c>
      <c r="F4279" s="9"/>
      <c r="G4279" s="13">
        <v>257</v>
      </c>
      <c r="H4279" s="23">
        <v>26.070038910506</v>
      </c>
      <c r="I4279" s="4">
        <v>49.805447470817001</v>
      </c>
      <c r="J4279" s="4">
        <v>19.455252918288</v>
      </c>
      <c r="K4279" s="4">
        <v>4.2801556420229998</v>
      </c>
      <c r="L4279" s="4">
        <v>0.38910505836600001</v>
      </c>
      <c r="M4279" s="4">
        <v>75.875486381323</v>
      </c>
      <c r="N4279" s="25">
        <v>23.735408560311001</v>
      </c>
    </row>
    <row r="4280" spans="3:14" x14ac:dyDescent="0.25">
      <c r="C4280" s="106"/>
      <c r="D4280" s="103"/>
      <c r="E4280" s="11" t="s">
        <v>27</v>
      </c>
      <c r="F4280" s="8"/>
      <c r="G4280" s="7">
        <v>297</v>
      </c>
      <c r="H4280" s="17">
        <v>22.222222222222001</v>
      </c>
      <c r="I4280" s="2">
        <v>54.545454545455001</v>
      </c>
      <c r="J4280" s="2">
        <v>13.804713804714</v>
      </c>
      <c r="K4280" s="2">
        <v>6.734006734007</v>
      </c>
      <c r="L4280" s="2">
        <v>2.6936026936030002</v>
      </c>
      <c r="M4280" s="2">
        <v>76.767676767677003</v>
      </c>
      <c r="N4280" s="16">
        <v>20.538720538721002</v>
      </c>
    </row>
    <row r="4281" spans="3:14" x14ac:dyDescent="0.25">
      <c r="C4281" s="106"/>
      <c r="D4281" s="103"/>
      <c r="E4281" s="11" t="s">
        <v>28</v>
      </c>
      <c r="F4281" s="8"/>
      <c r="G4281" s="7">
        <v>316</v>
      </c>
      <c r="H4281" s="17">
        <v>24.050632911392</v>
      </c>
      <c r="I4281" s="2">
        <v>59.810126582278002</v>
      </c>
      <c r="J4281" s="2">
        <v>9.8101265822780004</v>
      </c>
      <c r="K4281" s="2">
        <v>2.5316455696200002</v>
      </c>
      <c r="L4281" s="2">
        <v>3.7974683544299999</v>
      </c>
      <c r="M4281" s="2">
        <v>83.860759493670997</v>
      </c>
      <c r="N4281" s="16">
        <v>12.341772151899001</v>
      </c>
    </row>
    <row r="4282" spans="3:14" x14ac:dyDescent="0.25">
      <c r="C4282" s="106"/>
      <c r="D4282" s="103"/>
      <c r="E4282" s="11" t="s">
        <v>29</v>
      </c>
      <c r="F4282" s="8"/>
      <c r="G4282" s="7">
        <v>335</v>
      </c>
      <c r="H4282" s="17">
        <v>22.089552238806</v>
      </c>
      <c r="I4282" s="2">
        <v>57.313432835820997</v>
      </c>
      <c r="J4282" s="2">
        <v>13.432835820896001</v>
      </c>
      <c r="K4282" s="2">
        <v>2.3880597014929998</v>
      </c>
      <c r="L4282" s="2">
        <v>4.7761194029849996</v>
      </c>
      <c r="M4282" s="2">
        <v>79.402985074626997</v>
      </c>
      <c r="N4282" s="16">
        <v>15.820895522388</v>
      </c>
    </row>
    <row r="4283" spans="3:14" x14ac:dyDescent="0.25">
      <c r="C4283" s="106"/>
      <c r="D4283" s="103"/>
      <c r="E4283" s="11" t="s">
        <v>30</v>
      </c>
      <c r="F4283" s="8"/>
      <c r="G4283" s="7">
        <v>319</v>
      </c>
      <c r="H4283" s="17">
        <v>18.181818181817999</v>
      </c>
      <c r="I4283" s="2">
        <v>58.620689655172001</v>
      </c>
      <c r="J4283" s="2">
        <v>13.479623824451</v>
      </c>
      <c r="K4283" s="2">
        <v>5.0156739811910001</v>
      </c>
      <c r="L4283" s="2">
        <v>4.7021943573670004</v>
      </c>
      <c r="M4283" s="2">
        <v>76.802507836990998</v>
      </c>
      <c r="N4283" s="16">
        <v>18.495297805642998</v>
      </c>
    </row>
    <row r="4284" spans="3:14" x14ac:dyDescent="0.25">
      <c r="C4284" s="106"/>
      <c r="D4284" s="103"/>
      <c r="E4284" s="11" t="s">
        <v>31</v>
      </c>
      <c r="F4284" s="8"/>
      <c r="G4284" s="7">
        <v>1267</v>
      </c>
      <c r="H4284" s="17">
        <v>21.62588792423</v>
      </c>
      <c r="I4284" s="2">
        <v>57.616416732438999</v>
      </c>
      <c r="J4284" s="2">
        <v>12.628255722178</v>
      </c>
      <c r="K4284" s="2">
        <v>4.1041831097079999</v>
      </c>
      <c r="L4284" s="2">
        <v>4.0252565114439998</v>
      </c>
      <c r="M4284" s="2">
        <v>79.242304656669006</v>
      </c>
      <c r="N4284" s="16">
        <v>16.732438831886</v>
      </c>
    </row>
    <row r="4285" spans="3:14" x14ac:dyDescent="0.25">
      <c r="C4285" s="106"/>
      <c r="D4285" s="103"/>
      <c r="E4285" s="11" t="s">
        <v>32</v>
      </c>
      <c r="F4285" s="8"/>
      <c r="G4285" s="7">
        <v>654</v>
      </c>
      <c r="H4285" s="17">
        <v>20.183486238532002</v>
      </c>
      <c r="I4285" s="2">
        <v>57.951070336390998</v>
      </c>
      <c r="J4285" s="2">
        <v>13.455657492355</v>
      </c>
      <c r="K4285" s="2">
        <v>3.669724770642</v>
      </c>
      <c r="L4285" s="2">
        <v>4.7400611620799999</v>
      </c>
      <c r="M4285" s="2">
        <v>78.134556574924005</v>
      </c>
      <c r="N4285" s="16">
        <v>17.125382262997</v>
      </c>
    </row>
    <row r="4286" spans="3:14" x14ac:dyDescent="0.25">
      <c r="C4286" s="106"/>
      <c r="D4286" s="102" t="s">
        <v>22</v>
      </c>
      <c r="E4286" s="10" t="s">
        <v>26</v>
      </c>
      <c r="F4286" s="9"/>
      <c r="G4286" s="13">
        <v>137</v>
      </c>
      <c r="H4286" s="23">
        <v>24.817518248174999</v>
      </c>
      <c r="I4286" s="4">
        <v>49.635036496349997</v>
      </c>
      <c r="J4286" s="4">
        <v>18.978102189781001</v>
      </c>
      <c r="K4286" s="4">
        <v>6.5693430656930003</v>
      </c>
      <c r="L4286" s="36" t="s">
        <v>68</v>
      </c>
      <c r="M4286" s="4">
        <v>74.452554744525997</v>
      </c>
      <c r="N4286" s="25">
        <v>25.547445255473999</v>
      </c>
    </row>
    <row r="4287" spans="3:14" x14ac:dyDescent="0.25">
      <c r="C4287" s="106"/>
      <c r="D4287" s="103"/>
      <c r="E4287" s="11" t="s">
        <v>27</v>
      </c>
      <c r="F4287" s="8"/>
      <c r="G4287" s="7">
        <v>157</v>
      </c>
      <c r="H4287" s="17">
        <v>21.019108280255001</v>
      </c>
      <c r="I4287" s="2">
        <v>49.68152866242</v>
      </c>
      <c r="J4287" s="2">
        <v>16.560509554140001</v>
      </c>
      <c r="K4287" s="2">
        <v>8.9171974522290007</v>
      </c>
      <c r="L4287" s="2">
        <v>3.8216560509550002</v>
      </c>
      <c r="M4287" s="2">
        <v>70.700636942675004</v>
      </c>
      <c r="N4287" s="16">
        <v>25.477707006368998</v>
      </c>
    </row>
    <row r="4288" spans="3:14" x14ac:dyDescent="0.25">
      <c r="C4288" s="106"/>
      <c r="D4288" s="103"/>
      <c r="E4288" s="11" t="s">
        <v>28</v>
      </c>
      <c r="F4288" s="8"/>
      <c r="G4288" s="7">
        <v>162</v>
      </c>
      <c r="H4288" s="17">
        <v>24.074074074074002</v>
      </c>
      <c r="I4288" s="2">
        <v>54.938271604938002</v>
      </c>
      <c r="J4288" s="2">
        <v>11.728395061728</v>
      </c>
      <c r="K4288" s="2">
        <v>3.086419753086</v>
      </c>
      <c r="L4288" s="2">
        <v>6.1728395061730001</v>
      </c>
      <c r="M4288" s="2">
        <v>79.012345679012</v>
      </c>
      <c r="N4288" s="16">
        <v>14.814814814815</v>
      </c>
    </row>
    <row r="4289" spans="3:14" x14ac:dyDescent="0.25">
      <c r="C4289" s="106"/>
      <c r="D4289" s="103"/>
      <c r="E4289" s="11" t="s">
        <v>29</v>
      </c>
      <c r="F4289" s="8"/>
      <c r="G4289" s="7">
        <v>175</v>
      </c>
      <c r="H4289" s="17">
        <v>21.714285714286</v>
      </c>
      <c r="I4289" s="2">
        <v>57.714285714286</v>
      </c>
      <c r="J4289" s="2">
        <v>14.857142857143</v>
      </c>
      <c r="K4289" s="2">
        <v>2.285714285714</v>
      </c>
      <c r="L4289" s="2">
        <v>3.4285714285709998</v>
      </c>
      <c r="M4289" s="2">
        <v>79.428571428571004</v>
      </c>
      <c r="N4289" s="16">
        <v>17.142857142857</v>
      </c>
    </row>
    <row r="4290" spans="3:14" x14ac:dyDescent="0.25">
      <c r="C4290" s="106"/>
      <c r="D4290" s="103"/>
      <c r="E4290" s="11" t="s">
        <v>30</v>
      </c>
      <c r="F4290" s="8"/>
      <c r="G4290" s="7">
        <v>149</v>
      </c>
      <c r="H4290" s="17">
        <v>14.093959731544</v>
      </c>
      <c r="I4290" s="2">
        <v>61.744966442953</v>
      </c>
      <c r="J4290" s="2">
        <v>14.765100671141001</v>
      </c>
      <c r="K4290" s="2">
        <v>4.6979865771810001</v>
      </c>
      <c r="L4290" s="2">
        <v>4.6979865771810001</v>
      </c>
      <c r="M4290" s="2">
        <v>75.838926174497004</v>
      </c>
      <c r="N4290" s="16">
        <v>19.463087248322001</v>
      </c>
    </row>
    <row r="4291" spans="3:14" x14ac:dyDescent="0.25">
      <c r="C4291" s="106"/>
      <c r="D4291" s="103"/>
      <c r="E4291" s="11" t="s">
        <v>31</v>
      </c>
      <c r="F4291" s="8"/>
      <c r="G4291" s="7">
        <v>643</v>
      </c>
      <c r="H4291" s="17">
        <v>20.373250388801999</v>
      </c>
      <c r="I4291" s="2">
        <v>55.987558320372997</v>
      </c>
      <c r="J4291" s="2">
        <v>14.463452566096</v>
      </c>
      <c r="K4291" s="2">
        <v>4.6656298600310002</v>
      </c>
      <c r="L4291" s="2">
        <v>4.510108864697</v>
      </c>
      <c r="M4291" s="2">
        <v>76.360808709175998</v>
      </c>
      <c r="N4291" s="16">
        <v>19.129082426128001</v>
      </c>
    </row>
    <row r="4292" spans="3:14" x14ac:dyDescent="0.25">
      <c r="C4292" s="106"/>
      <c r="D4292" s="103"/>
      <c r="E4292" s="11" t="s">
        <v>32</v>
      </c>
      <c r="F4292" s="8"/>
      <c r="G4292" s="7">
        <v>324</v>
      </c>
      <c r="H4292" s="17">
        <v>18.209876543210001</v>
      </c>
      <c r="I4292" s="2">
        <v>59.567901234567998</v>
      </c>
      <c r="J4292" s="2">
        <v>14.814814814815</v>
      </c>
      <c r="K4292" s="2">
        <v>3.395061728395</v>
      </c>
      <c r="L4292" s="2">
        <v>4.0123456790120002</v>
      </c>
      <c r="M4292" s="2">
        <v>77.777777777777999</v>
      </c>
      <c r="N4292" s="16">
        <v>18.209876543210001</v>
      </c>
    </row>
    <row r="4293" spans="3:14" x14ac:dyDescent="0.25">
      <c r="C4293" s="106"/>
      <c r="D4293" s="102" t="s">
        <v>23</v>
      </c>
      <c r="E4293" s="10" t="s">
        <v>26</v>
      </c>
      <c r="F4293" s="9"/>
      <c r="G4293" s="13">
        <v>120</v>
      </c>
      <c r="H4293" s="23">
        <v>27.5</v>
      </c>
      <c r="I4293" s="4">
        <v>50</v>
      </c>
      <c r="J4293" s="4">
        <v>20</v>
      </c>
      <c r="K4293" s="4">
        <v>1.666666666667</v>
      </c>
      <c r="L4293" s="4">
        <v>0.83333333333299997</v>
      </c>
      <c r="M4293" s="4">
        <v>77.5</v>
      </c>
      <c r="N4293" s="25">
        <v>21.666666666666998</v>
      </c>
    </row>
    <row r="4294" spans="3:14" x14ac:dyDescent="0.25">
      <c r="C4294" s="106"/>
      <c r="D4294" s="103"/>
      <c r="E4294" s="11" t="s">
        <v>27</v>
      </c>
      <c r="F4294" s="8"/>
      <c r="G4294" s="7">
        <v>140</v>
      </c>
      <c r="H4294" s="17">
        <v>23.571428571428999</v>
      </c>
      <c r="I4294" s="2">
        <v>60</v>
      </c>
      <c r="J4294" s="2">
        <v>10.714285714286</v>
      </c>
      <c r="K4294" s="2">
        <v>4.2857142857139996</v>
      </c>
      <c r="L4294" s="2">
        <v>1.4285714285710001</v>
      </c>
      <c r="M4294" s="2">
        <v>83.571428571428996</v>
      </c>
      <c r="N4294" s="16">
        <v>15</v>
      </c>
    </row>
    <row r="4295" spans="3:14" x14ac:dyDescent="0.25">
      <c r="C4295" s="106"/>
      <c r="D4295" s="103"/>
      <c r="E4295" s="11" t="s">
        <v>28</v>
      </c>
      <c r="F4295" s="8"/>
      <c r="G4295" s="7">
        <v>154</v>
      </c>
      <c r="H4295" s="17">
        <v>24.025974025974001</v>
      </c>
      <c r="I4295" s="2">
        <v>64.935064935065</v>
      </c>
      <c r="J4295" s="2">
        <v>7.792207792208</v>
      </c>
      <c r="K4295" s="2">
        <v>1.948051948052</v>
      </c>
      <c r="L4295" s="2">
        <v>1.298701298701</v>
      </c>
      <c r="M4295" s="2">
        <v>88.961038961038994</v>
      </c>
      <c r="N4295" s="16">
        <v>9.7402597402600009</v>
      </c>
    </row>
    <row r="4296" spans="3:14" x14ac:dyDescent="0.25">
      <c r="C4296" s="106"/>
      <c r="D4296" s="103"/>
      <c r="E4296" s="11" t="s">
        <v>29</v>
      </c>
      <c r="F4296" s="8"/>
      <c r="G4296" s="7">
        <v>160</v>
      </c>
      <c r="H4296" s="17">
        <v>22.5</v>
      </c>
      <c r="I4296" s="2">
        <v>56.875</v>
      </c>
      <c r="J4296" s="2">
        <v>11.875</v>
      </c>
      <c r="K4296" s="2">
        <v>2.5</v>
      </c>
      <c r="L4296" s="2">
        <v>6.25</v>
      </c>
      <c r="M4296" s="2">
        <v>79.375</v>
      </c>
      <c r="N4296" s="16">
        <v>14.375</v>
      </c>
    </row>
    <row r="4297" spans="3:14" x14ac:dyDescent="0.25">
      <c r="C4297" s="106"/>
      <c r="D4297" s="103"/>
      <c r="E4297" s="11" t="s">
        <v>30</v>
      </c>
      <c r="F4297" s="8"/>
      <c r="G4297" s="7">
        <v>170</v>
      </c>
      <c r="H4297" s="17">
        <v>21.764705882352999</v>
      </c>
      <c r="I4297" s="2">
        <v>55.882352941176002</v>
      </c>
      <c r="J4297" s="2">
        <v>12.352941176471001</v>
      </c>
      <c r="K4297" s="2">
        <v>5.2941176470590001</v>
      </c>
      <c r="L4297" s="2">
        <v>4.7058823529409999</v>
      </c>
      <c r="M4297" s="2">
        <v>77.647058823528994</v>
      </c>
      <c r="N4297" s="16">
        <v>17.647058823529001</v>
      </c>
    </row>
    <row r="4298" spans="3:14" x14ac:dyDescent="0.25">
      <c r="C4298" s="106"/>
      <c r="D4298" s="103"/>
      <c r="E4298" s="11" t="s">
        <v>31</v>
      </c>
      <c r="F4298" s="8"/>
      <c r="G4298" s="7">
        <v>624</v>
      </c>
      <c r="H4298" s="17">
        <v>22.916666666666998</v>
      </c>
      <c r="I4298" s="2">
        <v>59.294871794872002</v>
      </c>
      <c r="J4298" s="2">
        <v>10.737179487179001</v>
      </c>
      <c r="K4298" s="2">
        <v>3.5256410256409998</v>
      </c>
      <c r="L4298" s="2">
        <v>3.5256410256409998</v>
      </c>
      <c r="M4298" s="2">
        <v>82.211538461537998</v>
      </c>
      <c r="N4298" s="16">
        <v>14.262820512820999</v>
      </c>
    </row>
    <row r="4299" spans="3:14" x14ac:dyDescent="0.25">
      <c r="C4299" s="106"/>
      <c r="D4299" s="103"/>
      <c r="E4299" s="11" t="s">
        <v>32</v>
      </c>
      <c r="F4299" s="8"/>
      <c r="G4299" s="7">
        <v>330</v>
      </c>
      <c r="H4299" s="17">
        <v>22.121212121212</v>
      </c>
      <c r="I4299" s="2">
        <v>56.363636363635997</v>
      </c>
      <c r="J4299" s="2">
        <v>12.121212121212</v>
      </c>
      <c r="K4299" s="2">
        <v>3.9393939393939998</v>
      </c>
      <c r="L4299" s="2">
        <v>5.4545454545450003</v>
      </c>
      <c r="M4299" s="2">
        <v>78.484848484848001</v>
      </c>
      <c r="N4299" s="16">
        <v>16.060606060605998</v>
      </c>
    </row>
    <row r="4300" spans="3:14" ht="25.2" x14ac:dyDescent="0.25">
      <c r="C4300" s="102" t="s">
        <v>33</v>
      </c>
      <c r="D4300" s="102" t="s">
        <v>25</v>
      </c>
      <c r="E4300" s="10" t="s">
        <v>34</v>
      </c>
      <c r="F4300" s="9"/>
      <c r="G4300" s="13">
        <v>75</v>
      </c>
      <c r="H4300" s="23">
        <v>10.666666666667</v>
      </c>
      <c r="I4300" s="4">
        <v>45.333333333333002</v>
      </c>
      <c r="J4300" s="4">
        <v>28</v>
      </c>
      <c r="K4300" s="4">
        <v>13.333333333333</v>
      </c>
      <c r="L4300" s="4">
        <v>2.666666666667</v>
      </c>
      <c r="M4300" s="4">
        <v>56</v>
      </c>
      <c r="N4300" s="25">
        <v>41.333333333333002</v>
      </c>
    </row>
    <row r="4301" spans="3:14" ht="25.2" x14ac:dyDescent="0.25">
      <c r="C4301" s="106"/>
      <c r="D4301" s="103"/>
      <c r="E4301" s="11" t="s">
        <v>35</v>
      </c>
      <c r="F4301" s="8"/>
      <c r="G4301" s="7">
        <v>1042</v>
      </c>
      <c r="H4301" s="17">
        <v>24.472168905949999</v>
      </c>
      <c r="I4301" s="2">
        <v>57.677543186180003</v>
      </c>
      <c r="J4301" s="2">
        <v>12.476007677543</v>
      </c>
      <c r="K4301" s="2">
        <v>2.7831094049899998</v>
      </c>
      <c r="L4301" s="2">
        <v>2.591170825336</v>
      </c>
      <c r="M4301" s="2">
        <v>82.149712092130997</v>
      </c>
      <c r="N4301" s="16">
        <v>15.259117082534001</v>
      </c>
    </row>
    <row r="4302" spans="3:14" ht="25.2" x14ac:dyDescent="0.25">
      <c r="C4302" s="106"/>
      <c r="D4302" s="103"/>
      <c r="E4302" s="11" t="s">
        <v>36</v>
      </c>
      <c r="F4302" s="8"/>
      <c r="G4302" s="7">
        <v>122</v>
      </c>
      <c r="H4302" s="17">
        <v>15.573770491803</v>
      </c>
      <c r="I4302" s="2">
        <v>50</v>
      </c>
      <c r="J4302" s="2">
        <v>21.311475409836</v>
      </c>
      <c r="K4302" s="2">
        <v>9.0163934426230004</v>
      </c>
      <c r="L4302" s="2">
        <v>4.0983606557380003</v>
      </c>
      <c r="M4302" s="2">
        <v>65.573770491803003</v>
      </c>
      <c r="N4302" s="16">
        <v>30.327868852459002</v>
      </c>
    </row>
    <row r="4303" spans="3:14" ht="25.2" x14ac:dyDescent="0.25">
      <c r="C4303" s="106"/>
      <c r="D4303" s="103"/>
      <c r="E4303" s="11" t="s">
        <v>37</v>
      </c>
      <c r="F4303" s="8"/>
      <c r="G4303" s="7">
        <v>251</v>
      </c>
      <c r="H4303" s="17">
        <v>19.123505976095998</v>
      </c>
      <c r="I4303" s="2">
        <v>60.159362549801003</v>
      </c>
      <c r="J4303" s="2">
        <v>10.756972111553999</v>
      </c>
      <c r="K4303" s="2">
        <v>4.3824701195219999</v>
      </c>
      <c r="L4303" s="2">
        <v>5.5776892430279998</v>
      </c>
      <c r="M4303" s="2">
        <v>79.282868525896006</v>
      </c>
      <c r="N4303" s="16">
        <v>15.139442231076</v>
      </c>
    </row>
    <row r="4304" spans="3:14" x14ac:dyDescent="0.25">
      <c r="C4304" s="106"/>
      <c r="D4304" s="103"/>
      <c r="E4304" s="11" t="s">
        <v>38</v>
      </c>
      <c r="F4304" s="8"/>
      <c r="G4304" s="14">
        <v>34</v>
      </c>
      <c r="H4304" s="29">
        <v>32.352941176470999</v>
      </c>
      <c r="I4304" s="6">
        <v>32.352941176470999</v>
      </c>
      <c r="J4304" s="6">
        <v>17.647058823529001</v>
      </c>
      <c r="K4304" s="6">
        <v>5.8823529411760003</v>
      </c>
      <c r="L4304" s="6">
        <v>11.764705882353001</v>
      </c>
      <c r="M4304" s="6">
        <v>64.705882352941003</v>
      </c>
      <c r="N4304" s="31">
        <v>23.529411764706001</v>
      </c>
    </row>
    <row r="4305" spans="3:14" ht="25.2" x14ac:dyDescent="0.25">
      <c r="C4305" s="106"/>
      <c r="D4305" s="102" t="s">
        <v>22</v>
      </c>
      <c r="E4305" s="10" t="s">
        <v>34</v>
      </c>
      <c r="F4305" s="9"/>
      <c r="G4305" s="13">
        <v>53</v>
      </c>
      <c r="H4305" s="23">
        <v>7.547169811321</v>
      </c>
      <c r="I4305" s="4">
        <v>37.735849056604003</v>
      </c>
      <c r="J4305" s="4">
        <v>35.849056603774002</v>
      </c>
      <c r="K4305" s="4">
        <v>16.981132075472001</v>
      </c>
      <c r="L4305" s="4">
        <v>1.88679245283</v>
      </c>
      <c r="M4305" s="4">
        <v>45.283018867925001</v>
      </c>
      <c r="N4305" s="25">
        <v>52.830188679244998</v>
      </c>
    </row>
    <row r="4306" spans="3:14" ht="25.2" x14ac:dyDescent="0.25">
      <c r="C4306" s="106"/>
      <c r="D4306" s="103"/>
      <c r="E4306" s="11" t="s">
        <v>35</v>
      </c>
      <c r="F4306" s="8"/>
      <c r="G4306" s="7">
        <v>595</v>
      </c>
      <c r="H4306" s="17">
        <v>24.033613445377998</v>
      </c>
      <c r="I4306" s="2">
        <v>57.142857142856997</v>
      </c>
      <c r="J4306" s="2">
        <v>12.436974789916</v>
      </c>
      <c r="K4306" s="2">
        <v>3.6974789915969999</v>
      </c>
      <c r="L4306" s="2">
        <v>2.6890756302519998</v>
      </c>
      <c r="M4306" s="2">
        <v>81.176470588235006</v>
      </c>
      <c r="N4306" s="16">
        <v>16.134453781512999</v>
      </c>
    </row>
    <row r="4307" spans="3:14" ht="25.2" x14ac:dyDescent="0.25">
      <c r="C4307" s="106"/>
      <c r="D4307" s="103"/>
      <c r="E4307" s="11" t="s">
        <v>36</v>
      </c>
      <c r="F4307" s="8"/>
      <c r="G4307" s="7">
        <v>56</v>
      </c>
      <c r="H4307" s="17">
        <v>10.714285714286</v>
      </c>
      <c r="I4307" s="2">
        <v>48.214285714286</v>
      </c>
      <c r="J4307" s="2">
        <v>23.214285714286</v>
      </c>
      <c r="K4307" s="2">
        <v>8.9285714285710007</v>
      </c>
      <c r="L4307" s="2">
        <v>8.9285714285710007</v>
      </c>
      <c r="M4307" s="2">
        <v>58.928571428570997</v>
      </c>
      <c r="N4307" s="16">
        <v>32.142857142856997</v>
      </c>
    </row>
    <row r="4308" spans="3:14" ht="25.2" x14ac:dyDescent="0.25">
      <c r="C4308" s="106"/>
      <c r="D4308" s="103"/>
      <c r="E4308" s="11" t="s">
        <v>37</v>
      </c>
      <c r="F4308" s="8"/>
      <c r="G4308" s="7">
        <v>54</v>
      </c>
      <c r="H4308" s="17">
        <v>9.2592592592590002</v>
      </c>
      <c r="I4308" s="2">
        <v>64.814814814814994</v>
      </c>
      <c r="J4308" s="2">
        <v>14.814814814815</v>
      </c>
      <c r="K4308" s="2">
        <v>3.7037037037039999</v>
      </c>
      <c r="L4308" s="2">
        <v>7.4074074074069998</v>
      </c>
      <c r="M4308" s="2">
        <v>74.074074074074005</v>
      </c>
      <c r="N4308" s="16">
        <v>18.518518518518999</v>
      </c>
    </row>
    <row r="4309" spans="3:14" x14ac:dyDescent="0.25">
      <c r="C4309" s="106"/>
      <c r="D4309" s="103"/>
      <c r="E4309" s="11" t="s">
        <v>38</v>
      </c>
      <c r="F4309" s="8"/>
      <c r="G4309" s="14">
        <v>22</v>
      </c>
      <c r="H4309" s="29">
        <v>31.818181818182001</v>
      </c>
      <c r="I4309" s="6">
        <v>27.272727272727</v>
      </c>
      <c r="J4309" s="6">
        <v>22.727272727273</v>
      </c>
      <c r="K4309" s="6">
        <v>4.5454545454549997</v>
      </c>
      <c r="L4309" s="6">
        <v>13.636363636364001</v>
      </c>
      <c r="M4309" s="6">
        <v>59.090909090909001</v>
      </c>
      <c r="N4309" s="31">
        <v>27.272727272727</v>
      </c>
    </row>
    <row r="4310" spans="3:14" ht="25.2" x14ac:dyDescent="0.25">
      <c r="C4310" s="106"/>
      <c r="D4310" s="102" t="s">
        <v>23</v>
      </c>
      <c r="E4310" s="10" t="s">
        <v>34</v>
      </c>
      <c r="F4310" s="9"/>
      <c r="G4310" s="41">
        <v>22</v>
      </c>
      <c r="H4310" s="61">
        <v>18.181818181817999</v>
      </c>
      <c r="I4310" s="33">
        <v>63.636363636364003</v>
      </c>
      <c r="J4310" s="33">
        <v>9.0909090909089993</v>
      </c>
      <c r="K4310" s="33">
        <v>4.5454545454549997</v>
      </c>
      <c r="L4310" s="33">
        <v>4.5454545454549997</v>
      </c>
      <c r="M4310" s="33">
        <v>81.818181818181998</v>
      </c>
      <c r="N4310" s="63">
        <v>13.636363636364001</v>
      </c>
    </row>
    <row r="4311" spans="3:14" ht="25.2" x14ac:dyDescent="0.25">
      <c r="C4311" s="106"/>
      <c r="D4311" s="103"/>
      <c r="E4311" s="11" t="s">
        <v>35</v>
      </c>
      <c r="F4311" s="8"/>
      <c r="G4311" s="7">
        <v>447</v>
      </c>
      <c r="H4311" s="17">
        <v>25.055928411633001</v>
      </c>
      <c r="I4311" s="2">
        <v>58.389261744965999</v>
      </c>
      <c r="J4311" s="2">
        <v>12.527964205817</v>
      </c>
      <c r="K4311" s="2">
        <v>1.565995525727</v>
      </c>
      <c r="L4311" s="2">
        <v>2.4608501118569999</v>
      </c>
      <c r="M4311" s="2">
        <v>83.445190156600006</v>
      </c>
      <c r="N4311" s="16">
        <v>14.093959731544</v>
      </c>
    </row>
    <row r="4312" spans="3:14" ht="25.2" x14ac:dyDescent="0.25">
      <c r="C4312" s="106"/>
      <c r="D4312" s="103"/>
      <c r="E4312" s="11" t="s">
        <v>36</v>
      </c>
      <c r="F4312" s="8"/>
      <c r="G4312" s="7">
        <v>66</v>
      </c>
      <c r="H4312" s="17">
        <v>19.696969696970001</v>
      </c>
      <c r="I4312" s="2">
        <v>51.515151515151999</v>
      </c>
      <c r="J4312" s="2">
        <v>19.696969696970001</v>
      </c>
      <c r="K4312" s="2">
        <v>9.0909090909089993</v>
      </c>
      <c r="L4312" s="19" t="s">
        <v>68</v>
      </c>
      <c r="M4312" s="2">
        <v>71.212121212121005</v>
      </c>
      <c r="N4312" s="16">
        <v>28.787878787878999</v>
      </c>
    </row>
    <row r="4313" spans="3:14" ht="25.2" x14ac:dyDescent="0.25">
      <c r="C4313" s="106"/>
      <c r="D4313" s="103"/>
      <c r="E4313" s="11" t="s">
        <v>37</v>
      </c>
      <c r="F4313" s="8"/>
      <c r="G4313" s="7">
        <v>197</v>
      </c>
      <c r="H4313" s="17">
        <v>21.827411167512999</v>
      </c>
      <c r="I4313" s="2">
        <v>58.883248730963999</v>
      </c>
      <c r="J4313" s="2">
        <v>9.6446700507610004</v>
      </c>
      <c r="K4313" s="2">
        <v>4.5685279187820003</v>
      </c>
      <c r="L4313" s="2">
        <v>5.0761421319800002</v>
      </c>
      <c r="M4313" s="2">
        <v>80.710659898477005</v>
      </c>
      <c r="N4313" s="16">
        <v>14.213197969543</v>
      </c>
    </row>
    <row r="4314" spans="3:14" x14ac:dyDescent="0.25">
      <c r="C4314" s="106"/>
      <c r="D4314" s="103"/>
      <c r="E4314" s="11" t="s">
        <v>38</v>
      </c>
      <c r="F4314" s="8"/>
      <c r="G4314" s="14">
        <v>12</v>
      </c>
      <c r="H4314" s="29">
        <v>33.333333333333002</v>
      </c>
      <c r="I4314" s="6">
        <v>41.666666666666998</v>
      </c>
      <c r="J4314" s="6">
        <v>8.333333333333</v>
      </c>
      <c r="K4314" s="6">
        <v>8.333333333333</v>
      </c>
      <c r="L4314" s="6">
        <v>8.333333333333</v>
      </c>
      <c r="M4314" s="6">
        <v>75</v>
      </c>
      <c r="N4314" s="31">
        <v>16.666666666666998</v>
      </c>
    </row>
    <row r="4315" spans="3:14" ht="25.2" x14ac:dyDescent="0.25">
      <c r="C4315" s="102" t="s">
        <v>39</v>
      </c>
      <c r="D4315" s="102" t="s">
        <v>25</v>
      </c>
      <c r="E4315" s="10" t="s">
        <v>40</v>
      </c>
      <c r="F4315" s="9"/>
      <c r="G4315" s="13">
        <v>263</v>
      </c>
      <c r="H4315" s="23">
        <v>16.349809885932</v>
      </c>
      <c r="I4315" s="4">
        <v>55.513307984790998</v>
      </c>
      <c r="J4315" s="4">
        <v>16.730038022814</v>
      </c>
      <c r="K4315" s="4">
        <v>7.2243346007599998</v>
      </c>
      <c r="L4315" s="4">
        <v>4.182509505703</v>
      </c>
      <c r="M4315" s="4">
        <v>71.863117870721993</v>
      </c>
      <c r="N4315" s="25">
        <v>23.954372623573999</v>
      </c>
    </row>
    <row r="4316" spans="3:14" ht="25.2" x14ac:dyDescent="0.25">
      <c r="C4316" s="106"/>
      <c r="D4316" s="103"/>
      <c r="E4316" s="11" t="s">
        <v>41</v>
      </c>
      <c r="F4316" s="8"/>
      <c r="G4316" s="7">
        <v>906</v>
      </c>
      <c r="H4316" s="17">
        <v>24.282560706401998</v>
      </c>
      <c r="I4316" s="2">
        <v>58.388520971302</v>
      </c>
      <c r="J4316" s="2">
        <v>12.251655629139</v>
      </c>
      <c r="K4316" s="2">
        <v>2.3178807947019999</v>
      </c>
      <c r="L4316" s="2">
        <v>2.759381898455</v>
      </c>
      <c r="M4316" s="2">
        <v>82.671081677703995</v>
      </c>
      <c r="N4316" s="16">
        <v>14.569536423841001</v>
      </c>
    </row>
    <row r="4317" spans="3:14" x14ac:dyDescent="0.25">
      <c r="C4317" s="106"/>
      <c r="D4317" s="103"/>
      <c r="E4317" s="11" t="s">
        <v>42</v>
      </c>
      <c r="F4317" s="8"/>
      <c r="G4317" s="7">
        <v>61</v>
      </c>
      <c r="H4317" s="17">
        <v>19.672131147540998</v>
      </c>
      <c r="I4317" s="2">
        <v>50.819672131148003</v>
      </c>
      <c r="J4317" s="2">
        <v>22.950819672131001</v>
      </c>
      <c r="K4317" s="2">
        <v>4.918032786885</v>
      </c>
      <c r="L4317" s="2">
        <v>1.6393442622950001</v>
      </c>
      <c r="M4317" s="2">
        <v>70.491803278689005</v>
      </c>
      <c r="N4317" s="16">
        <v>27.868852459016001</v>
      </c>
    </row>
    <row r="4318" spans="3:14" x14ac:dyDescent="0.25">
      <c r="C4318" s="106"/>
      <c r="D4318" s="103"/>
      <c r="E4318" s="11" t="s">
        <v>43</v>
      </c>
      <c r="F4318" s="8"/>
      <c r="G4318" s="7">
        <v>450</v>
      </c>
      <c r="H4318" s="17">
        <v>23.333333333333002</v>
      </c>
      <c r="I4318" s="2">
        <v>57.777777777777999</v>
      </c>
      <c r="J4318" s="2">
        <v>13.111111111111001</v>
      </c>
      <c r="K4318" s="2">
        <v>3.333333333333</v>
      </c>
      <c r="L4318" s="2">
        <v>2.4444444444440001</v>
      </c>
      <c r="M4318" s="2">
        <v>81.111111111111001</v>
      </c>
      <c r="N4318" s="16">
        <v>16.444444444443999</v>
      </c>
    </row>
    <row r="4319" spans="3:14" x14ac:dyDescent="0.25">
      <c r="C4319" s="106"/>
      <c r="D4319" s="103"/>
      <c r="E4319" s="11" t="s">
        <v>44</v>
      </c>
      <c r="F4319" s="8"/>
      <c r="G4319" s="7">
        <v>93</v>
      </c>
      <c r="H4319" s="17">
        <v>27.956989247311999</v>
      </c>
      <c r="I4319" s="2">
        <v>58.064516129032</v>
      </c>
      <c r="J4319" s="2">
        <v>11.827956989246999</v>
      </c>
      <c r="K4319" s="2">
        <v>1.0752688172039999</v>
      </c>
      <c r="L4319" s="2">
        <v>1.0752688172039999</v>
      </c>
      <c r="M4319" s="2">
        <v>86.021505376343995</v>
      </c>
      <c r="N4319" s="16">
        <v>12.903225806451999</v>
      </c>
    </row>
    <row r="4320" spans="3:14" ht="25.2" x14ac:dyDescent="0.25">
      <c r="C4320" s="106"/>
      <c r="D4320" s="103"/>
      <c r="E4320" s="11" t="s">
        <v>45</v>
      </c>
      <c r="F4320" s="8"/>
      <c r="G4320" s="14">
        <v>41</v>
      </c>
      <c r="H4320" s="29">
        <v>21.951219512194999</v>
      </c>
      <c r="I4320" s="6">
        <v>36.585365853658999</v>
      </c>
      <c r="J4320" s="6">
        <v>21.951219512194999</v>
      </c>
      <c r="K4320" s="6">
        <v>17.073170731706998</v>
      </c>
      <c r="L4320" s="6">
        <v>2.4390243902440001</v>
      </c>
      <c r="M4320" s="6">
        <v>58.536585365854002</v>
      </c>
      <c r="N4320" s="31">
        <v>39.024390243901998</v>
      </c>
    </row>
    <row r="4321" spans="3:14" x14ac:dyDescent="0.25">
      <c r="C4321" s="106"/>
      <c r="D4321" s="103"/>
      <c r="E4321" s="11" t="s">
        <v>38</v>
      </c>
      <c r="F4321" s="8"/>
      <c r="G4321" s="7">
        <v>141</v>
      </c>
      <c r="H4321" s="17">
        <v>19.148936170212998</v>
      </c>
      <c r="I4321" s="2">
        <v>50.354609929078002</v>
      </c>
      <c r="J4321" s="2">
        <v>16.312056737589</v>
      </c>
      <c r="K4321" s="2">
        <v>5.6737588652479998</v>
      </c>
      <c r="L4321" s="2">
        <v>8.5106382978719992</v>
      </c>
      <c r="M4321" s="2">
        <v>69.503546099291</v>
      </c>
      <c r="N4321" s="16">
        <v>21.985815602837</v>
      </c>
    </row>
    <row r="4322" spans="3:14" ht="25.2" x14ac:dyDescent="0.25">
      <c r="C4322" s="106"/>
      <c r="D4322" s="102" t="s">
        <v>22</v>
      </c>
      <c r="E4322" s="10" t="s">
        <v>40</v>
      </c>
      <c r="F4322" s="9"/>
      <c r="G4322" s="13">
        <v>123</v>
      </c>
      <c r="H4322" s="23">
        <v>11.382113821138001</v>
      </c>
      <c r="I4322" s="4">
        <v>50.406504065040998</v>
      </c>
      <c r="J4322" s="4">
        <v>25.203252032519998</v>
      </c>
      <c r="K4322" s="4">
        <v>8.130081300813</v>
      </c>
      <c r="L4322" s="4">
        <v>4.8780487804880002</v>
      </c>
      <c r="M4322" s="4">
        <v>61.788617886178997</v>
      </c>
      <c r="N4322" s="25">
        <v>33.333333333333002</v>
      </c>
    </row>
    <row r="4323" spans="3:14" ht="25.2" x14ac:dyDescent="0.25">
      <c r="C4323" s="106"/>
      <c r="D4323" s="103"/>
      <c r="E4323" s="11" t="s">
        <v>41</v>
      </c>
      <c r="F4323" s="8"/>
      <c r="G4323" s="7">
        <v>511</v>
      </c>
      <c r="H4323" s="17">
        <v>25.048923679061001</v>
      </c>
      <c r="I4323" s="2">
        <v>56.947162426614</v>
      </c>
      <c r="J4323" s="2">
        <v>11.74168297456</v>
      </c>
      <c r="K4323" s="2">
        <v>3.522504892368</v>
      </c>
      <c r="L4323" s="2">
        <v>2.7397260273969999</v>
      </c>
      <c r="M4323" s="2">
        <v>81.996086105675005</v>
      </c>
      <c r="N4323" s="16">
        <v>15.264187866927999</v>
      </c>
    </row>
    <row r="4324" spans="3:14" x14ac:dyDescent="0.25">
      <c r="C4324" s="106"/>
      <c r="D4324" s="103"/>
      <c r="E4324" s="11" t="s">
        <v>42</v>
      </c>
      <c r="F4324" s="8"/>
      <c r="G4324" s="14">
        <v>36</v>
      </c>
      <c r="H4324" s="29">
        <v>19.444444444443999</v>
      </c>
      <c r="I4324" s="6">
        <v>50</v>
      </c>
      <c r="J4324" s="6">
        <v>22.222222222222001</v>
      </c>
      <c r="K4324" s="6">
        <v>8.333333333333</v>
      </c>
      <c r="L4324" s="12" t="s">
        <v>68</v>
      </c>
      <c r="M4324" s="6">
        <v>69.444444444444002</v>
      </c>
      <c r="N4324" s="31">
        <v>30.555555555556001</v>
      </c>
    </row>
    <row r="4325" spans="3:14" x14ac:dyDescent="0.25">
      <c r="C4325" s="106"/>
      <c r="D4325" s="103"/>
      <c r="E4325" s="11" t="s">
        <v>43</v>
      </c>
      <c r="F4325" s="8"/>
      <c r="G4325" s="7">
        <v>224</v>
      </c>
      <c r="H4325" s="17">
        <v>23.660714285714</v>
      </c>
      <c r="I4325" s="2">
        <v>58.035714285714</v>
      </c>
      <c r="J4325" s="2">
        <v>12.053571428571001</v>
      </c>
      <c r="K4325" s="2">
        <v>4.4642857142860004</v>
      </c>
      <c r="L4325" s="2">
        <v>1.785714285714</v>
      </c>
      <c r="M4325" s="2">
        <v>81.696428571428996</v>
      </c>
      <c r="N4325" s="16">
        <v>16.517857142857</v>
      </c>
    </row>
    <row r="4326" spans="3:14" x14ac:dyDescent="0.25">
      <c r="C4326" s="106"/>
      <c r="D4326" s="103"/>
      <c r="E4326" s="11" t="s">
        <v>44</v>
      </c>
      <c r="F4326" s="8"/>
      <c r="G4326" s="14">
        <v>46</v>
      </c>
      <c r="H4326" s="29">
        <v>34.782608695652002</v>
      </c>
      <c r="I4326" s="6">
        <v>50</v>
      </c>
      <c r="J4326" s="6">
        <v>10.869565217390999</v>
      </c>
      <c r="K4326" s="6">
        <v>2.1739130434780001</v>
      </c>
      <c r="L4326" s="6">
        <v>2.1739130434780001</v>
      </c>
      <c r="M4326" s="6">
        <v>84.782608695652002</v>
      </c>
      <c r="N4326" s="31">
        <v>13.04347826087</v>
      </c>
    </row>
    <row r="4327" spans="3:14" ht="25.2" x14ac:dyDescent="0.25">
      <c r="C4327" s="106"/>
      <c r="D4327" s="103"/>
      <c r="E4327" s="11" t="s">
        <v>45</v>
      </c>
      <c r="F4327" s="8"/>
      <c r="G4327" s="14">
        <v>18</v>
      </c>
      <c r="H4327" s="29">
        <v>16.666666666666998</v>
      </c>
      <c r="I4327" s="6">
        <v>22.222222222222001</v>
      </c>
      <c r="J4327" s="6">
        <v>38.888888888888999</v>
      </c>
      <c r="K4327" s="6">
        <v>16.666666666666998</v>
      </c>
      <c r="L4327" s="6">
        <v>5.5555555555560003</v>
      </c>
      <c r="M4327" s="6">
        <v>38.888888888888999</v>
      </c>
      <c r="N4327" s="31">
        <v>55.555555555555998</v>
      </c>
    </row>
    <row r="4328" spans="3:14" x14ac:dyDescent="0.25">
      <c r="C4328" s="106"/>
      <c r="D4328" s="103"/>
      <c r="E4328" s="11" t="s">
        <v>38</v>
      </c>
      <c r="F4328" s="8"/>
      <c r="G4328" s="7">
        <v>80</v>
      </c>
      <c r="H4328" s="17">
        <v>16.25</v>
      </c>
      <c r="I4328" s="2">
        <v>50</v>
      </c>
      <c r="J4328" s="2">
        <v>17.5</v>
      </c>
      <c r="K4328" s="2">
        <v>5</v>
      </c>
      <c r="L4328" s="2">
        <v>11.25</v>
      </c>
      <c r="M4328" s="2">
        <v>66.25</v>
      </c>
      <c r="N4328" s="16">
        <v>22.5</v>
      </c>
    </row>
    <row r="4329" spans="3:14" ht="25.2" x14ac:dyDescent="0.25">
      <c r="C4329" s="106"/>
      <c r="D4329" s="102" t="s">
        <v>23</v>
      </c>
      <c r="E4329" s="10" t="s">
        <v>40</v>
      </c>
      <c r="F4329" s="9"/>
      <c r="G4329" s="13">
        <v>140</v>
      </c>
      <c r="H4329" s="23">
        <v>20.714285714286</v>
      </c>
      <c r="I4329" s="4">
        <v>60</v>
      </c>
      <c r="J4329" s="4">
        <v>9.2857142857140005</v>
      </c>
      <c r="K4329" s="4">
        <v>6.4285714285709998</v>
      </c>
      <c r="L4329" s="4">
        <v>3.5714285714290002</v>
      </c>
      <c r="M4329" s="4">
        <v>80.714285714286007</v>
      </c>
      <c r="N4329" s="25">
        <v>15.714285714286</v>
      </c>
    </row>
    <row r="4330" spans="3:14" ht="25.2" x14ac:dyDescent="0.25">
      <c r="C4330" s="106"/>
      <c r="D4330" s="103"/>
      <c r="E4330" s="11" t="s">
        <v>41</v>
      </c>
      <c r="F4330" s="8"/>
      <c r="G4330" s="7">
        <v>395</v>
      </c>
      <c r="H4330" s="17">
        <v>23.291139240505998</v>
      </c>
      <c r="I4330" s="2">
        <v>60.253164556961998</v>
      </c>
      <c r="J4330" s="2">
        <v>12.911392405062999</v>
      </c>
      <c r="K4330" s="2">
        <v>0.75949367088599995</v>
      </c>
      <c r="L4330" s="2">
        <v>2.7848101265819998</v>
      </c>
      <c r="M4330" s="2">
        <v>83.544303797468004</v>
      </c>
      <c r="N4330" s="16">
        <v>13.670886075948999</v>
      </c>
    </row>
    <row r="4331" spans="3:14" x14ac:dyDescent="0.25">
      <c r="C4331" s="106"/>
      <c r="D4331" s="103"/>
      <c r="E4331" s="11" t="s">
        <v>42</v>
      </c>
      <c r="F4331" s="8"/>
      <c r="G4331" s="14">
        <v>25</v>
      </c>
      <c r="H4331" s="29">
        <v>20</v>
      </c>
      <c r="I4331" s="6">
        <v>52</v>
      </c>
      <c r="J4331" s="6">
        <v>24</v>
      </c>
      <c r="K4331" s="12" t="s">
        <v>68</v>
      </c>
      <c r="L4331" s="6">
        <v>4</v>
      </c>
      <c r="M4331" s="6">
        <v>72</v>
      </c>
      <c r="N4331" s="31">
        <v>24</v>
      </c>
    </row>
    <row r="4332" spans="3:14" x14ac:dyDescent="0.25">
      <c r="C4332" s="106"/>
      <c r="D4332" s="103"/>
      <c r="E4332" s="11" t="s">
        <v>43</v>
      </c>
      <c r="F4332" s="8"/>
      <c r="G4332" s="7">
        <v>226</v>
      </c>
      <c r="H4332" s="17">
        <v>23.008849557522002</v>
      </c>
      <c r="I4332" s="2">
        <v>57.522123893805002</v>
      </c>
      <c r="J4332" s="2">
        <v>14.159292035398</v>
      </c>
      <c r="K4332" s="2">
        <v>2.212389380531</v>
      </c>
      <c r="L4332" s="2">
        <v>3.0973451327429999</v>
      </c>
      <c r="M4332" s="2">
        <v>80.530973451327</v>
      </c>
      <c r="N4332" s="16">
        <v>16.371681415929</v>
      </c>
    </row>
    <row r="4333" spans="3:14" x14ac:dyDescent="0.25">
      <c r="C4333" s="106"/>
      <c r="D4333" s="103"/>
      <c r="E4333" s="11" t="s">
        <v>44</v>
      </c>
      <c r="F4333" s="8"/>
      <c r="G4333" s="14">
        <v>47</v>
      </c>
      <c r="H4333" s="29">
        <v>21.276595744681</v>
      </c>
      <c r="I4333" s="6">
        <v>65.957446808510994</v>
      </c>
      <c r="J4333" s="6">
        <v>12.765957446809001</v>
      </c>
      <c r="K4333" s="12" t="s">
        <v>68</v>
      </c>
      <c r="L4333" s="12" t="s">
        <v>68</v>
      </c>
      <c r="M4333" s="6">
        <v>87.234042553191003</v>
      </c>
      <c r="N4333" s="31">
        <v>12.765957446809001</v>
      </c>
    </row>
    <row r="4334" spans="3:14" ht="25.2" x14ac:dyDescent="0.25">
      <c r="C4334" s="106"/>
      <c r="D4334" s="103"/>
      <c r="E4334" s="11" t="s">
        <v>45</v>
      </c>
      <c r="F4334" s="8"/>
      <c r="G4334" s="14">
        <v>23</v>
      </c>
      <c r="H4334" s="29">
        <v>26.086956521739001</v>
      </c>
      <c r="I4334" s="6">
        <v>47.826086956521998</v>
      </c>
      <c r="J4334" s="6">
        <v>8.6956521739130004</v>
      </c>
      <c r="K4334" s="6">
        <v>17.391304347826001</v>
      </c>
      <c r="L4334" s="12" t="s">
        <v>68</v>
      </c>
      <c r="M4334" s="6">
        <v>73.913043478261002</v>
      </c>
      <c r="N4334" s="31">
        <v>26.086956521739001</v>
      </c>
    </row>
    <row r="4335" spans="3:14" x14ac:dyDescent="0.25">
      <c r="C4335" s="106"/>
      <c r="D4335" s="103"/>
      <c r="E4335" s="11" t="s">
        <v>38</v>
      </c>
      <c r="F4335" s="8"/>
      <c r="G4335" s="7">
        <v>61</v>
      </c>
      <c r="H4335" s="17">
        <v>22.950819672131001</v>
      </c>
      <c r="I4335" s="2">
        <v>50.819672131148003</v>
      </c>
      <c r="J4335" s="2">
        <v>14.754098360656</v>
      </c>
      <c r="K4335" s="2">
        <v>6.5573770491800003</v>
      </c>
      <c r="L4335" s="2">
        <v>4.918032786885</v>
      </c>
      <c r="M4335" s="2">
        <v>73.770491803279</v>
      </c>
      <c r="N4335" s="16">
        <v>21.311475409836</v>
      </c>
    </row>
    <row r="4336" spans="3:14" x14ac:dyDescent="0.25">
      <c r="C4336" s="102" t="s">
        <v>46</v>
      </c>
      <c r="D4336" s="100" t="s">
        <v>21</v>
      </c>
      <c r="E4336" s="10" t="s">
        <v>47</v>
      </c>
      <c r="F4336" s="9"/>
      <c r="G4336" s="13">
        <v>1103</v>
      </c>
      <c r="H4336" s="23">
        <v>23.028105167724</v>
      </c>
      <c r="I4336" s="4">
        <v>57.842248413417998</v>
      </c>
      <c r="J4336" s="4">
        <v>12.058023572075999</v>
      </c>
      <c r="K4336" s="4">
        <v>3.62647325476</v>
      </c>
      <c r="L4336" s="4">
        <v>3.4451495920220001</v>
      </c>
      <c r="M4336" s="4">
        <v>80.870353581141998</v>
      </c>
      <c r="N4336" s="25">
        <v>15.684496826836</v>
      </c>
    </row>
    <row r="4337" spans="3:14" ht="25.2" x14ac:dyDescent="0.25">
      <c r="C4337" s="106"/>
      <c r="D4337" s="101"/>
      <c r="E4337" s="11" t="s">
        <v>48</v>
      </c>
      <c r="F4337" s="8"/>
      <c r="G4337" s="7">
        <v>173</v>
      </c>
      <c r="H4337" s="17">
        <v>23.121387283236999</v>
      </c>
      <c r="I4337" s="2">
        <v>58.381502890173003</v>
      </c>
      <c r="J4337" s="2">
        <v>13.872832369942</v>
      </c>
      <c r="K4337" s="2">
        <v>2.8901734104050001</v>
      </c>
      <c r="L4337" s="2">
        <v>1.734104046243</v>
      </c>
      <c r="M4337" s="2">
        <v>81.502890173409995</v>
      </c>
      <c r="N4337" s="16">
        <v>16.763005780347001</v>
      </c>
    </row>
    <row r="4338" spans="3:14" x14ac:dyDescent="0.25">
      <c r="C4338" s="106"/>
      <c r="D4338" s="101"/>
      <c r="E4338" s="11" t="s">
        <v>49</v>
      </c>
      <c r="F4338" s="8"/>
      <c r="G4338" s="14">
        <v>29</v>
      </c>
      <c r="H4338" s="29">
        <v>24.137931034483</v>
      </c>
      <c r="I4338" s="6">
        <v>58.620689655172001</v>
      </c>
      <c r="J4338" s="6">
        <v>13.793103448276</v>
      </c>
      <c r="K4338" s="6">
        <v>3.4482758620689999</v>
      </c>
      <c r="L4338" s="12" t="s">
        <v>68</v>
      </c>
      <c r="M4338" s="6">
        <v>82.758620689655004</v>
      </c>
      <c r="N4338" s="31">
        <v>17.241379310345</v>
      </c>
    </row>
    <row r="4339" spans="3:14" ht="25.2" x14ac:dyDescent="0.25">
      <c r="C4339" s="106"/>
      <c r="D4339" s="101"/>
      <c r="E4339" s="11" t="s">
        <v>50</v>
      </c>
      <c r="F4339" s="8"/>
      <c r="G4339" s="7">
        <v>102</v>
      </c>
      <c r="H4339" s="17">
        <v>18.627450980391998</v>
      </c>
      <c r="I4339" s="2">
        <v>48.039215686275</v>
      </c>
      <c r="J4339" s="2">
        <v>22.549019607843</v>
      </c>
      <c r="K4339" s="2">
        <v>5.8823529411760003</v>
      </c>
      <c r="L4339" s="2">
        <v>4.9019607843140003</v>
      </c>
      <c r="M4339" s="2">
        <v>66.666666666666998</v>
      </c>
      <c r="N4339" s="16">
        <v>28.431372549020001</v>
      </c>
    </row>
    <row r="4340" spans="3:14" ht="25.2" x14ac:dyDescent="0.25">
      <c r="C4340" s="106"/>
      <c r="D4340" s="101"/>
      <c r="E4340" s="11" t="s">
        <v>51</v>
      </c>
      <c r="F4340" s="8"/>
      <c r="G4340" s="14">
        <v>46</v>
      </c>
      <c r="H4340" s="29">
        <v>15.217391304348</v>
      </c>
      <c r="I4340" s="6">
        <v>45.652173913043001</v>
      </c>
      <c r="J4340" s="6">
        <v>23.913043478260999</v>
      </c>
      <c r="K4340" s="6">
        <v>10.869565217390999</v>
      </c>
      <c r="L4340" s="6">
        <v>4.3478260869570002</v>
      </c>
      <c r="M4340" s="6">
        <v>60.869565217390999</v>
      </c>
      <c r="N4340" s="31">
        <v>34.782608695652002</v>
      </c>
    </row>
    <row r="4341" spans="3:14" x14ac:dyDescent="0.25">
      <c r="C4341" s="106"/>
      <c r="D4341" s="101"/>
      <c r="E4341" s="11" t="s">
        <v>52</v>
      </c>
      <c r="F4341" s="8"/>
      <c r="G4341" s="14">
        <v>20</v>
      </c>
      <c r="H4341" s="57" t="s">
        <v>68</v>
      </c>
      <c r="I4341" s="6">
        <v>55</v>
      </c>
      <c r="J4341" s="6">
        <v>40</v>
      </c>
      <c r="K4341" s="6">
        <v>5</v>
      </c>
      <c r="L4341" s="12" t="s">
        <v>68</v>
      </c>
      <c r="M4341" s="6">
        <v>55</v>
      </c>
      <c r="N4341" s="31">
        <v>45</v>
      </c>
    </row>
    <row r="4342" spans="3:14" x14ac:dyDescent="0.25">
      <c r="C4342" s="106"/>
      <c r="D4342" s="101"/>
      <c r="E4342" s="11" t="s">
        <v>53</v>
      </c>
      <c r="F4342" s="8"/>
      <c r="G4342" s="14">
        <v>19</v>
      </c>
      <c r="H4342" s="29">
        <v>26.315789473683999</v>
      </c>
      <c r="I4342" s="6">
        <v>42.105263157895003</v>
      </c>
      <c r="J4342" s="6">
        <v>10.526315789473999</v>
      </c>
      <c r="K4342" s="6">
        <v>21.052631578947</v>
      </c>
      <c r="L4342" s="12" t="s">
        <v>68</v>
      </c>
      <c r="M4342" s="6">
        <v>68.421052631579002</v>
      </c>
      <c r="N4342" s="31">
        <v>31.578947368421002</v>
      </c>
    </row>
    <row r="4343" spans="3:14" x14ac:dyDescent="0.25">
      <c r="C4343" s="106"/>
      <c r="D4343" s="101"/>
      <c r="E4343" s="11" t="s">
        <v>38</v>
      </c>
      <c r="F4343" s="8"/>
      <c r="G4343" s="14">
        <v>32</v>
      </c>
      <c r="H4343" s="29">
        <v>28.125</v>
      </c>
      <c r="I4343" s="6">
        <v>40.625</v>
      </c>
      <c r="J4343" s="6">
        <v>15.625</v>
      </c>
      <c r="K4343" s="6">
        <v>3.125</v>
      </c>
      <c r="L4343" s="6">
        <v>12.5</v>
      </c>
      <c r="M4343" s="6">
        <v>68.75</v>
      </c>
      <c r="N4343" s="31">
        <v>18.75</v>
      </c>
    </row>
    <row r="4344" spans="3:14" x14ac:dyDescent="0.25">
      <c r="C4344" s="106"/>
      <c r="D4344" s="101"/>
      <c r="E4344" s="11" t="s">
        <v>54</v>
      </c>
      <c r="F4344" s="8"/>
      <c r="G4344" s="7">
        <v>1276</v>
      </c>
      <c r="H4344" s="17">
        <v>23.040752351097002</v>
      </c>
      <c r="I4344" s="2">
        <v>57.915360501567001</v>
      </c>
      <c r="J4344" s="2">
        <v>12.30407523511</v>
      </c>
      <c r="K4344" s="2">
        <v>3.5266457680249998</v>
      </c>
      <c r="L4344" s="2">
        <v>3.2131661442010002</v>
      </c>
      <c r="M4344" s="2">
        <v>80.956112852665001</v>
      </c>
      <c r="N4344" s="16">
        <v>15.830721003135</v>
      </c>
    </row>
    <row r="4345" spans="3:14" x14ac:dyDescent="0.25">
      <c r="C4345" s="106"/>
      <c r="D4345" s="101"/>
      <c r="E4345" s="11" t="s">
        <v>55</v>
      </c>
      <c r="F4345" s="8"/>
      <c r="G4345" s="7">
        <v>177</v>
      </c>
      <c r="H4345" s="17">
        <v>18.644067796609999</v>
      </c>
      <c r="I4345" s="2">
        <v>49.152542372881001</v>
      </c>
      <c r="J4345" s="2">
        <v>21.468926553671999</v>
      </c>
      <c r="K4345" s="2">
        <v>6.7796610169490004</v>
      </c>
      <c r="L4345" s="2">
        <v>3.9548022598869998</v>
      </c>
      <c r="M4345" s="2">
        <v>67.796610169491998</v>
      </c>
      <c r="N4345" s="16">
        <v>28.248587570621002</v>
      </c>
    </row>
    <row r="4346" spans="3:14" ht="25.2" x14ac:dyDescent="0.25">
      <c r="C4346" s="102" t="s">
        <v>56</v>
      </c>
      <c r="D4346" s="100" t="s">
        <v>21</v>
      </c>
      <c r="E4346" s="10" t="s">
        <v>57</v>
      </c>
      <c r="F4346" s="9"/>
      <c r="G4346" s="13">
        <v>393</v>
      </c>
      <c r="H4346" s="23">
        <v>23.918575063613002</v>
      </c>
      <c r="I4346" s="4">
        <v>57.506361323154998</v>
      </c>
      <c r="J4346" s="4">
        <v>12.722646310432999</v>
      </c>
      <c r="K4346" s="4">
        <v>3.562340966921</v>
      </c>
      <c r="L4346" s="4">
        <v>2.2900763358780001</v>
      </c>
      <c r="M4346" s="4">
        <v>81.424936386767996</v>
      </c>
      <c r="N4346" s="25">
        <v>16.284987277353999</v>
      </c>
    </row>
    <row r="4347" spans="3:14" ht="25.2" x14ac:dyDescent="0.25">
      <c r="C4347" s="106"/>
      <c r="D4347" s="101"/>
      <c r="E4347" s="11" t="s">
        <v>58</v>
      </c>
      <c r="F4347" s="8"/>
      <c r="G4347" s="7">
        <v>615</v>
      </c>
      <c r="H4347" s="17">
        <v>22.113821138211001</v>
      </c>
      <c r="I4347" s="2">
        <v>54.471544715447003</v>
      </c>
      <c r="J4347" s="2">
        <v>15.934959349593001</v>
      </c>
      <c r="K4347" s="2">
        <v>3.5772357723580002</v>
      </c>
      <c r="L4347" s="2">
        <v>3.90243902439</v>
      </c>
      <c r="M4347" s="2">
        <v>76.585365853658999</v>
      </c>
      <c r="N4347" s="16">
        <v>19.512195121950999</v>
      </c>
    </row>
    <row r="4348" spans="3:14" ht="25.2" x14ac:dyDescent="0.25">
      <c r="C4348" s="106"/>
      <c r="D4348" s="101"/>
      <c r="E4348" s="11" t="s">
        <v>59</v>
      </c>
      <c r="F4348" s="8"/>
      <c r="G4348" s="7">
        <v>364</v>
      </c>
      <c r="H4348" s="17">
        <v>21.428571428571001</v>
      </c>
      <c r="I4348" s="2">
        <v>57.967032967032999</v>
      </c>
      <c r="J4348" s="2">
        <v>12.087912087912001</v>
      </c>
      <c r="K4348" s="2">
        <v>4.9450549450550003</v>
      </c>
      <c r="L4348" s="2">
        <v>3.5714285714290002</v>
      </c>
      <c r="M4348" s="2">
        <v>79.395604395603996</v>
      </c>
      <c r="N4348" s="16">
        <v>17.032967032967001</v>
      </c>
    </row>
    <row r="4349" spans="3:14" x14ac:dyDescent="0.25">
      <c r="C4349" s="106"/>
      <c r="D4349" s="101"/>
      <c r="E4349" s="11" t="s">
        <v>60</v>
      </c>
      <c r="F4349" s="8"/>
      <c r="G4349" s="7">
        <v>152</v>
      </c>
      <c r="H4349" s="17">
        <v>21.710526315789</v>
      </c>
      <c r="I4349" s="2">
        <v>56.578947368420998</v>
      </c>
      <c r="J4349" s="2">
        <v>11.842105263158</v>
      </c>
      <c r="K4349" s="2">
        <v>5.9210526315790002</v>
      </c>
      <c r="L4349" s="2">
        <v>3.947368421053</v>
      </c>
      <c r="M4349" s="2">
        <v>78.289473684211004</v>
      </c>
      <c r="N4349" s="16">
        <v>17.763157894736999</v>
      </c>
    </row>
    <row r="4350" spans="3:14" x14ac:dyDescent="0.25">
      <c r="C4350" s="102" t="s">
        <v>61</v>
      </c>
      <c r="D4350" s="100" t="s">
        <v>21</v>
      </c>
      <c r="E4350" s="10" t="s">
        <v>62</v>
      </c>
      <c r="F4350" s="9"/>
      <c r="G4350" s="13">
        <v>197</v>
      </c>
      <c r="H4350" s="23">
        <v>21.827411167512999</v>
      </c>
      <c r="I4350" s="4">
        <v>58.375634517766002</v>
      </c>
      <c r="J4350" s="4">
        <v>13.705583756345</v>
      </c>
      <c r="K4350" s="4">
        <v>2.5380710659900001</v>
      </c>
      <c r="L4350" s="4">
        <v>3.553299492386</v>
      </c>
      <c r="M4350" s="4">
        <v>80.203045685278994</v>
      </c>
      <c r="N4350" s="25">
        <v>16.243654822334999</v>
      </c>
    </row>
    <row r="4351" spans="3:14" x14ac:dyDescent="0.25">
      <c r="C4351" s="103"/>
      <c r="D4351" s="101"/>
      <c r="E4351" s="11" t="s">
        <v>63</v>
      </c>
      <c r="F4351" s="8"/>
      <c r="G4351" s="7">
        <v>460</v>
      </c>
      <c r="H4351" s="17">
        <v>25.434782608696</v>
      </c>
      <c r="I4351" s="2">
        <v>54.130434782609001</v>
      </c>
      <c r="J4351" s="2">
        <v>13.478260869565</v>
      </c>
      <c r="K4351" s="2">
        <v>4.130434782609</v>
      </c>
      <c r="L4351" s="2">
        <v>2.8260869565219999</v>
      </c>
      <c r="M4351" s="2">
        <v>79.565217391304003</v>
      </c>
      <c r="N4351" s="16">
        <v>17.608695652173999</v>
      </c>
    </row>
    <row r="4352" spans="3:14" ht="25.2" x14ac:dyDescent="0.25">
      <c r="C4352" s="103"/>
      <c r="D4352" s="101"/>
      <c r="E4352" s="11" t="s">
        <v>64</v>
      </c>
      <c r="F4352" s="8"/>
      <c r="G4352" s="7">
        <v>286</v>
      </c>
      <c r="H4352" s="17">
        <v>17.132867132866998</v>
      </c>
      <c r="I4352" s="2">
        <v>60.839160839161003</v>
      </c>
      <c r="J4352" s="2">
        <v>13.636363636364001</v>
      </c>
      <c r="K4352" s="2">
        <v>4.5454545454549997</v>
      </c>
      <c r="L4352" s="2">
        <v>3.8461538461539999</v>
      </c>
      <c r="M4352" s="2">
        <v>77.972027972028002</v>
      </c>
      <c r="N4352" s="16">
        <v>18.181818181817999</v>
      </c>
    </row>
    <row r="4353" spans="2:23" x14ac:dyDescent="0.25">
      <c r="C4353" s="103"/>
      <c r="D4353" s="101"/>
      <c r="E4353" s="11" t="s">
        <v>65</v>
      </c>
      <c r="F4353" s="8"/>
      <c r="G4353" s="7">
        <v>249</v>
      </c>
      <c r="H4353" s="17">
        <v>20.883534136546</v>
      </c>
      <c r="I4353" s="2">
        <v>56.224899598394003</v>
      </c>
      <c r="J4353" s="2">
        <v>14.457831325300999</v>
      </c>
      <c r="K4353" s="2">
        <v>4.0160642570279999</v>
      </c>
      <c r="L4353" s="2">
        <v>4.4176706827309999</v>
      </c>
      <c r="M4353" s="2">
        <v>77.108433734939993</v>
      </c>
      <c r="N4353" s="16">
        <v>18.473895582329</v>
      </c>
    </row>
    <row r="4354" spans="2:23" x14ac:dyDescent="0.25">
      <c r="C4354" s="103"/>
      <c r="D4354" s="101"/>
      <c r="E4354" s="11" t="s">
        <v>66</v>
      </c>
      <c r="F4354" s="8"/>
      <c r="G4354" s="7">
        <v>145</v>
      </c>
      <c r="H4354" s="17">
        <v>26.896551724138</v>
      </c>
      <c r="I4354" s="2">
        <v>54.482758620689999</v>
      </c>
      <c r="J4354" s="2">
        <v>11.034482758620999</v>
      </c>
      <c r="K4354" s="2">
        <v>4.8275862068970001</v>
      </c>
      <c r="L4354" s="2">
        <v>2.7586206896549998</v>
      </c>
      <c r="M4354" s="2">
        <v>81.379310344827999</v>
      </c>
      <c r="N4354" s="16">
        <v>15.862068965517</v>
      </c>
    </row>
    <row r="4355" spans="2:23" x14ac:dyDescent="0.25">
      <c r="C4355" s="107"/>
      <c r="D4355" s="104"/>
      <c r="E4355" s="44" t="s">
        <v>67</v>
      </c>
      <c r="F4355" s="45"/>
      <c r="G4355" s="56">
        <v>187</v>
      </c>
      <c r="H4355" s="66">
        <v>21.925133689839999</v>
      </c>
      <c r="I4355" s="35">
        <v>54.010695187166</v>
      </c>
      <c r="J4355" s="35">
        <v>16.042780748662999</v>
      </c>
      <c r="K4355" s="35">
        <v>4.8128342245990003</v>
      </c>
      <c r="L4355" s="35">
        <v>3.208556149733</v>
      </c>
      <c r="M4355" s="35">
        <v>75.935828877004994</v>
      </c>
      <c r="N4355" s="67">
        <v>20.855614973262</v>
      </c>
    </row>
    <row r="4357" spans="2:23" x14ac:dyDescent="0.25">
      <c r="B4357" s="42" t="str">
        <f xml:space="preserve"> HYPERLINK("#'目次'!B57", "[51]")</f>
        <v>[51]</v>
      </c>
      <c r="C4357" s="37" t="s">
        <v>631</v>
      </c>
    </row>
    <row r="4360" spans="2:23" x14ac:dyDescent="0.25">
      <c r="C4360" s="37" t="s">
        <v>14</v>
      </c>
    </row>
    <row r="4361" spans="2:23" ht="75.599999999999994" x14ac:dyDescent="0.25">
      <c r="C4361" s="96"/>
      <c r="D4361" s="97"/>
      <c r="E4361" s="97"/>
      <c r="F4361" s="97"/>
      <c r="G4361" s="52" t="s">
        <v>15</v>
      </c>
      <c r="H4361" s="48" t="s">
        <v>632</v>
      </c>
      <c r="I4361" s="20" t="s">
        <v>633</v>
      </c>
      <c r="J4361" s="20" t="s">
        <v>634</v>
      </c>
      <c r="K4361" s="20" t="s">
        <v>635</v>
      </c>
      <c r="L4361" s="20" t="s">
        <v>636</v>
      </c>
      <c r="M4361" s="20" t="s">
        <v>637</v>
      </c>
      <c r="N4361" s="20" t="s">
        <v>638</v>
      </c>
      <c r="O4361" s="20" t="s">
        <v>639</v>
      </c>
      <c r="P4361" s="20" t="s">
        <v>640</v>
      </c>
      <c r="Q4361" s="20" t="s">
        <v>641</v>
      </c>
      <c r="R4361" s="20" t="s">
        <v>642</v>
      </c>
      <c r="S4361" s="20" t="s">
        <v>643</v>
      </c>
      <c r="T4361" s="20" t="s">
        <v>644</v>
      </c>
      <c r="U4361" s="20" t="s">
        <v>645</v>
      </c>
      <c r="V4361" s="20" t="s">
        <v>53</v>
      </c>
      <c r="W4361" s="51" t="s">
        <v>38</v>
      </c>
    </row>
    <row r="4362" spans="2:23" x14ac:dyDescent="0.25">
      <c r="C4362" s="98"/>
      <c r="D4362" s="99"/>
      <c r="E4362" s="99"/>
      <c r="F4362" s="99"/>
      <c r="G4362" s="47"/>
      <c r="H4362" s="55"/>
      <c r="I4362" s="21"/>
      <c r="J4362" s="21"/>
      <c r="K4362" s="21"/>
      <c r="L4362" s="21"/>
      <c r="M4362" s="21"/>
      <c r="N4362" s="21"/>
      <c r="O4362" s="21"/>
      <c r="P4362" s="21"/>
      <c r="Q4362" s="21"/>
      <c r="R4362" s="21"/>
      <c r="S4362" s="21"/>
      <c r="T4362" s="21"/>
      <c r="U4362" s="21"/>
      <c r="V4362" s="21"/>
      <c r="W4362" s="54"/>
    </row>
    <row r="4363" spans="2:23" x14ac:dyDescent="0.25">
      <c r="C4363" s="43"/>
      <c r="D4363" s="49"/>
      <c r="E4363" s="53" t="s">
        <v>15</v>
      </c>
      <c r="F4363" s="46"/>
      <c r="G4363" s="50">
        <v>1524</v>
      </c>
      <c r="H4363" s="32">
        <v>30.905511811023999</v>
      </c>
      <c r="I4363" s="32">
        <v>64.238845144357001</v>
      </c>
      <c r="J4363" s="32">
        <v>22.637795275590999</v>
      </c>
      <c r="K4363" s="32">
        <v>61.614173228345997</v>
      </c>
      <c r="L4363" s="32">
        <v>62.926509186352</v>
      </c>
      <c r="M4363" s="32">
        <v>9.0551181102360001</v>
      </c>
      <c r="N4363" s="32">
        <v>9.9737532808400005</v>
      </c>
      <c r="O4363" s="32">
        <v>24.409448818897999</v>
      </c>
      <c r="P4363" s="32">
        <v>39.829396325459001</v>
      </c>
      <c r="Q4363" s="32">
        <v>23.556430446194</v>
      </c>
      <c r="R4363" s="32">
        <v>12.664041994751001</v>
      </c>
      <c r="S4363" s="32">
        <v>32.020997375328001</v>
      </c>
      <c r="T4363" s="32">
        <v>27.165354330709</v>
      </c>
      <c r="U4363" s="32">
        <v>36.548556430445998</v>
      </c>
      <c r="V4363" s="32">
        <v>2.4934383202100001</v>
      </c>
      <c r="W4363" s="65">
        <v>2.7559055118110001</v>
      </c>
    </row>
    <row r="4364" spans="2:23" x14ac:dyDescent="0.25">
      <c r="C4364" s="105" t="s">
        <v>20</v>
      </c>
      <c r="D4364" s="100" t="s">
        <v>21</v>
      </c>
      <c r="E4364" s="10" t="s">
        <v>22</v>
      </c>
      <c r="F4364" s="9"/>
      <c r="G4364" s="13">
        <v>780</v>
      </c>
      <c r="H4364" s="23">
        <v>34.74358974359</v>
      </c>
      <c r="I4364" s="4">
        <v>69.358974358973995</v>
      </c>
      <c r="J4364" s="4">
        <v>25</v>
      </c>
      <c r="K4364" s="4">
        <v>63.205128205127998</v>
      </c>
      <c r="L4364" s="4">
        <v>61.153846153845997</v>
      </c>
      <c r="M4364" s="4">
        <v>8.4615384615379998</v>
      </c>
      <c r="N4364" s="4">
        <v>9.7435897435900003</v>
      </c>
      <c r="O4364" s="4">
        <v>21.538461538461998</v>
      </c>
      <c r="P4364" s="4">
        <v>35.769230769231001</v>
      </c>
      <c r="Q4364" s="4">
        <v>22.692307692307999</v>
      </c>
      <c r="R4364" s="4">
        <v>11.153846153846001</v>
      </c>
      <c r="S4364" s="4">
        <v>27.307692307692001</v>
      </c>
      <c r="T4364" s="4">
        <v>22.820512820512999</v>
      </c>
      <c r="U4364" s="4">
        <v>34.358974358974002</v>
      </c>
      <c r="V4364" s="4">
        <v>2.948717948718</v>
      </c>
      <c r="W4364" s="25">
        <v>2.435897435897</v>
      </c>
    </row>
    <row r="4365" spans="2:23" x14ac:dyDescent="0.25">
      <c r="C4365" s="106"/>
      <c r="D4365" s="101"/>
      <c r="E4365" s="11" t="s">
        <v>23</v>
      </c>
      <c r="F4365" s="8"/>
      <c r="G4365" s="7">
        <v>744</v>
      </c>
      <c r="H4365" s="17">
        <v>26.881720430108</v>
      </c>
      <c r="I4365" s="2">
        <v>58.870967741934997</v>
      </c>
      <c r="J4365" s="2">
        <v>20.161290322580999</v>
      </c>
      <c r="K4365" s="2">
        <v>59.946236559139997</v>
      </c>
      <c r="L4365" s="2">
        <v>64.784946236558994</v>
      </c>
      <c r="M4365" s="2">
        <v>9.6774193548389995</v>
      </c>
      <c r="N4365" s="2">
        <v>10.215053763441</v>
      </c>
      <c r="O4365" s="2">
        <v>27.419354838709999</v>
      </c>
      <c r="P4365" s="2">
        <v>44.086021505376003</v>
      </c>
      <c r="Q4365" s="2">
        <v>24.462365591398001</v>
      </c>
      <c r="R4365" s="2">
        <v>14.247311827957001</v>
      </c>
      <c r="S4365" s="2">
        <v>36.962365591397997</v>
      </c>
      <c r="T4365" s="2">
        <v>31.720430107527001</v>
      </c>
      <c r="U4365" s="2">
        <v>38.844086021504999</v>
      </c>
      <c r="V4365" s="2">
        <v>2.0161290322580001</v>
      </c>
      <c r="W4365" s="16">
        <v>3.091397849462</v>
      </c>
    </row>
    <row r="4366" spans="2:23" x14ac:dyDescent="0.25">
      <c r="C4366" s="102" t="s">
        <v>24</v>
      </c>
      <c r="D4366" s="102" t="s">
        <v>25</v>
      </c>
      <c r="E4366" s="10" t="s">
        <v>26</v>
      </c>
      <c r="F4366" s="9"/>
      <c r="G4366" s="13">
        <v>257</v>
      </c>
      <c r="H4366" s="23">
        <v>52.140077821012</v>
      </c>
      <c r="I4366" s="4">
        <v>70.038910505836995</v>
      </c>
      <c r="J4366" s="4">
        <v>35.408560311283999</v>
      </c>
      <c r="K4366" s="4">
        <v>68.482490272373994</v>
      </c>
      <c r="L4366" s="4">
        <v>68.093385214007995</v>
      </c>
      <c r="M4366" s="4">
        <v>11.284046692606999</v>
      </c>
      <c r="N4366" s="4">
        <v>10.894941634241</v>
      </c>
      <c r="O4366" s="4">
        <v>36.575875486381001</v>
      </c>
      <c r="P4366" s="4">
        <v>40.856031128405</v>
      </c>
      <c r="Q4366" s="4">
        <v>28.4046692607</v>
      </c>
      <c r="R4366" s="4">
        <v>12.451361867704</v>
      </c>
      <c r="S4366" s="4">
        <v>36.964980544747</v>
      </c>
      <c r="T4366" s="4">
        <v>28.793774319065999</v>
      </c>
      <c r="U4366" s="4">
        <v>49.027237354085997</v>
      </c>
      <c r="V4366" s="4">
        <v>4.2801556420229998</v>
      </c>
      <c r="W4366" s="25">
        <v>0.38910505836600001</v>
      </c>
    </row>
    <row r="4367" spans="2:23" x14ac:dyDescent="0.25">
      <c r="C4367" s="106"/>
      <c r="D4367" s="103"/>
      <c r="E4367" s="11" t="s">
        <v>27</v>
      </c>
      <c r="F4367" s="8"/>
      <c r="G4367" s="7">
        <v>297</v>
      </c>
      <c r="H4367" s="17">
        <v>37.710437710438001</v>
      </c>
      <c r="I4367" s="2">
        <v>67.003367003367003</v>
      </c>
      <c r="J4367" s="2">
        <v>22.895622895622999</v>
      </c>
      <c r="K4367" s="2">
        <v>64.983164983164997</v>
      </c>
      <c r="L4367" s="2">
        <v>63.299663299663003</v>
      </c>
      <c r="M4367" s="2">
        <v>10.101010101010001</v>
      </c>
      <c r="N4367" s="2">
        <v>10.437710437710001</v>
      </c>
      <c r="O4367" s="2">
        <v>26.599326599327</v>
      </c>
      <c r="P4367" s="2">
        <v>39.393939393939</v>
      </c>
      <c r="Q4367" s="2">
        <v>27.272727272727</v>
      </c>
      <c r="R4367" s="2">
        <v>10.101010101010001</v>
      </c>
      <c r="S4367" s="2">
        <v>31.649831649831999</v>
      </c>
      <c r="T4367" s="2">
        <v>23.569023569024001</v>
      </c>
      <c r="U4367" s="2">
        <v>34.343434343433998</v>
      </c>
      <c r="V4367" s="2">
        <v>0.67340067340099996</v>
      </c>
      <c r="W4367" s="16">
        <v>1.3468013468010001</v>
      </c>
    </row>
    <row r="4368" spans="2:23" x14ac:dyDescent="0.25">
      <c r="C4368" s="106"/>
      <c r="D4368" s="103"/>
      <c r="E4368" s="11" t="s">
        <v>28</v>
      </c>
      <c r="F4368" s="8"/>
      <c r="G4368" s="7">
        <v>316</v>
      </c>
      <c r="H4368" s="17">
        <v>31.645569620252999</v>
      </c>
      <c r="I4368" s="2">
        <v>67.088607594937002</v>
      </c>
      <c r="J4368" s="2">
        <v>23.417721518987001</v>
      </c>
      <c r="K4368" s="2">
        <v>61.392405063291001</v>
      </c>
      <c r="L4368" s="2">
        <v>64.873417721519004</v>
      </c>
      <c r="M4368" s="2">
        <v>10.126582278480999</v>
      </c>
      <c r="N4368" s="2">
        <v>10.759493670886</v>
      </c>
      <c r="O4368" s="2">
        <v>24.050632911392</v>
      </c>
      <c r="P4368" s="2">
        <v>43.987341772152</v>
      </c>
      <c r="Q4368" s="2">
        <v>25.949367088608</v>
      </c>
      <c r="R4368" s="2">
        <v>13.607594936709001</v>
      </c>
      <c r="S4368" s="2">
        <v>32.911392405062998</v>
      </c>
      <c r="T4368" s="2">
        <v>26.582278481012999</v>
      </c>
      <c r="U4368" s="2">
        <v>31.329113924051001</v>
      </c>
      <c r="V4368" s="2">
        <v>2.8481012658229998</v>
      </c>
      <c r="W4368" s="16">
        <v>3.4810126582279999</v>
      </c>
    </row>
    <row r="4369" spans="3:23" x14ac:dyDescent="0.25">
      <c r="C4369" s="106"/>
      <c r="D4369" s="103"/>
      <c r="E4369" s="11" t="s">
        <v>29</v>
      </c>
      <c r="F4369" s="8"/>
      <c r="G4369" s="7">
        <v>335</v>
      </c>
      <c r="H4369" s="17">
        <v>24.477611940298999</v>
      </c>
      <c r="I4369" s="2">
        <v>62.686567164179003</v>
      </c>
      <c r="J4369" s="2">
        <v>17.910447761194</v>
      </c>
      <c r="K4369" s="2">
        <v>59.701492537313001</v>
      </c>
      <c r="L4369" s="2">
        <v>62.089552238806</v>
      </c>
      <c r="M4369" s="2">
        <v>6.5671641791040001</v>
      </c>
      <c r="N4369" s="2">
        <v>9.8507462686569998</v>
      </c>
      <c r="O4369" s="2">
        <v>19.104477611939998</v>
      </c>
      <c r="P4369" s="2">
        <v>38.805970149254001</v>
      </c>
      <c r="Q4369" s="2">
        <v>20.895522388060002</v>
      </c>
      <c r="R4369" s="2">
        <v>14.626865671641999</v>
      </c>
      <c r="S4369" s="2">
        <v>25.970149253731002</v>
      </c>
      <c r="T4369" s="2">
        <v>28.955223880597</v>
      </c>
      <c r="U4369" s="2">
        <v>34.029850746268998</v>
      </c>
      <c r="V4369" s="2">
        <v>2.0895522388060002</v>
      </c>
      <c r="W4369" s="16">
        <v>4.1791044776120003</v>
      </c>
    </row>
    <row r="4370" spans="3:23" x14ac:dyDescent="0.25">
      <c r="C4370" s="106"/>
      <c r="D4370" s="103"/>
      <c r="E4370" s="11" t="s">
        <v>30</v>
      </c>
      <c r="F4370" s="8"/>
      <c r="G4370" s="7">
        <v>319</v>
      </c>
      <c r="H4370" s="17">
        <v>13.479623824451</v>
      </c>
      <c r="I4370" s="2">
        <v>55.799373040752002</v>
      </c>
      <c r="J4370" s="2">
        <v>16.300940438870999</v>
      </c>
      <c r="K4370" s="2">
        <v>55.172413793102997</v>
      </c>
      <c r="L4370" s="2">
        <v>57.366771159875</v>
      </c>
      <c r="M4370" s="2">
        <v>7.8369905956109998</v>
      </c>
      <c r="N4370" s="2">
        <v>8.1504702194360004</v>
      </c>
      <c r="O4370" s="2">
        <v>18.495297805642998</v>
      </c>
      <c r="P4370" s="2">
        <v>36.363636363635997</v>
      </c>
      <c r="Q4370" s="2">
        <v>16.614420062695999</v>
      </c>
      <c r="R4370" s="2">
        <v>12.225705329154</v>
      </c>
      <c r="S4370" s="2">
        <v>33.855799373041002</v>
      </c>
      <c r="T4370" s="2">
        <v>27.899686520376001</v>
      </c>
      <c r="U4370" s="2">
        <v>36.363636363635997</v>
      </c>
      <c r="V4370" s="2">
        <v>2.8213166144200001</v>
      </c>
      <c r="W4370" s="16">
        <v>3.761755485893</v>
      </c>
    </row>
    <row r="4371" spans="3:23" x14ac:dyDescent="0.25">
      <c r="C4371" s="106"/>
      <c r="D4371" s="103"/>
      <c r="E4371" s="11" t="s">
        <v>31</v>
      </c>
      <c r="F4371" s="8"/>
      <c r="G4371" s="7">
        <v>1267</v>
      </c>
      <c r="H4371" s="17">
        <v>26.598263614838</v>
      </c>
      <c r="I4371" s="2">
        <v>63.062352012627997</v>
      </c>
      <c r="J4371" s="2">
        <v>20.047355958958001</v>
      </c>
      <c r="K4371" s="2">
        <v>60.220994475137999</v>
      </c>
      <c r="L4371" s="2">
        <v>61.878453038674003</v>
      </c>
      <c r="M4371" s="2">
        <v>8.6029992107339996</v>
      </c>
      <c r="N4371" s="2">
        <v>9.7868981846880008</v>
      </c>
      <c r="O4371" s="2">
        <v>21.941594317284999</v>
      </c>
      <c r="P4371" s="2">
        <v>39.621152328335</v>
      </c>
      <c r="Q4371" s="2">
        <v>22.573007103394001</v>
      </c>
      <c r="R4371" s="2">
        <v>12.707182320442</v>
      </c>
      <c r="S4371" s="2">
        <v>31.018153117600999</v>
      </c>
      <c r="T4371" s="2">
        <v>26.835043409629002</v>
      </c>
      <c r="U4371" s="2">
        <v>34.017363851618001</v>
      </c>
      <c r="V4371" s="2">
        <v>2.1310181531180001</v>
      </c>
      <c r="W4371" s="16">
        <v>3.2359905288080002</v>
      </c>
    </row>
    <row r="4372" spans="3:23" x14ac:dyDescent="0.25">
      <c r="C4372" s="106"/>
      <c r="D4372" s="103"/>
      <c r="E4372" s="11" t="s">
        <v>32</v>
      </c>
      <c r="F4372" s="8"/>
      <c r="G4372" s="7">
        <v>654</v>
      </c>
      <c r="H4372" s="17">
        <v>19.113149847094999</v>
      </c>
      <c r="I4372" s="2">
        <v>59.327217125381999</v>
      </c>
      <c r="J4372" s="2">
        <v>17.125382262997</v>
      </c>
      <c r="K4372" s="2">
        <v>57.492354740061003</v>
      </c>
      <c r="L4372" s="2">
        <v>59.785932721713003</v>
      </c>
      <c r="M4372" s="2">
        <v>7.1865443425080002</v>
      </c>
      <c r="N4372" s="2">
        <v>9.0214067278289995</v>
      </c>
      <c r="O4372" s="2">
        <v>18.807339449541001</v>
      </c>
      <c r="P4372" s="2">
        <v>37.614678899083003</v>
      </c>
      <c r="Q4372" s="2">
        <v>18.807339449541001</v>
      </c>
      <c r="R4372" s="2">
        <v>13.455657492355</v>
      </c>
      <c r="S4372" s="2">
        <v>29.816513761467998</v>
      </c>
      <c r="T4372" s="2">
        <v>28.440366972477001</v>
      </c>
      <c r="U4372" s="2">
        <v>35.168195718653998</v>
      </c>
      <c r="V4372" s="2">
        <v>2.4464831804279998</v>
      </c>
      <c r="W4372" s="16">
        <v>3.9755351681960001</v>
      </c>
    </row>
    <row r="4373" spans="3:23" x14ac:dyDescent="0.25">
      <c r="C4373" s="106"/>
      <c r="D4373" s="102" t="s">
        <v>22</v>
      </c>
      <c r="E4373" s="10" t="s">
        <v>26</v>
      </c>
      <c r="F4373" s="9"/>
      <c r="G4373" s="13">
        <v>137</v>
      </c>
      <c r="H4373" s="23">
        <v>51.094890510949</v>
      </c>
      <c r="I4373" s="4">
        <v>70.802919708028995</v>
      </c>
      <c r="J4373" s="4">
        <v>37.226277372262999</v>
      </c>
      <c r="K4373" s="4">
        <v>70.802919708028995</v>
      </c>
      <c r="L4373" s="4">
        <v>64.233576642336004</v>
      </c>
      <c r="M4373" s="4">
        <v>9.4890510948909998</v>
      </c>
      <c r="N4373" s="4">
        <v>10.948905109489001</v>
      </c>
      <c r="O4373" s="4">
        <v>34.306569343066002</v>
      </c>
      <c r="P4373" s="4">
        <v>36.496350364964002</v>
      </c>
      <c r="Q4373" s="4">
        <v>24.087591240876002</v>
      </c>
      <c r="R4373" s="4">
        <v>10.948905109489001</v>
      </c>
      <c r="S4373" s="4">
        <v>32.846715328466999</v>
      </c>
      <c r="T4373" s="4">
        <v>26.277372262774001</v>
      </c>
      <c r="U4373" s="4">
        <v>43.065693430656999</v>
      </c>
      <c r="V4373" s="4">
        <v>5.8394160583939998</v>
      </c>
      <c r="W4373" s="25">
        <v>0.72992700729899995</v>
      </c>
    </row>
    <row r="4374" spans="3:23" x14ac:dyDescent="0.25">
      <c r="C4374" s="106"/>
      <c r="D4374" s="103"/>
      <c r="E4374" s="11" t="s">
        <v>27</v>
      </c>
      <c r="F4374" s="8"/>
      <c r="G4374" s="7">
        <v>157</v>
      </c>
      <c r="H4374" s="17">
        <v>44.585987261146002</v>
      </c>
      <c r="I4374" s="2">
        <v>75.159235668790004</v>
      </c>
      <c r="J4374" s="2">
        <v>26.114649681528999</v>
      </c>
      <c r="K4374" s="2">
        <v>66.878980891720005</v>
      </c>
      <c r="L4374" s="2">
        <v>65.605095541400999</v>
      </c>
      <c r="M4374" s="2">
        <v>8.9171974522290007</v>
      </c>
      <c r="N4374" s="2">
        <v>10.191082802547999</v>
      </c>
      <c r="O4374" s="2">
        <v>19.745222929935998</v>
      </c>
      <c r="P4374" s="2">
        <v>33.757961783439001</v>
      </c>
      <c r="Q4374" s="2">
        <v>24.203821656051002</v>
      </c>
      <c r="R4374" s="2">
        <v>8.9171974522290007</v>
      </c>
      <c r="S4374" s="2">
        <v>26.114649681528999</v>
      </c>
      <c r="T4374" s="2">
        <v>20.382165605095999</v>
      </c>
      <c r="U4374" s="2">
        <v>36.305732484076003</v>
      </c>
      <c r="V4374" s="19" t="s">
        <v>68</v>
      </c>
      <c r="W4374" s="16">
        <v>0.63694267515900005</v>
      </c>
    </row>
    <row r="4375" spans="3:23" x14ac:dyDescent="0.25">
      <c r="C4375" s="106"/>
      <c r="D4375" s="103"/>
      <c r="E4375" s="11" t="s">
        <v>28</v>
      </c>
      <c r="F4375" s="8"/>
      <c r="G4375" s="7">
        <v>162</v>
      </c>
      <c r="H4375" s="17">
        <v>35.185185185184999</v>
      </c>
      <c r="I4375" s="2">
        <v>70.987654320988</v>
      </c>
      <c r="J4375" s="2">
        <v>25.308641975309001</v>
      </c>
      <c r="K4375" s="2">
        <v>58.024691358025002</v>
      </c>
      <c r="L4375" s="2">
        <v>59.876543209876999</v>
      </c>
      <c r="M4375" s="2">
        <v>9.8765432098769992</v>
      </c>
      <c r="N4375" s="2">
        <v>11.111111111111001</v>
      </c>
      <c r="O4375" s="2">
        <v>20.370370370370001</v>
      </c>
      <c r="P4375" s="2">
        <v>39.506172839506</v>
      </c>
      <c r="Q4375" s="2">
        <v>26.543209876542999</v>
      </c>
      <c r="R4375" s="2">
        <v>9.2592592592590002</v>
      </c>
      <c r="S4375" s="2">
        <v>22.222222222222001</v>
      </c>
      <c r="T4375" s="2">
        <v>16.049382716048999</v>
      </c>
      <c r="U4375" s="2">
        <v>28.395061728395</v>
      </c>
      <c r="V4375" s="2">
        <v>3.7037037037039999</v>
      </c>
      <c r="W4375" s="16">
        <v>4.3209876543209997</v>
      </c>
    </row>
    <row r="4376" spans="3:23" x14ac:dyDescent="0.25">
      <c r="C4376" s="106"/>
      <c r="D4376" s="103"/>
      <c r="E4376" s="11" t="s">
        <v>29</v>
      </c>
      <c r="F4376" s="8"/>
      <c r="G4376" s="7">
        <v>175</v>
      </c>
      <c r="H4376" s="17">
        <v>29.714285714286</v>
      </c>
      <c r="I4376" s="2">
        <v>69.714285714286007</v>
      </c>
      <c r="J4376" s="2">
        <v>20.571428571428999</v>
      </c>
      <c r="K4376" s="2">
        <v>61.142857142856997</v>
      </c>
      <c r="L4376" s="2">
        <v>60.571428571429003</v>
      </c>
      <c r="M4376" s="2">
        <v>7.4285714285709998</v>
      </c>
      <c r="N4376" s="2">
        <v>8.5714285714289993</v>
      </c>
      <c r="O4376" s="2">
        <v>18.285714285714</v>
      </c>
      <c r="P4376" s="2">
        <v>35.428571428570997</v>
      </c>
      <c r="Q4376" s="2">
        <v>21.142857142857</v>
      </c>
      <c r="R4376" s="2">
        <v>15.428571428571001</v>
      </c>
      <c r="S4376" s="2">
        <v>24</v>
      </c>
      <c r="T4376" s="2">
        <v>26.285714285714</v>
      </c>
      <c r="U4376" s="2">
        <v>31.428571428571001</v>
      </c>
      <c r="V4376" s="2">
        <v>2.8571428571430002</v>
      </c>
      <c r="W4376" s="16">
        <v>1.714285714286</v>
      </c>
    </row>
    <row r="4377" spans="3:23" x14ac:dyDescent="0.25">
      <c r="C4377" s="106"/>
      <c r="D4377" s="103"/>
      <c r="E4377" s="11" t="s">
        <v>30</v>
      </c>
      <c r="F4377" s="8"/>
      <c r="G4377" s="7">
        <v>149</v>
      </c>
      <c r="H4377" s="17">
        <v>14.765100671141001</v>
      </c>
      <c r="I4377" s="2">
        <v>59.731543624160999</v>
      </c>
      <c r="J4377" s="2">
        <v>17.449664429529999</v>
      </c>
      <c r="K4377" s="2">
        <v>60.402684563758001</v>
      </c>
      <c r="L4377" s="2">
        <v>55.704697986577003</v>
      </c>
      <c r="M4377" s="2">
        <v>6.7114093959729999</v>
      </c>
      <c r="N4377" s="2">
        <v>8.0536912751679992</v>
      </c>
      <c r="O4377" s="2">
        <v>16.778523489933001</v>
      </c>
      <c r="P4377" s="2">
        <v>33.557046979866001</v>
      </c>
      <c r="Q4377" s="2">
        <v>17.449664429529999</v>
      </c>
      <c r="R4377" s="2">
        <v>10.738255033557</v>
      </c>
      <c r="S4377" s="2">
        <v>32.885906040267997</v>
      </c>
      <c r="T4377" s="2">
        <v>25.503355704697999</v>
      </c>
      <c r="U4377" s="2">
        <v>34.228187919462997</v>
      </c>
      <c r="V4377" s="2">
        <v>2.6845637583889999</v>
      </c>
      <c r="W4377" s="16">
        <v>4.6979865771810001</v>
      </c>
    </row>
    <row r="4378" spans="3:23" x14ac:dyDescent="0.25">
      <c r="C4378" s="106"/>
      <c r="D4378" s="103"/>
      <c r="E4378" s="11" t="s">
        <v>31</v>
      </c>
      <c r="F4378" s="8"/>
      <c r="G4378" s="7">
        <v>643</v>
      </c>
      <c r="H4378" s="17">
        <v>31.259720062208</v>
      </c>
      <c r="I4378" s="2">
        <v>69.051321928459998</v>
      </c>
      <c r="J4378" s="2">
        <v>22.395023328149001</v>
      </c>
      <c r="K4378" s="2">
        <v>61.586314152410999</v>
      </c>
      <c r="L4378" s="2">
        <v>60.49766718507</v>
      </c>
      <c r="M4378" s="2">
        <v>8.2426127527219997</v>
      </c>
      <c r="N4378" s="2">
        <v>9.4867807153969999</v>
      </c>
      <c r="O4378" s="2">
        <v>18.818040435459</v>
      </c>
      <c r="P4378" s="2">
        <v>35.614307931570998</v>
      </c>
      <c r="Q4378" s="2">
        <v>22.395023328149001</v>
      </c>
      <c r="R4378" s="2">
        <v>11.197511664075</v>
      </c>
      <c r="S4378" s="2">
        <v>26.127527216173998</v>
      </c>
      <c r="T4378" s="2">
        <v>22.083981337480999</v>
      </c>
      <c r="U4378" s="2">
        <v>32.503888024882997</v>
      </c>
      <c r="V4378" s="2">
        <v>2.3328149300160002</v>
      </c>
      <c r="W4378" s="16">
        <v>2.799377916019</v>
      </c>
    </row>
    <row r="4379" spans="3:23" x14ac:dyDescent="0.25">
      <c r="C4379" s="106"/>
      <c r="D4379" s="103"/>
      <c r="E4379" s="11" t="s">
        <v>32</v>
      </c>
      <c r="F4379" s="8"/>
      <c r="G4379" s="7">
        <v>324</v>
      </c>
      <c r="H4379" s="17">
        <v>22.83950617284</v>
      </c>
      <c r="I4379" s="2">
        <v>65.123456790123001</v>
      </c>
      <c r="J4379" s="2">
        <v>19.135802469135999</v>
      </c>
      <c r="K4379" s="2">
        <v>60.802469135801999</v>
      </c>
      <c r="L4379" s="2">
        <v>58.333333333333002</v>
      </c>
      <c r="M4379" s="2">
        <v>7.0987654320990003</v>
      </c>
      <c r="N4379" s="2">
        <v>8.333333333333</v>
      </c>
      <c r="O4379" s="2">
        <v>17.592592592593</v>
      </c>
      <c r="P4379" s="2">
        <v>34.567901234567998</v>
      </c>
      <c r="Q4379" s="2">
        <v>19.444444444443999</v>
      </c>
      <c r="R4379" s="2">
        <v>13.271604938272</v>
      </c>
      <c r="S4379" s="2">
        <v>28.086419753085998</v>
      </c>
      <c r="T4379" s="2">
        <v>25.925925925925998</v>
      </c>
      <c r="U4379" s="2">
        <v>32.716049382716001</v>
      </c>
      <c r="V4379" s="2">
        <v>2.7777777777780002</v>
      </c>
      <c r="W4379" s="16">
        <v>3.086419753086</v>
      </c>
    </row>
    <row r="4380" spans="3:23" x14ac:dyDescent="0.25">
      <c r="C4380" s="106"/>
      <c r="D4380" s="102" t="s">
        <v>23</v>
      </c>
      <c r="E4380" s="10" t="s">
        <v>26</v>
      </c>
      <c r="F4380" s="9"/>
      <c r="G4380" s="13">
        <v>120</v>
      </c>
      <c r="H4380" s="23">
        <v>53.333333333333002</v>
      </c>
      <c r="I4380" s="4">
        <v>69.166666666666998</v>
      </c>
      <c r="J4380" s="4">
        <v>33.333333333333002</v>
      </c>
      <c r="K4380" s="4">
        <v>65.833333333333002</v>
      </c>
      <c r="L4380" s="4">
        <v>72.5</v>
      </c>
      <c r="M4380" s="4">
        <v>13.333333333333</v>
      </c>
      <c r="N4380" s="4">
        <v>10.833333333333</v>
      </c>
      <c r="O4380" s="4">
        <v>39.166666666666998</v>
      </c>
      <c r="P4380" s="4">
        <v>45.833333333333002</v>
      </c>
      <c r="Q4380" s="4">
        <v>33.333333333333002</v>
      </c>
      <c r="R4380" s="4">
        <v>14.166666666667</v>
      </c>
      <c r="S4380" s="4">
        <v>41.666666666666998</v>
      </c>
      <c r="T4380" s="4">
        <v>31.666666666666998</v>
      </c>
      <c r="U4380" s="4">
        <v>55.833333333333002</v>
      </c>
      <c r="V4380" s="4">
        <v>2.5</v>
      </c>
      <c r="W4380" s="59" t="s">
        <v>68</v>
      </c>
    </row>
    <row r="4381" spans="3:23" x14ac:dyDescent="0.25">
      <c r="C4381" s="106"/>
      <c r="D4381" s="103"/>
      <c r="E4381" s="11" t="s">
        <v>27</v>
      </c>
      <c r="F4381" s="8"/>
      <c r="G4381" s="7">
        <v>140</v>
      </c>
      <c r="H4381" s="17">
        <v>30</v>
      </c>
      <c r="I4381" s="2">
        <v>57.857142857143003</v>
      </c>
      <c r="J4381" s="2">
        <v>19.285714285714</v>
      </c>
      <c r="K4381" s="2">
        <v>62.857142857143003</v>
      </c>
      <c r="L4381" s="2">
        <v>60.714285714286</v>
      </c>
      <c r="M4381" s="2">
        <v>11.428571428571001</v>
      </c>
      <c r="N4381" s="2">
        <v>10.714285714286</v>
      </c>
      <c r="O4381" s="2">
        <v>34.285714285714</v>
      </c>
      <c r="P4381" s="2">
        <v>45.714285714286</v>
      </c>
      <c r="Q4381" s="2">
        <v>30.714285714286</v>
      </c>
      <c r="R4381" s="2">
        <v>11.428571428571001</v>
      </c>
      <c r="S4381" s="2">
        <v>37.857142857143003</v>
      </c>
      <c r="T4381" s="2">
        <v>27.142857142857</v>
      </c>
      <c r="U4381" s="2">
        <v>32.142857142856997</v>
      </c>
      <c r="V4381" s="2">
        <v>1.4285714285710001</v>
      </c>
      <c r="W4381" s="16">
        <v>2.1428571428569998</v>
      </c>
    </row>
    <row r="4382" spans="3:23" x14ac:dyDescent="0.25">
      <c r="C4382" s="106"/>
      <c r="D4382" s="103"/>
      <c r="E4382" s="11" t="s">
        <v>28</v>
      </c>
      <c r="F4382" s="8"/>
      <c r="G4382" s="7">
        <v>154</v>
      </c>
      <c r="H4382" s="17">
        <v>27.922077922078</v>
      </c>
      <c r="I4382" s="2">
        <v>62.987012987013003</v>
      </c>
      <c r="J4382" s="2">
        <v>21.428571428571001</v>
      </c>
      <c r="K4382" s="2">
        <v>64.935064935065</v>
      </c>
      <c r="L4382" s="2">
        <v>70.12987012987</v>
      </c>
      <c r="M4382" s="2">
        <v>10.38961038961</v>
      </c>
      <c r="N4382" s="2">
        <v>10.38961038961</v>
      </c>
      <c r="O4382" s="2">
        <v>27.922077922078</v>
      </c>
      <c r="P4382" s="2">
        <v>48.701298701299002</v>
      </c>
      <c r="Q4382" s="2">
        <v>25.324675324674999</v>
      </c>
      <c r="R4382" s="2">
        <v>18.181818181817999</v>
      </c>
      <c r="S4382" s="2">
        <v>44.155844155844001</v>
      </c>
      <c r="T4382" s="2">
        <v>37.662337662337997</v>
      </c>
      <c r="U4382" s="2">
        <v>34.415584415584</v>
      </c>
      <c r="V4382" s="2">
        <v>1.948051948052</v>
      </c>
      <c r="W4382" s="16">
        <v>2.5974025974030002</v>
      </c>
    </row>
    <row r="4383" spans="3:23" x14ac:dyDescent="0.25">
      <c r="C4383" s="106"/>
      <c r="D4383" s="103"/>
      <c r="E4383" s="11" t="s">
        <v>29</v>
      </c>
      <c r="F4383" s="8"/>
      <c r="G4383" s="7">
        <v>160</v>
      </c>
      <c r="H4383" s="17">
        <v>18.75</v>
      </c>
      <c r="I4383" s="2">
        <v>55</v>
      </c>
      <c r="J4383" s="2">
        <v>15</v>
      </c>
      <c r="K4383" s="2">
        <v>58.125</v>
      </c>
      <c r="L4383" s="2">
        <v>63.75</v>
      </c>
      <c r="M4383" s="2">
        <v>5.625</v>
      </c>
      <c r="N4383" s="2">
        <v>11.25</v>
      </c>
      <c r="O4383" s="2">
        <v>20</v>
      </c>
      <c r="P4383" s="2">
        <v>42.5</v>
      </c>
      <c r="Q4383" s="2">
        <v>20.625</v>
      </c>
      <c r="R4383" s="2">
        <v>13.75</v>
      </c>
      <c r="S4383" s="2">
        <v>28.125</v>
      </c>
      <c r="T4383" s="2">
        <v>31.875</v>
      </c>
      <c r="U4383" s="2">
        <v>36.875</v>
      </c>
      <c r="V4383" s="2">
        <v>1.25</v>
      </c>
      <c r="W4383" s="16">
        <v>6.875</v>
      </c>
    </row>
    <row r="4384" spans="3:23" x14ac:dyDescent="0.25">
      <c r="C4384" s="106"/>
      <c r="D4384" s="103"/>
      <c r="E4384" s="11" t="s">
        <v>30</v>
      </c>
      <c r="F4384" s="8"/>
      <c r="G4384" s="7">
        <v>170</v>
      </c>
      <c r="H4384" s="17">
        <v>12.352941176471001</v>
      </c>
      <c r="I4384" s="2">
        <v>52.352941176470999</v>
      </c>
      <c r="J4384" s="2">
        <v>15.294117647059</v>
      </c>
      <c r="K4384" s="2">
        <v>50.588235294118</v>
      </c>
      <c r="L4384" s="2">
        <v>58.823529411765001</v>
      </c>
      <c r="M4384" s="2">
        <v>8.8235294117649996</v>
      </c>
      <c r="N4384" s="2">
        <v>8.2352941176469994</v>
      </c>
      <c r="O4384" s="2">
        <v>20</v>
      </c>
      <c r="P4384" s="2">
        <v>38.823529411765001</v>
      </c>
      <c r="Q4384" s="2">
        <v>15.882352941176</v>
      </c>
      <c r="R4384" s="2">
        <v>13.529411764705999</v>
      </c>
      <c r="S4384" s="2">
        <v>34.705882352941003</v>
      </c>
      <c r="T4384" s="2">
        <v>30</v>
      </c>
      <c r="U4384" s="2">
        <v>38.235294117647001</v>
      </c>
      <c r="V4384" s="2">
        <v>2.9411764705880001</v>
      </c>
      <c r="W4384" s="16">
        <v>2.9411764705880001</v>
      </c>
    </row>
    <row r="4385" spans="3:23" x14ac:dyDescent="0.25">
      <c r="C4385" s="106"/>
      <c r="D4385" s="103"/>
      <c r="E4385" s="11" t="s">
        <v>31</v>
      </c>
      <c r="F4385" s="8"/>
      <c r="G4385" s="7">
        <v>624</v>
      </c>
      <c r="H4385" s="17">
        <v>21.794871794872002</v>
      </c>
      <c r="I4385" s="2">
        <v>56.891025641025998</v>
      </c>
      <c r="J4385" s="2">
        <v>17.628205128205</v>
      </c>
      <c r="K4385" s="2">
        <v>58.814102564103003</v>
      </c>
      <c r="L4385" s="2">
        <v>63.301282051282001</v>
      </c>
      <c r="M4385" s="2">
        <v>8.9743589743589993</v>
      </c>
      <c r="N4385" s="2">
        <v>10.096153846153999</v>
      </c>
      <c r="O4385" s="2">
        <v>25.160256410256</v>
      </c>
      <c r="P4385" s="2">
        <v>43.75</v>
      </c>
      <c r="Q4385" s="2">
        <v>22.75641025641</v>
      </c>
      <c r="R4385" s="2">
        <v>14.262820512820999</v>
      </c>
      <c r="S4385" s="2">
        <v>36.057692307692001</v>
      </c>
      <c r="T4385" s="2">
        <v>31.730769230768999</v>
      </c>
      <c r="U4385" s="2">
        <v>35.576923076923002</v>
      </c>
      <c r="V4385" s="2">
        <v>1.923076923077</v>
      </c>
      <c r="W4385" s="16">
        <v>3.685897435897</v>
      </c>
    </row>
    <row r="4386" spans="3:23" x14ac:dyDescent="0.25">
      <c r="C4386" s="106"/>
      <c r="D4386" s="103"/>
      <c r="E4386" s="11" t="s">
        <v>32</v>
      </c>
      <c r="F4386" s="8"/>
      <c r="G4386" s="7">
        <v>330</v>
      </c>
      <c r="H4386" s="17">
        <v>15.454545454545</v>
      </c>
      <c r="I4386" s="2">
        <v>53.636363636364003</v>
      </c>
      <c r="J4386" s="2">
        <v>15.151515151515</v>
      </c>
      <c r="K4386" s="2">
        <v>54.242424242424001</v>
      </c>
      <c r="L4386" s="2">
        <v>61.212121212120998</v>
      </c>
      <c r="M4386" s="2">
        <v>7.2727272727269998</v>
      </c>
      <c r="N4386" s="2">
        <v>9.6969696969699992</v>
      </c>
      <c r="O4386" s="2">
        <v>20</v>
      </c>
      <c r="P4386" s="2">
        <v>40.606060606061</v>
      </c>
      <c r="Q4386" s="2">
        <v>18.181818181817999</v>
      </c>
      <c r="R4386" s="2">
        <v>13.636363636364001</v>
      </c>
      <c r="S4386" s="2">
        <v>31.515151515151999</v>
      </c>
      <c r="T4386" s="2">
        <v>30.909090909090999</v>
      </c>
      <c r="U4386" s="2">
        <v>37.575757575757997</v>
      </c>
      <c r="V4386" s="2">
        <v>2.1212121212119999</v>
      </c>
      <c r="W4386" s="16">
        <v>4.8484848484849996</v>
      </c>
    </row>
    <row r="4387" spans="3:23" ht="25.2" x14ac:dyDescent="0.25">
      <c r="C4387" s="102" t="s">
        <v>33</v>
      </c>
      <c r="D4387" s="102" t="s">
        <v>25</v>
      </c>
      <c r="E4387" s="10" t="s">
        <v>34</v>
      </c>
      <c r="F4387" s="9"/>
      <c r="G4387" s="13">
        <v>75</v>
      </c>
      <c r="H4387" s="23">
        <v>29.333333333333002</v>
      </c>
      <c r="I4387" s="4">
        <v>61.333333333333002</v>
      </c>
      <c r="J4387" s="4">
        <v>21.333333333333002</v>
      </c>
      <c r="K4387" s="4">
        <v>57.333333333333002</v>
      </c>
      <c r="L4387" s="4">
        <v>56</v>
      </c>
      <c r="M4387" s="4">
        <v>8</v>
      </c>
      <c r="N4387" s="4">
        <v>6.666666666667</v>
      </c>
      <c r="O4387" s="4">
        <v>28</v>
      </c>
      <c r="P4387" s="4">
        <v>32</v>
      </c>
      <c r="Q4387" s="4">
        <v>24</v>
      </c>
      <c r="R4387" s="4">
        <v>10.666666666667</v>
      </c>
      <c r="S4387" s="4">
        <v>26.666666666666998</v>
      </c>
      <c r="T4387" s="4">
        <v>28</v>
      </c>
      <c r="U4387" s="4">
        <v>32</v>
      </c>
      <c r="V4387" s="4">
        <v>8</v>
      </c>
      <c r="W4387" s="25">
        <v>2.666666666667</v>
      </c>
    </row>
    <row r="4388" spans="3:23" ht="25.2" x14ac:dyDescent="0.25">
      <c r="C4388" s="106"/>
      <c r="D4388" s="103"/>
      <c r="E4388" s="11" t="s">
        <v>35</v>
      </c>
      <c r="F4388" s="8"/>
      <c r="G4388" s="7">
        <v>1042</v>
      </c>
      <c r="H4388" s="17">
        <v>33.301343570058002</v>
      </c>
      <c r="I4388" s="2">
        <v>66.890595009597007</v>
      </c>
      <c r="J4388" s="2">
        <v>24.088291746641001</v>
      </c>
      <c r="K4388" s="2">
        <v>64.011516314779001</v>
      </c>
      <c r="L4388" s="2">
        <v>65.163147792705999</v>
      </c>
      <c r="M4388" s="2">
        <v>10.076775431862</v>
      </c>
      <c r="N4388" s="2">
        <v>10.268714011516</v>
      </c>
      <c r="O4388" s="2">
        <v>21.880998080613999</v>
      </c>
      <c r="P4388" s="2">
        <v>42.418426103647001</v>
      </c>
      <c r="Q4388" s="2">
        <v>25.047984644913999</v>
      </c>
      <c r="R4388" s="2">
        <v>12.380038387716001</v>
      </c>
      <c r="S4388" s="2">
        <v>32.821497120921002</v>
      </c>
      <c r="T4388" s="2">
        <v>27.543186180422001</v>
      </c>
      <c r="U4388" s="2">
        <v>38.099808061419999</v>
      </c>
      <c r="V4388" s="2">
        <v>1.631477927063</v>
      </c>
      <c r="W4388" s="16">
        <v>2.495201535509</v>
      </c>
    </row>
    <row r="4389" spans="3:23" ht="25.2" x14ac:dyDescent="0.25">
      <c r="C4389" s="106"/>
      <c r="D4389" s="103"/>
      <c r="E4389" s="11" t="s">
        <v>36</v>
      </c>
      <c r="F4389" s="8"/>
      <c r="G4389" s="7">
        <v>122</v>
      </c>
      <c r="H4389" s="17">
        <v>37.704918032786999</v>
      </c>
      <c r="I4389" s="2">
        <v>63.114754098360997</v>
      </c>
      <c r="J4389" s="2">
        <v>27.049180327868999</v>
      </c>
      <c r="K4389" s="2">
        <v>58.196721311475002</v>
      </c>
      <c r="L4389" s="2">
        <v>56.557377049179998</v>
      </c>
      <c r="M4389" s="2">
        <v>6.5573770491800003</v>
      </c>
      <c r="N4389" s="2">
        <v>13.934426229508</v>
      </c>
      <c r="O4389" s="2">
        <v>41.803278688524998</v>
      </c>
      <c r="P4389" s="2">
        <v>31.967213114753999</v>
      </c>
      <c r="Q4389" s="2">
        <v>23.770491803279</v>
      </c>
      <c r="R4389" s="2">
        <v>18.032786885246001</v>
      </c>
      <c r="S4389" s="2">
        <v>29.508196721310998</v>
      </c>
      <c r="T4389" s="2">
        <v>29.508196721310998</v>
      </c>
      <c r="U4389" s="2">
        <v>31.967213114753999</v>
      </c>
      <c r="V4389" s="2">
        <v>5.7377049180329998</v>
      </c>
      <c r="W4389" s="16">
        <v>3.2786885245900002</v>
      </c>
    </row>
    <row r="4390" spans="3:23" ht="25.2" x14ac:dyDescent="0.25">
      <c r="C4390" s="106"/>
      <c r="D4390" s="103"/>
      <c r="E4390" s="11" t="s">
        <v>37</v>
      </c>
      <c r="F4390" s="8"/>
      <c r="G4390" s="7">
        <v>251</v>
      </c>
      <c r="H4390" s="17">
        <v>20.318725099601998</v>
      </c>
      <c r="I4390" s="2">
        <v>55.378486055777003</v>
      </c>
      <c r="J4390" s="2">
        <v>15.537848605578001</v>
      </c>
      <c r="K4390" s="2">
        <v>54.183266932271003</v>
      </c>
      <c r="L4390" s="2">
        <v>58.565737051793</v>
      </c>
      <c r="M4390" s="2">
        <v>6.3745019920320001</v>
      </c>
      <c r="N4390" s="2">
        <v>7.1713147410360003</v>
      </c>
      <c r="O4390" s="2">
        <v>25.498007968126998</v>
      </c>
      <c r="P4390" s="2">
        <v>36.254980079680998</v>
      </c>
      <c r="Q4390" s="2">
        <v>16.733067729083999</v>
      </c>
      <c r="R4390" s="2">
        <v>12.350597609562</v>
      </c>
      <c r="S4390" s="2">
        <v>31.474103585657002</v>
      </c>
      <c r="T4390" s="2">
        <v>23.904382470120002</v>
      </c>
      <c r="U4390" s="2">
        <v>33.864541832668998</v>
      </c>
      <c r="V4390" s="2">
        <v>2.3904382470119998</v>
      </c>
      <c r="W4390" s="16">
        <v>3.9840637450199998</v>
      </c>
    </row>
    <row r="4391" spans="3:23" x14ac:dyDescent="0.25">
      <c r="C4391" s="106"/>
      <c r="D4391" s="103"/>
      <c r="E4391" s="11" t="s">
        <v>38</v>
      </c>
      <c r="F4391" s="8"/>
      <c r="G4391" s="14">
        <v>34</v>
      </c>
      <c r="H4391" s="29">
        <v>14.705882352941</v>
      </c>
      <c r="I4391" s="6">
        <v>58.823529411765001</v>
      </c>
      <c r="J4391" s="6">
        <v>17.647058823529001</v>
      </c>
      <c r="K4391" s="6">
        <v>64.705882352941003</v>
      </c>
      <c r="L4391" s="6">
        <v>64.705882352941003</v>
      </c>
      <c r="M4391" s="6">
        <v>8.8235294117649996</v>
      </c>
      <c r="N4391" s="6">
        <v>14.705882352941</v>
      </c>
      <c r="O4391" s="6">
        <v>23.529411764706001</v>
      </c>
      <c r="P4391" s="6">
        <v>32.352941176470999</v>
      </c>
      <c r="Q4391" s="6">
        <v>26.470588235293999</v>
      </c>
      <c r="R4391" s="6">
        <v>8.8235294117649996</v>
      </c>
      <c r="S4391" s="6">
        <v>32.352941176470999</v>
      </c>
      <c r="T4391" s="6">
        <v>29.411764705882</v>
      </c>
      <c r="U4391" s="6">
        <v>35.294117647058997</v>
      </c>
      <c r="V4391" s="6">
        <v>5.8823529411760003</v>
      </c>
      <c r="W4391" s="38" t="s">
        <v>68</v>
      </c>
    </row>
    <row r="4392" spans="3:23" ht="25.2" x14ac:dyDescent="0.25">
      <c r="C4392" s="106"/>
      <c r="D4392" s="102" t="s">
        <v>22</v>
      </c>
      <c r="E4392" s="10" t="s">
        <v>34</v>
      </c>
      <c r="F4392" s="9"/>
      <c r="G4392" s="13">
        <v>53</v>
      </c>
      <c r="H4392" s="23">
        <v>30.188679245283002</v>
      </c>
      <c r="I4392" s="4">
        <v>66.037735849057</v>
      </c>
      <c r="J4392" s="4">
        <v>18.867924528302002</v>
      </c>
      <c r="K4392" s="4">
        <v>50.943396226414997</v>
      </c>
      <c r="L4392" s="4">
        <v>52.830188679244998</v>
      </c>
      <c r="M4392" s="4">
        <v>5.660377358491</v>
      </c>
      <c r="N4392" s="4">
        <v>1.88679245283</v>
      </c>
      <c r="O4392" s="4">
        <v>24.528301886792001</v>
      </c>
      <c r="P4392" s="4">
        <v>24.528301886792001</v>
      </c>
      <c r="Q4392" s="4">
        <v>22.641509433962</v>
      </c>
      <c r="R4392" s="4">
        <v>7.547169811321</v>
      </c>
      <c r="S4392" s="4">
        <v>22.641509433962</v>
      </c>
      <c r="T4392" s="4">
        <v>26.415094339623</v>
      </c>
      <c r="U4392" s="4">
        <v>30.188679245283002</v>
      </c>
      <c r="V4392" s="4">
        <v>11.320754716981</v>
      </c>
      <c r="W4392" s="25">
        <v>3.7735849056599999</v>
      </c>
    </row>
    <row r="4393" spans="3:23" ht="25.2" x14ac:dyDescent="0.25">
      <c r="C4393" s="106"/>
      <c r="D4393" s="103"/>
      <c r="E4393" s="11" t="s">
        <v>35</v>
      </c>
      <c r="F4393" s="8"/>
      <c r="G4393" s="7">
        <v>595</v>
      </c>
      <c r="H4393" s="17">
        <v>36.806722689075997</v>
      </c>
      <c r="I4393" s="2">
        <v>71.932773109243996</v>
      </c>
      <c r="J4393" s="2">
        <v>26.050420168066999</v>
      </c>
      <c r="K4393" s="2">
        <v>65.546218487394995</v>
      </c>
      <c r="L4393" s="2">
        <v>63.025210084034001</v>
      </c>
      <c r="M4393" s="2">
        <v>9.2436974789920008</v>
      </c>
      <c r="N4393" s="2">
        <v>9.7478991596639997</v>
      </c>
      <c r="O4393" s="2">
        <v>20.504201680672001</v>
      </c>
      <c r="P4393" s="2">
        <v>39.159663865546001</v>
      </c>
      <c r="Q4393" s="2">
        <v>23.529411764706001</v>
      </c>
      <c r="R4393" s="2">
        <v>11.764705882353001</v>
      </c>
      <c r="S4393" s="2">
        <v>28.739495798318998</v>
      </c>
      <c r="T4393" s="2">
        <v>23.697478991596999</v>
      </c>
      <c r="U4393" s="2">
        <v>36.302521008402998</v>
      </c>
      <c r="V4393" s="2">
        <v>1.8487394957979999</v>
      </c>
      <c r="W4393" s="16">
        <v>2.0168067226890001</v>
      </c>
    </row>
    <row r="4394" spans="3:23" ht="25.2" x14ac:dyDescent="0.25">
      <c r="C4394" s="106"/>
      <c r="D4394" s="103"/>
      <c r="E4394" s="11" t="s">
        <v>36</v>
      </c>
      <c r="F4394" s="8"/>
      <c r="G4394" s="7">
        <v>56</v>
      </c>
      <c r="H4394" s="17">
        <v>37.5</v>
      </c>
      <c r="I4394" s="2">
        <v>64.285714285713993</v>
      </c>
      <c r="J4394" s="2">
        <v>26.785714285714</v>
      </c>
      <c r="K4394" s="2">
        <v>53.571428571429003</v>
      </c>
      <c r="L4394" s="2">
        <v>50</v>
      </c>
      <c r="M4394" s="2">
        <v>3.5714285714290002</v>
      </c>
      <c r="N4394" s="2">
        <v>19.642857142857</v>
      </c>
      <c r="O4394" s="2">
        <v>35.714285714286</v>
      </c>
      <c r="P4394" s="2">
        <v>23.214285714286</v>
      </c>
      <c r="Q4394" s="2">
        <v>16.071428571428999</v>
      </c>
      <c r="R4394" s="2">
        <v>7.1428571428570002</v>
      </c>
      <c r="S4394" s="2">
        <v>19.642857142857</v>
      </c>
      <c r="T4394" s="2">
        <v>14.285714285714</v>
      </c>
      <c r="U4394" s="2">
        <v>23.214285714286</v>
      </c>
      <c r="V4394" s="2">
        <v>3.5714285714290002</v>
      </c>
      <c r="W4394" s="16">
        <v>3.5714285714290002</v>
      </c>
    </row>
    <row r="4395" spans="3:23" ht="25.2" x14ac:dyDescent="0.25">
      <c r="C4395" s="106"/>
      <c r="D4395" s="103"/>
      <c r="E4395" s="11" t="s">
        <v>37</v>
      </c>
      <c r="F4395" s="8"/>
      <c r="G4395" s="7">
        <v>54</v>
      </c>
      <c r="H4395" s="17">
        <v>18.518518518518999</v>
      </c>
      <c r="I4395" s="2">
        <v>55.555555555555998</v>
      </c>
      <c r="J4395" s="2">
        <v>20.370370370370001</v>
      </c>
      <c r="K4395" s="2">
        <v>55.555555555555998</v>
      </c>
      <c r="L4395" s="2">
        <v>59.259259259258997</v>
      </c>
      <c r="M4395" s="2">
        <v>5.5555555555560003</v>
      </c>
      <c r="N4395" s="2">
        <v>5.5555555555560003</v>
      </c>
      <c r="O4395" s="2">
        <v>14.814814814815</v>
      </c>
      <c r="P4395" s="2">
        <v>25.925925925925998</v>
      </c>
      <c r="Q4395" s="2">
        <v>20.370370370370001</v>
      </c>
      <c r="R4395" s="2">
        <v>12.962962962962999</v>
      </c>
      <c r="S4395" s="2">
        <v>22.222222222222001</v>
      </c>
      <c r="T4395" s="2">
        <v>16.666666666666998</v>
      </c>
      <c r="U4395" s="2">
        <v>29.629629629629999</v>
      </c>
      <c r="V4395" s="2">
        <v>3.7037037037039999</v>
      </c>
      <c r="W4395" s="16">
        <v>5.5555555555560003</v>
      </c>
    </row>
    <row r="4396" spans="3:23" x14ac:dyDescent="0.25">
      <c r="C4396" s="106"/>
      <c r="D4396" s="103"/>
      <c r="E4396" s="11" t="s">
        <v>38</v>
      </c>
      <c r="F4396" s="8"/>
      <c r="G4396" s="14">
        <v>22</v>
      </c>
      <c r="H4396" s="29">
        <v>22.727272727273</v>
      </c>
      <c r="I4396" s="6">
        <v>54.545454545455001</v>
      </c>
      <c r="J4396" s="6">
        <v>18.181818181817999</v>
      </c>
      <c r="K4396" s="6">
        <v>72.727272727273004</v>
      </c>
      <c r="L4396" s="6">
        <v>63.636363636364003</v>
      </c>
      <c r="M4396" s="6">
        <v>13.636363636364001</v>
      </c>
      <c r="N4396" s="6">
        <v>13.636363636364001</v>
      </c>
      <c r="O4396" s="6">
        <v>22.727272727273</v>
      </c>
      <c r="P4396" s="6">
        <v>27.272727272727</v>
      </c>
      <c r="Q4396" s="6">
        <v>22.727272727273</v>
      </c>
      <c r="R4396" s="6">
        <v>9.0909090909089993</v>
      </c>
      <c r="S4396" s="6">
        <v>31.818181818182001</v>
      </c>
      <c r="T4396" s="6">
        <v>27.272727272727</v>
      </c>
      <c r="U4396" s="6">
        <v>31.818181818182001</v>
      </c>
      <c r="V4396" s="6">
        <v>9.0909090909089993</v>
      </c>
      <c r="W4396" s="38" t="s">
        <v>68</v>
      </c>
    </row>
    <row r="4397" spans="3:23" ht="25.2" x14ac:dyDescent="0.25">
      <c r="C4397" s="106"/>
      <c r="D4397" s="102" t="s">
        <v>23</v>
      </c>
      <c r="E4397" s="10" t="s">
        <v>34</v>
      </c>
      <c r="F4397" s="9"/>
      <c r="G4397" s="41">
        <v>22</v>
      </c>
      <c r="H4397" s="61">
        <v>27.272727272727</v>
      </c>
      <c r="I4397" s="33">
        <v>50</v>
      </c>
      <c r="J4397" s="33">
        <v>27.272727272727</v>
      </c>
      <c r="K4397" s="33">
        <v>72.727272727273004</v>
      </c>
      <c r="L4397" s="33">
        <v>63.636363636364003</v>
      </c>
      <c r="M4397" s="33">
        <v>13.636363636364001</v>
      </c>
      <c r="N4397" s="33">
        <v>18.181818181817999</v>
      </c>
      <c r="O4397" s="33">
        <v>36.363636363635997</v>
      </c>
      <c r="P4397" s="33">
        <v>50</v>
      </c>
      <c r="Q4397" s="33">
        <v>27.272727272727</v>
      </c>
      <c r="R4397" s="33">
        <v>18.181818181817999</v>
      </c>
      <c r="S4397" s="33">
        <v>36.363636363635997</v>
      </c>
      <c r="T4397" s="33">
        <v>31.818181818182001</v>
      </c>
      <c r="U4397" s="33">
        <v>36.363636363635997</v>
      </c>
      <c r="V4397" s="39" t="s">
        <v>68</v>
      </c>
      <c r="W4397" s="70" t="s">
        <v>68</v>
      </c>
    </row>
    <row r="4398" spans="3:23" ht="25.2" x14ac:dyDescent="0.25">
      <c r="C4398" s="106"/>
      <c r="D4398" s="103"/>
      <c r="E4398" s="11" t="s">
        <v>35</v>
      </c>
      <c r="F4398" s="8"/>
      <c r="G4398" s="7">
        <v>447</v>
      </c>
      <c r="H4398" s="17">
        <v>28.635346756152</v>
      </c>
      <c r="I4398" s="2">
        <v>60.178970917226003</v>
      </c>
      <c r="J4398" s="2">
        <v>21.476510067113999</v>
      </c>
      <c r="K4398" s="2">
        <v>61.968680089484998</v>
      </c>
      <c r="L4398" s="2">
        <v>68.008948545861003</v>
      </c>
      <c r="M4398" s="2">
        <v>11.185682326622</v>
      </c>
      <c r="N4398" s="2">
        <v>10.961968680089001</v>
      </c>
      <c r="O4398" s="2">
        <v>23.713646532437998</v>
      </c>
      <c r="P4398" s="2">
        <v>46.756152125280003</v>
      </c>
      <c r="Q4398" s="2">
        <v>27.069351230424999</v>
      </c>
      <c r="R4398" s="2">
        <v>13.199105145414</v>
      </c>
      <c r="S4398" s="2">
        <v>38.255033557047</v>
      </c>
      <c r="T4398" s="2">
        <v>32.662192393735999</v>
      </c>
      <c r="U4398" s="2">
        <v>40.492170022370999</v>
      </c>
      <c r="V4398" s="2">
        <v>1.342281879195</v>
      </c>
      <c r="W4398" s="16">
        <v>3.1319910514539999</v>
      </c>
    </row>
    <row r="4399" spans="3:23" ht="25.2" x14ac:dyDescent="0.25">
      <c r="C4399" s="106"/>
      <c r="D4399" s="103"/>
      <c r="E4399" s="11" t="s">
        <v>36</v>
      </c>
      <c r="F4399" s="8"/>
      <c r="G4399" s="7">
        <v>66</v>
      </c>
      <c r="H4399" s="17">
        <v>37.878787878788003</v>
      </c>
      <c r="I4399" s="2">
        <v>62.121212121211997</v>
      </c>
      <c r="J4399" s="2">
        <v>27.272727272727</v>
      </c>
      <c r="K4399" s="2">
        <v>62.121212121211997</v>
      </c>
      <c r="L4399" s="2">
        <v>62.121212121211997</v>
      </c>
      <c r="M4399" s="2">
        <v>9.0909090909089993</v>
      </c>
      <c r="N4399" s="2">
        <v>9.0909090909089993</v>
      </c>
      <c r="O4399" s="2">
        <v>46.969696969696997</v>
      </c>
      <c r="P4399" s="2">
        <v>39.393939393939</v>
      </c>
      <c r="Q4399" s="2">
        <v>30.303030303029999</v>
      </c>
      <c r="R4399" s="2">
        <v>27.272727272727</v>
      </c>
      <c r="S4399" s="2">
        <v>37.878787878788003</v>
      </c>
      <c r="T4399" s="2">
        <v>42.424242424242003</v>
      </c>
      <c r="U4399" s="2">
        <v>39.393939393939</v>
      </c>
      <c r="V4399" s="2">
        <v>7.5757575757579998</v>
      </c>
      <c r="W4399" s="16">
        <v>3.0303030303030001</v>
      </c>
    </row>
    <row r="4400" spans="3:23" ht="25.2" x14ac:dyDescent="0.25">
      <c r="C4400" s="106"/>
      <c r="D4400" s="103"/>
      <c r="E4400" s="11" t="s">
        <v>37</v>
      </c>
      <c r="F4400" s="8"/>
      <c r="G4400" s="7">
        <v>197</v>
      </c>
      <c r="H4400" s="17">
        <v>20.812182741116999</v>
      </c>
      <c r="I4400" s="2">
        <v>55.329949238578997</v>
      </c>
      <c r="J4400" s="2">
        <v>14.213197969543</v>
      </c>
      <c r="K4400" s="2">
        <v>53.807106598985001</v>
      </c>
      <c r="L4400" s="2">
        <v>58.375634517766002</v>
      </c>
      <c r="M4400" s="2">
        <v>6.598984771574</v>
      </c>
      <c r="N4400" s="2">
        <v>7.6142131979699998</v>
      </c>
      <c r="O4400" s="2">
        <v>28.426395939085999</v>
      </c>
      <c r="P4400" s="2">
        <v>39.086294416244002</v>
      </c>
      <c r="Q4400" s="2">
        <v>15.736040609137</v>
      </c>
      <c r="R4400" s="2">
        <v>12.182741116751</v>
      </c>
      <c r="S4400" s="2">
        <v>34.010152284264002</v>
      </c>
      <c r="T4400" s="2">
        <v>25.888324873096</v>
      </c>
      <c r="U4400" s="2">
        <v>35.025380710660002</v>
      </c>
      <c r="V4400" s="2">
        <v>2.0304568527920002</v>
      </c>
      <c r="W4400" s="16">
        <v>3.553299492386</v>
      </c>
    </row>
    <row r="4401" spans="3:23" x14ac:dyDescent="0.25">
      <c r="C4401" s="106"/>
      <c r="D4401" s="103"/>
      <c r="E4401" s="11" t="s">
        <v>38</v>
      </c>
      <c r="F4401" s="8"/>
      <c r="G4401" s="14">
        <v>12</v>
      </c>
      <c r="H4401" s="57" t="s">
        <v>68</v>
      </c>
      <c r="I4401" s="6">
        <v>66.666666666666998</v>
      </c>
      <c r="J4401" s="6">
        <v>16.666666666666998</v>
      </c>
      <c r="K4401" s="6">
        <v>50</v>
      </c>
      <c r="L4401" s="6">
        <v>66.666666666666998</v>
      </c>
      <c r="M4401" s="12" t="s">
        <v>68</v>
      </c>
      <c r="N4401" s="6">
        <v>16.666666666666998</v>
      </c>
      <c r="O4401" s="6">
        <v>25</v>
      </c>
      <c r="P4401" s="6">
        <v>41.666666666666998</v>
      </c>
      <c r="Q4401" s="6">
        <v>33.333333333333002</v>
      </c>
      <c r="R4401" s="6">
        <v>8.333333333333</v>
      </c>
      <c r="S4401" s="6">
        <v>33.333333333333002</v>
      </c>
      <c r="T4401" s="6">
        <v>33.333333333333002</v>
      </c>
      <c r="U4401" s="6">
        <v>41.666666666666998</v>
      </c>
      <c r="V4401" s="12" t="s">
        <v>68</v>
      </c>
      <c r="W4401" s="38" t="s">
        <v>68</v>
      </c>
    </row>
    <row r="4402" spans="3:23" ht="25.2" x14ac:dyDescent="0.25">
      <c r="C4402" s="102" t="s">
        <v>39</v>
      </c>
      <c r="D4402" s="102" t="s">
        <v>25</v>
      </c>
      <c r="E4402" s="10" t="s">
        <v>40</v>
      </c>
      <c r="F4402" s="9"/>
      <c r="G4402" s="13">
        <v>263</v>
      </c>
      <c r="H4402" s="23">
        <v>27.756653992395002</v>
      </c>
      <c r="I4402" s="4">
        <v>56.273764258554998</v>
      </c>
      <c r="J4402" s="4">
        <v>19.011406844105998</v>
      </c>
      <c r="K4402" s="4">
        <v>55.133079847909002</v>
      </c>
      <c r="L4402" s="4">
        <v>57.794676806083999</v>
      </c>
      <c r="M4402" s="4">
        <v>6.844106463878</v>
      </c>
      <c r="N4402" s="4">
        <v>9.1254752851709995</v>
      </c>
      <c r="O4402" s="4">
        <v>35.361216730038002</v>
      </c>
      <c r="P4402" s="4">
        <v>31.178707224335</v>
      </c>
      <c r="Q4402" s="4">
        <v>18.631178707223999</v>
      </c>
      <c r="R4402" s="4">
        <v>11.406844106464</v>
      </c>
      <c r="S4402" s="4">
        <v>31.939163498098999</v>
      </c>
      <c r="T4402" s="4">
        <v>25.475285171103</v>
      </c>
      <c r="U4402" s="4">
        <v>29.657794676805999</v>
      </c>
      <c r="V4402" s="4">
        <v>3.8022813688210002</v>
      </c>
      <c r="W4402" s="25">
        <v>2.6615969581750001</v>
      </c>
    </row>
    <row r="4403" spans="3:23" ht="25.2" x14ac:dyDescent="0.25">
      <c r="C4403" s="106"/>
      <c r="D4403" s="103"/>
      <c r="E4403" s="11" t="s">
        <v>41</v>
      </c>
      <c r="F4403" s="8"/>
      <c r="G4403" s="7">
        <v>906</v>
      </c>
      <c r="H4403" s="17">
        <v>33.333333333333002</v>
      </c>
      <c r="I4403" s="2">
        <v>67.991169977924997</v>
      </c>
      <c r="J4403" s="2">
        <v>23.399558498895999</v>
      </c>
      <c r="K4403" s="2">
        <v>65.121412803531996</v>
      </c>
      <c r="L4403" s="2">
        <v>66.556291390728006</v>
      </c>
      <c r="M4403" s="2">
        <v>9.9337748344369992</v>
      </c>
      <c r="N4403" s="2">
        <v>10.154525386313001</v>
      </c>
      <c r="O4403" s="2">
        <v>21.743929359822999</v>
      </c>
      <c r="P4403" s="2">
        <v>42.935982339955999</v>
      </c>
      <c r="Q4403" s="2">
        <v>26.048565121412999</v>
      </c>
      <c r="R4403" s="2">
        <v>11.920529801324999</v>
      </c>
      <c r="S4403" s="2">
        <v>33.002207505519003</v>
      </c>
      <c r="T4403" s="2">
        <v>27.704194260485998</v>
      </c>
      <c r="U4403" s="2">
        <v>38.079470198674997</v>
      </c>
      <c r="V4403" s="2">
        <v>1.4348785871959999</v>
      </c>
      <c r="W4403" s="16">
        <v>2.3178807947019999</v>
      </c>
    </row>
    <row r="4404" spans="3:23" x14ac:dyDescent="0.25">
      <c r="C4404" s="106"/>
      <c r="D4404" s="103"/>
      <c r="E4404" s="11" t="s">
        <v>42</v>
      </c>
      <c r="F4404" s="8"/>
      <c r="G4404" s="7">
        <v>61</v>
      </c>
      <c r="H4404" s="17">
        <v>39.344262295081997</v>
      </c>
      <c r="I4404" s="2">
        <v>70.491803278689005</v>
      </c>
      <c r="J4404" s="2">
        <v>27.868852459016001</v>
      </c>
      <c r="K4404" s="2">
        <v>70.491803278689005</v>
      </c>
      <c r="L4404" s="2">
        <v>73.770491803279</v>
      </c>
      <c r="M4404" s="2">
        <v>11.475409836066</v>
      </c>
      <c r="N4404" s="2">
        <v>13.114754098361001</v>
      </c>
      <c r="O4404" s="2">
        <v>32.786885245901999</v>
      </c>
      <c r="P4404" s="2">
        <v>39.344262295081997</v>
      </c>
      <c r="Q4404" s="2">
        <v>36.065573770492001</v>
      </c>
      <c r="R4404" s="2">
        <v>16.393442622951</v>
      </c>
      <c r="S4404" s="2">
        <v>32.786885245901999</v>
      </c>
      <c r="T4404" s="2">
        <v>27.868852459016001</v>
      </c>
      <c r="U4404" s="2">
        <v>54.098360655737999</v>
      </c>
      <c r="V4404" s="2">
        <v>4.918032786885</v>
      </c>
      <c r="W4404" s="40" t="s">
        <v>68</v>
      </c>
    </row>
    <row r="4405" spans="3:23" x14ac:dyDescent="0.25">
      <c r="C4405" s="106"/>
      <c r="D4405" s="103"/>
      <c r="E4405" s="11" t="s">
        <v>43</v>
      </c>
      <c r="F4405" s="8"/>
      <c r="G4405" s="7">
        <v>450</v>
      </c>
      <c r="H4405" s="17">
        <v>32.888888888888999</v>
      </c>
      <c r="I4405" s="2">
        <v>68</v>
      </c>
      <c r="J4405" s="2">
        <v>21.111111111111001</v>
      </c>
      <c r="K4405" s="2">
        <v>62.222222222222001</v>
      </c>
      <c r="L4405" s="2">
        <v>62.444444444444002</v>
      </c>
      <c r="M4405" s="2">
        <v>8.8888888888889994</v>
      </c>
      <c r="N4405" s="2">
        <v>8.8888888888889994</v>
      </c>
      <c r="O4405" s="2">
        <v>22.444444444443999</v>
      </c>
      <c r="P4405" s="2">
        <v>41.333333333333002</v>
      </c>
      <c r="Q4405" s="2">
        <v>23.555555555556001</v>
      </c>
      <c r="R4405" s="2">
        <v>13.333333333333</v>
      </c>
      <c r="S4405" s="2">
        <v>30.222222222222001</v>
      </c>
      <c r="T4405" s="2">
        <v>24.666666666666998</v>
      </c>
      <c r="U4405" s="2">
        <v>37.111111111111001</v>
      </c>
      <c r="V4405" s="2">
        <v>2.4444444444440001</v>
      </c>
      <c r="W4405" s="16">
        <v>3.333333333333</v>
      </c>
    </row>
    <row r="4406" spans="3:23" x14ac:dyDescent="0.25">
      <c r="C4406" s="106"/>
      <c r="D4406" s="103"/>
      <c r="E4406" s="11" t="s">
        <v>44</v>
      </c>
      <c r="F4406" s="8"/>
      <c r="G4406" s="7">
        <v>93</v>
      </c>
      <c r="H4406" s="17">
        <v>26.881720430108</v>
      </c>
      <c r="I4406" s="2">
        <v>70.967741935484</v>
      </c>
      <c r="J4406" s="2">
        <v>20.430107526882001</v>
      </c>
      <c r="K4406" s="2">
        <v>70.967741935484</v>
      </c>
      <c r="L4406" s="2">
        <v>61.290322580644997</v>
      </c>
      <c r="M4406" s="2">
        <v>5.3763440860219998</v>
      </c>
      <c r="N4406" s="2">
        <v>3.2258064516129998</v>
      </c>
      <c r="O4406" s="2">
        <v>13.978494623655999</v>
      </c>
      <c r="P4406" s="2">
        <v>36.559139784945998</v>
      </c>
      <c r="Q4406" s="2">
        <v>20.430107526882001</v>
      </c>
      <c r="R4406" s="2">
        <v>13.978494623655999</v>
      </c>
      <c r="S4406" s="2">
        <v>27.956989247311999</v>
      </c>
      <c r="T4406" s="2">
        <v>24.731182795698999</v>
      </c>
      <c r="U4406" s="2">
        <v>38.709677419355003</v>
      </c>
      <c r="V4406" s="2">
        <v>1.0752688172039999</v>
      </c>
      <c r="W4406" s="16">
        <v>2.1505376344089999</v>
      </c>
    </row>
    <row r="4407" spans="3:23" ht="25.2" x14ac:dyDescent="0.25">
      <c r="C4407" s="106"/>
      <c r="D4407" s="103"/>
      <c r="E4407" s="11" t="s">
        <v>45</v>
      </c>
      <c r="F4407" s="8"/>
      <c r="G4407" s="14">
        <v>41</v>
      </c>
      <c r="H4407" s="29">
        <v>34.146341463414998</v>
      </c>
      <c r="I4407" s="6">
        <v>68.292682926829002</v>
      </c>
      <c r="J4407" s="6">
        <v>19.512195121950999</v>
      </c>
      <c r="K4407" s="6">
        <v>65.853658536585002</v>
      </c>
      <c r="L4407" s="6">
        <v>60.975609756098002</v>
      </c>
      <c r="M4407" s="6">
        <v>9.7560975609760003</v>
      </c>
      <c r="N4407" s="6">
        <v>4.8780487804880002</v>
      </c>
      <c r="O4407" s="6">
        <v>19.512195121950999</v>
      </c>
      <c r="P4407" s="6">
        <v>31.707317073171001</v>
      </c>
      <c r="Q4407" s="6">
        <v>24.390243902439</v>
      </c>
      <c r="R4407" s="6">
        <v>17.073170731706998</v>
      </c>
      <c r="S4407" s="6">
        <v>39.024390243901998</v>
      </c>
      <c r="T4407" s="6">
        <v>34.146341463414998</v>
      </c>
      <c r="U4407" s="6">
        <v>36.585365853658999</v>
      </c>
      <c r="V4407" s="6">
        <v>2.4390243902440001</v>
      </c>
      <c r="W4407" s="31">
        <v>4.8780487804880002</v>
      </c>
    </row>
    <row r="4408" spans="3:23" x14ac:dyDescent="0.25">
      <c r="C4408" s="106"/>
      <c r="D4408" s="103"/>
      <c r="E4408" s="11" t="s">
        <v>38</v>
      </c>
      <c r="F4408" s="8"/>
      <c r="G4408" s="7">
        <v>141</v>
      </c>
      <c r="H4408" s="17">
        <v>22.695035460993001</v>
      </c>
      <c r="I4408" s="2">
        <v>58.156028368793997</v>
      </c>
      <c r="J4408" s="2">
        <v>27.659574468085001</v>
      </c>
      <c r="K4408" s="2">
        <v>56.028368794325999</v>
      </c>
      <c r="L4408" s="2">
        <v>53.191489361701997</v>
      </c>
      <c r="M4408" s="2">
        <v>7.8014184397159996</v>
      </c>
      <c r="N4408" s="2">
        <v>12.056737588652</v>
      </c>
      <c r="O4408" s="2">
        <v>19.148936170212998</v>
      </c>
      <c r="P4408" s="2">
        <v>39.716312056737998</v>
      </c>
      <c r="Q4408" s="2">
        <v>17.021276595745</v>
      </c>
      <c r="R4408" s="2">
        <v>14.184397163121</v>
      </c>
      <c r="S4408" s="2">
        <v>29.787234042552999</v>
      </c>
      <c r="T4408" s="2">
        <v>24.822695035460999</v>
      </c>
      <c r="U4408" s="2">
        <v>35.460992907801</v>
      </c>
      <c r="V4408" s="2">
        <v>4.2553191489359996</v>
      </c>
      <c r="W4408" s="16">
        <v>3.54609929078</v>
      </c>
    </row>
    <row r="4409" spans="3:23" ht="25.2" x14ac:dyDescent="0.25">
      <c r="C4409" s="106"/>
      <c r="D4409" s="102" t="s">
        <v>22</v>
      </c>
      <c r="E4409" s="10" t="s">
        <v>40</v>
      </c>
      <c r="F4409" s="9"/>
      <c r="G4409" s="13">
        <v>123</v>
      </c>
      <c r="H4409" s="23">
        <v>33.333333333333002</v>
      </c>
      <c r="I4409" s="4">
        <v>56.097560975610001</v>
      </c>
      <c r="J4409" s="4">
        <v>21.951219512194999</v>
      </c>
      <c r="K4409" s="4">
        <v>52.032520325203002</v>
      </c>
      <c r="L4409" s="4">
        <v>52.845528455284999</v>
      </c>
      <c r="M4409" s="4">
        <v>4.8780487804880002</v>
      </c>
      <c r="N4409" s="4">
        <v>9.7560975609760003</v>
      </c>
      <c r="O4409" s="4">
        <v>30.894308943089001</v>
      </c>
      <c r="P4409" s="4">
        <v>21.138211382114001</v>
      </c>
      <c r="Q4409" s="4">
        <v>16.260162601626</v>
      </c>
      <c r="R4409" s="4">
        <v>7.3170731707319998</v>
      </c>
      <c r="S4409" s="4">
        <v>22.764227642276001</v>
      </c>
      <c r="T4409" s="4">
        <v>17.073170731706998</v>
      </c>
      <c r="U4409" s="4">
        <v>26.829268292683</v>
      </c>
      <c r="V4409" s="4">
        <v>5.6910569105690003</v>
      </c>
      <c r="W4409" s="25">
        <v>4.8780487804880002</v>
      </c>
    </row>
    <row r="4410" spans="3:23" ht="25.2" x14ac:dyDescent="0.25">
      <c r="C4410" s="106"/>
      <c r="D4410" s="103"/>
      <c r="E4410" s="11" t="s">
        <v>41</v>
      </c>
      <c r="F4410" s="8"/>
      <c r="G4410" s="7">
        <v>511</v>
      </c>
      <c r="H4410" s="17">
        <v>36.986301369863</v>
      </c>
      <c r="I4410" s="2">
        <v>72.798434442269993</v>
      </c>
      <c r="J4410" s="2">
        <v>25.048923679061001</v>
      </c>
      <c r="K4410" s="2">
        <v>66.144814090020006</v>
      </c>
      <c r="L4410" s="2">
        <v>63.405088062621999</v>
      </c>
      <c r="M4410" s="2">
        <v>9.0019569471620002</v>
      </c>
      <c r="N4410" s="2">
        <v>9.9804305283760009</v>
      </c>
      <c r="O4410" s="2">
        <v>19.765166340509001</v>
      </c>
      <c r="P4410" s="2">
        <v>39.726027397259998</v>
      </c>
      <c r="Q4410" s="2">
        <v>24.070450097847001</v>
      </c>
      <c r="R4410" s="2">
        <v>10.958904109589</v>
      </c>
      <c r="S4410" s="2">
        <v>28.375733855185999</v>
      </c>
      <c r="T4410" s="2">
        <v>23.287671232876999</v>
      </c>
      <c r="U4410" s="2">
        <v>36.203522504892</v>
      </c>
      <c r="V4410" s="2">
        <v>1.761252446184</v>
      </c>
      <c r="W4410" s="16">
        <v>2.1526418786689998</v>
      </c>
    </row>
    <row r="4411" spans="3:23" x14ac:dyDescent="0.25">
      <c r="C4411" s="106"/>
      <c r="D4411" s="103"/>
      <c r="E4411" s="11" t="s">
        <v>42</v>
      </c>
      <c r="F4411" s="8"/>
      <c r="G4411" s="14">
        <v>36</v>
      </c>
      <c r="H4411" s="29">
        <v>44.444444444444002</v>
      </c>
      <c r="I4411" s="6">
        <v>86.111111111111001</v>
      </c>
      <c r="J4411" s="6">
        <v>33.333333333333002</v>
      </c>
      <c r="K4411" s="6">
        <v>77.777777777777999</v>
      </c>
      <c r="L4411" s="6">
        <v>75</v>
      </c>
      <c r="M4411" s="6">
        <v>13.888888888888999</v>
      </c>
      <c r="N4411" s="6">
        <v>16.666666666666998</v>
      </c>
      <c r="O4411" s="6">
        <v>30.555555555556001</v>
      </c>
      <c r="P4411" s="6">
        <v>41.666666666666998</v>
      </c>
      <c r="Q4411" s="6">
        <v>36.111111111111001</v>
      </c>
      <c r="R4411" s="6">
        <v>16.666666666666998</v>
      </c>
      <c r="S4411" s="6">
        <v>27.777777777777999</v>
      </c>
      <c r="T4411" s="6">
        <v>27.777777777777999</v>
      </c>
      <c r="U4411" s="6">
        <v>58.333333333333002</v>
      </c>
      <c r="V4411" s="6">
        <v>8.333333333333</v>
      </c>
      <c r="W4411" s="38" t="s">
        <v>68</v>
      </c>
    </row>
    <row r="4412" spans="3:23" x14ac:dyDescent="0.25">
      <c r="C4412" s="106"/>
      <c r="D4412" s="103"/>
      <c r="E4412" s="11" t="s">
        <v>43</v>
      </c>
      <c r="F4412" s="8"/>
      <c r="G4412" s="7">
        <v>224</v>
      </c>
      <c r="H4412" s="17">
        <v>34.375</v>
      </c>
      <c r="I4412" s="2">
        <v>74.107142857143003</v>
      </c>
      <c r="J4412" s="2">
        <v>24.107142857143</v>
      </c>
      <c r="K4412" s="2">
        <v>65.625</v>
      </c>
      <c r="L4412" s="2">
        <v>64.285714285713993</v>
      </c>
      <c r="M4412" s="2">
        <v>10.267857142857</v>
      </c>
      <c r="N4412" s="2">
        <v>8.9285714285710007</v>
      </c>
      <c r="O4412" s="2">
        <v>21.875</v>
      </c>
      <c r="P4412" s="2">
        <v>39.732142857143003</v>
      </c>
      <c r="Q4412" s="2">
        <v>25.892857142857</v>
      </c>
      <c r="R4412" s="2">
        <v>14.285714285714</v>
      </c>
      <c r="S4412" s="2">
        <v>26.785714285714</v>
      </c>
      <c r="T4412" s="2">
        <v>22.767857142857</v>
      </c>
      <c r="U4412" s="2">
        <v>37.053571428570997</v>
      </c>
      <c r="V4412" s="2">
        <v>2.2321428571430002</v>
      </c>
      <c r="W4412" s="16">
        <v>2.2321428571430002</v>
      </c>
    </row>
    <row r="4413" spans="3:23" x14ac:dyDescent="0.25">
      <c r="C4413" s="106"/>
      <c r="D4413" s="103"/>
      <c r="E4413" s="11" t="s">
        <v>44</v>
      </c>
      <c r="F4413" s="8"/>
      <c r="G4413" s="14">
        <v>46</v>
      </c>
      <c r="H4413" s="29">
        <v>30.434782608696</v>
      </c>
      <c r="I4413" s="6">
        <v>76.086956521738998</v>
      </c>
      <c r="J4413" s="6">
        <v>23.913043478260999</v>
      </c>
      <c r="K4413" s="6">
        <v>65.217391304347998</v>
      </c>
      <c r="L4413" s="6">
        <v>67.391304347825994</v>
      </c>
      <c r="M4413" s="6">
        <v>10.869565217390999</v>
      </c>
      <c r="N4413" s="6">
        <v>6.5217391304349999</v>
      </c>
      <c r="O4413" s="6">
        <v>10.869565217390999</v>
      </c>
      <c r="P4413" s="6">
        <v>32.608695652173999</v>
      </c>
      <c r="Q4413" s="6">
        <v>30.434782608696</v>
      </c>
      <c r="R4413" s="6">
        <v>17.391304347826001</v>
      </c>
      <c r="S4413" s="6">
        <v>26.086956521739001</v>
      </c>
      <c r="T4413" s="6">
        <v>28.260869565217</v>
      </c>
      <c r="U4413" s="6">
        <v>41.304347826087003</v>
      </c>
      <c r="V4413" s="6">
        <v>2.1739130434780001</v>
      </c>
      <c r="W4413" s="31">
        <v>2.1739130434780001</v>
      </c>
    </row>
    <row r="4414" spans="3:23" ht="25.2" x14ac:dyDescent="0.25">
      <c r="C4414" s="106"/>
      <c r="D4414" s="103"/>
      <c r="E4414" s="11" t="s">
        <v>45</v>
      </c>
      <c r="F4414" s="8"/>
      <c r="G4414" s="14">
        <v>18</v>
      </c>
      <c r="H4414" s="29">
        <v>44.444444444444002</v>
      </c>
      <c r="I4414" s="6">
        <v>83.333333333333002</v>
      </c>
      <c r="J4414" s="6">
        <v>11.111111111111001</v>
      </c>
      <c r="K4414" s="6">
        <v>66.666666666666998</v>
      </c>
      <c r="L4414" s="6">
        <v>55.555555555555998</v>
      </c>
      <c r="M4414" s="6">
        <v>5.5555555555560003</v>
      </c>
      <c r="N4414" s="12" t="s">
        <v>68</v>
      </c>
      <c r="O4414" s="6">
        <v>5.5555555555560003</v>
      </c>
      <c r="P4414" s="6">
        <v>16.666666666666998</v>
      </c>
      <c r="Q4414" s="6">
        <v>16.666666666666998</v>
      </c>
      <c r="R4414" s="6">
        <v>5.5555555555560003</v>
      </c>
      <c r="S4414" s="6">
        <v>22.222222222222001</v>
      </c>
      <c r="T4414" s="6">
        <v>27.777777777777999</v>
      </c>
      <c r="U4414" s="6">
        <v>33.333333333333002</v>
      </c>
      <c r="V4414" s="12" t="s">
        <v>68</v>
      </c>
      <c r="W4414" s="31">
        <v>5.5555555555560003</v>
      </c>
    </row>
    <row r="4415" spans="3:23" x14ac:dyDescent="0.25">
      <c r="C4415" s="106"/>
      <c r="D4415" s="103"/>
      <c r="E4415" s="11" t="s">
        <v>38</v>
      </c>
      <c r="F4415" s="8"/>
      <c r="G4415" s="7">
        <v>80</v>
      </c>
      <c r="H4415" s="17">
        <v>25</v>
      </c>
      <c r="I4415" s="2">
        <v>65</v>
      </c>
      <c r="J4415" s="2">
        <v>32.5</v>
      </c>
      <c r="K4415" s="2">
        <v>60</v>
      </c>
      <c r="L4415" s="2">
        <v>58.75</v>
      </c>
      <c r="M4415" s="2">
        <v>8.75</v>
      </c>
      <c r="N4415" s="2">
        <v>11.25</v>
      </c>
      <c r="O4415" s="2">
        <v>21.25</v>
      </c>
      <c r="P4415" s="2">
        <v>37.5</v>
      </c>
      <c r="Q4415" s="2">
        <v>16.25</v>
      </c>
      <c r="R4415" s="2">
        <v>12.5</v>
      </c>
      <c r="S4415" s="2">
        <v>28.75</v>
      </c>
      <c r="T4415" s="2">
        <v>25</v>
      </c>
      <c r="U4415" s="2">
        <v>31.25</v>
      </c>
      <c r="V4415" s="2">
        <v>5</v>
      </c>
      <c r="W4415" s="16">
        <v>1.25</v>
      </c>
    </row>
    <row r="4416" spans="3:23" ht="25.2" x14ac:dyDescent="0.25">
      <c r="C4416" s="106"/>
      <c r="D4416" s="102" t="s">
        <v>23</v>
      </c>
      <c r="E4416" s="10" t="s">
        <v>40</v>
      </c>
      <c r="F4416" s="9"/>
      <c r="G4416" s="13">
        <v>140</v>
      </c>
      <c r="H4416" s="23">
        <v>22.857142857143</v>
      </c>
      <c r="I4416" s="4">
        <v>56.428571428570997</v>
      </c>
      <c r="J4416" s="4">
        <v>16.428571428571001</v>
      </c>
      <c r="K4416" s="4">
        <v>57.857142857143003</v>
      </c>
      <c r="L4416" s="4">
        <v>62.142857142856997</v>
      </c>
      <c r="M4416" s="4">
        <v>8.5714285714289993</v>
      </c>
      <c r="N4416" s="4">
        <v>8.5714285714289993</v>
      </c>
      <c r="O4416" s="4">
        <v>39.285714285714</v>
      </c>
      <c r="P4416" s="4">
        <v>40</v>
      </c>
      <c r="Q4416" s="4">
        <v>20.714285714286</v>
      </c>
      <c r="R4416" s="4">
        <v>15</v>
      </c>
      <c r="S4416" s="4">
        <v>40</v>
      </c>
      <c r="T4416" s="4">
        <v>32.857142857143003</v>
      </c>
      <c r="U4416" s="4">
        <v>32.142857142856997</v>
      </c>
      <c r="V4416" s="4">
        <v>2.1428571428569998</v>
      </c>
      <c r="W4416" s="25">
        <v>0.71428571428599996</v>
      </c>
    </row>
    <row r="4417" spans="3:23" ht="25.2" x14ac:dyDescent="0.25">
      <c r="C4417" s="106"/>
      <c r="D4417" s="103"/>
      <c r="E4417" s="11" t="s">
        <v>41</v>
      </c>
      <c r="F4417" s="8"/>
      <c r="G4417" s="7">
        <v>395</v>
      </c>
      <c r="H4417" s="17">
        <v>28.607594936708999</v>
      </c>
      <c r="I4417" s="2">
        <v>61.772151898734002</v>
      </c>
      <c r="J4417" s="2">
        <v>21.265822784809998</v>
      </c>
      <c r="K4417" s="2">
        <v>63.797468354430002</v>
      </c>
      <c r="L4417" s="2">
        <v>70.632911392405006</v>
      </c>
      <c r="M4417" s="2">
        <v>11.139240506328999</v>
      </c>
      <c r="N4417" s="2">
        <v>10.379746835442999</v>
      </c>
      <c r="O4417" s="2">
        <v>24.303797468353999</v>
      </c>
      <c r="P4417" s="2">
        <v>47.088607594937002</v>
      </c>
      <c r="Q4417" s="2">
        <v>28.607594936708999</v>
      </c>
      <c r="R4417" s="2">
        <v>13.164556962024999</v>
      </c>
      <c r="S4417" s="2">
        <v>38.987341772152</v>
      </c>
      <c r="T4417" s="2">
        <v>33.417721518987001</v>
      </c>
      <c r="U4417" s="2">
        <v>40.506329113923996</v>
      </c>
      <c r="V4417" s="2">
        <v>1.0126582278480001</v>
      </c>
      <c r="W4417" s="16">
        <v>2.5316455696200002</v>
      </c>
    </row>
    <row r="4418" spans="3:23" x14ac:dyDescent="0.25">
      <c r="C4418" s="106"/>
      <c r="D4418" s="103"/>
      <c r="E4418" s="11" t="s">
        <v>42</v>
      </c>
      <c r="F4418" s="8"/>
      <c r="G4418" s="14">
        <v>25</v>
      </c>
      <c r="H4418" s="29">
        <v>32</v>
      </c>
      <c r="I4418" s="6">
        <v>48</v>
      </c>
      <c r="J4418" s="6">
        <v>20</v>
      </c>
      <c r="K4418" s="6">
        <v>60</v>
      </c>
      <c r="L4418" s="6">
        <v>72</v>
      </c>
      <c r="M4418" s="6">
        <v>8</v>
      </c>
      <c r="N4418" s="6">
        <v>8</v>
      </c>
      <c r="O4418" s="6">
        <v>36</v>
      </c>
      <c r="P4418" s="6">
        <v>36</v>
      </c>
      <c r="Q4418" s="6">
        <v>36</v>
      </c>
      <c r="R4418" s="6">
        <v>16</v>
      </c>
      <c r="S4418" s="6">
        <v>40</v>
      </c>
      <c r="T4418" s="6">
        <v>28</v>
      </c>
      <c r="U4418" s="6">
        <v>48</v>
      </c>
      <c r="V4418" s="12" t="s">
        <v>68</v>
      </c>
      <c r="W4418" s="38" t="s">
        <v>68</v>
      </c>
    </row>
    <row r="4419" spans="3:23" x14ac:dyDescent="0.25">
      <c r="C4419" s="106"/>
      <c r="D4419" s="103"/>
      <c r="E4419" s="11" t="s">
        <v>43</v>
      </c>
      <c r="F4419" s="8"/>
      <c r="G4419" s="7">
        <v>226</v>
      </c>
      <c r="H4419" s="17">
        <v>31.415929203539999</v>
      </c>
      <c r="I4419" s="2">
        <v>61.946902654867003</v>
      </c>
      <c r="J4419" s="2">
        <v>18.141592920354</v>
      </c>
      <c r="K4419" s="2">
        <v>58.849557522124002</v>
      </c>
      <c r="L4419" s="2">
        <v>60.619469026548998</v>
      </c>
      <c r="M4419" s="2">
        <v>7.5221238938050003</v>
      </c>
      <c r="N4419" s="2">
        <v>8.8495575221239999</v>
      </c>
      <c r="O4419" s="2">
        <v>23.008849557522002</v>
      </c>
      <c r="P4419" s="2">
        <v>42.920353982301002</v>
      </c>
      <c r="Q4419" s="2">
        <v>21.238938053097002</v>
      </c>
      <c r="R4419" s="2">
        <v>12.389380530973</v>
      </c>
      <c r="S4419" s="2">
        <v>33.628318584071003</v>
      </c>
      <c r="T4419" s="2">
        <v>26.548672566372002</v>
      </c>
      <c r="U4419" s="2">
        <v>37.168141592920001</v>
      </c>
      <c r="V4419" s="2">
        <v>2.654867256637</v>
      </c>
      <c r="W4419" s="16">
        <v>4.424778761062</v>
      </c>
    </row>
    <row r="4420" spans="3:23" x14ac:dyDescent="0.25">
      <c r="C4420" s="106"/>
      <c r="D4420" s="103"/>
      <c r="E4420" s="11" t="s">
        <v>44</v>
      </c>
      <c r="F4420" s="8"/>
      <c r="G4420" s="14">
        <v>47</v>
      </c>
      <c r="H4420" s="29">
        <v>23.404255319149001</v>
      </c>
      <c r="I4420" s="6">
        <v>65.957446808510994</v>
      </c>
      <c r="J4420" s="6">
        <v>17.021276595745</v>
      </c>
      <c r="K4420" s="6">
        <v>76.595744680850999</v>
      </c>
      <c r="L4420" s="6">
        <v>55.319148936170002</v>
      </c>
      <c r="M4420" s="12" t="s">
        <v>68</v>
      </c>
      <c r="N4420" s="12" t="s">
        <v>68</v>
      </c>
      <c r="O4420" s="6">
        <v>17.021276595745</v>
      </c>
      <c r="P4420" s="6">
        <v>40.425531914894002</v>
      </c>
      <c r="Q4420" s="6">
        <v>10.638297872340001</v>
      </c>
      <c r="R4420" s="6">
        <v>10.638297872340001</v>
      </c>
      <c r="S4420" s="6">
        <v>29.787234042552999</v>
      </c>
      <c r="T4420" s="6">
        <v>21.276595744681</v>
      </c>
      <c r="U4420" s="6">
        <v>36.170212765956997</v>
      </c>
      <c r="V4420" s="12" t="s">
        <v>68</v>
      </c>
      <c r="W4420" s="31">
        <v>2.1276595744679998</v>
      </c>
    </row>
    <row r="4421" spans="3:23" ht="25.2" x14ac:dyDescent="0.25">
      <c r="C4421" s="106"/>
      <c r="D4421" s="103"/>
      <c r="E4421" s="11" t="s">
        <v>45</v>
      </c>
      <c r="F4421" s="8"/>
      <c r="G4421" s="14">
        <v>23</v>
      </c>
      <c r="H4421" s="29">
        <v>26.086956521739001</v>
      </c>
      <c r="I4421" s="6">
        <v>56.521739130435002</v>
      </c>
      <c r="J4421" s="6">
        <v>26.086956521739001</v>
      </c>
      <c r="K4421" s="6">
        <v>65.217391304347998</v>
      </c>
      <c r="L4421" s="6">
        <v>65.217391304347998</v>
      </c>
      <c r="M4421" s="6">
        <v>13.04347826087</v>
      </c>
      <c r="N4421" s="6">
        <v>8.6956521739130004</v>
      </c>
      <c r="O4421" s="6">
        <v>30.434782608696</v>
      </c>
      <c r="P4421" s="6">
        <v>43.478260869564998</v>
      </c>
      <c r="Q4421" s="6">
        <v>30.434782608696</v>
      </c>
      <c r="R4421" s="6">
        <v>26.086956521739001</v>
      </c>
      <c r="S4421" s="6">
        <v>52.173913043478002</v>
      </c>
      <c r="T4421" s="6">
        <v>39.130434782609001</v>
      </c>
      <c r="U4421" s="6">
        <v>39.130434782609001</v>
      </c>
      <c r="V4421" s="6">
        <v>4.3478260869570002</v>
      </c>
      <c r="W4421" s="31">
        <v>4.3478260869570002</v>
      </c>
    </row>
    <row r="4422" spans="3:23" x14ac:dyDescent="0.25">
      <c r="C4422" s="106"/>
      <c r="D4422" s="103"/>
      <c r="E4422" s="11" t="s">
        <v>38</v>
      </c>
      <c r="F4422" s="8"/>
      <c r="G4422" s="7">
        <v>61</v>
      </c>
      <c r="H4422" s="17">
        <v>19.672131147540998</v>
      </c>
      <c r="I4422" s="2">
        <v>49.180327868851997</v>
      </c>
      <c r="J4422" s="2">
        <v>21.311475409836</v>
      </c>
      <c r="K4422" s="2">
        <v>50.819672131148003</v>
      </c>
      <c r="L4422" s="2">
        <v>45.901639344262001</v>
      </c>
      <c r="M4422" s="2">
        <v>6.5573770491800003</v>
      </c>
      <c r="N4422" s="2">
        <v>13.114754098361001</v>
      </c>
      <c r="O4422" s="2">
        <v>16.393442622951</v>
      </c>
      <c r="P4422" s="2">
        <v>42.622950819671999</v>
      </c>
      <c r="Q4422" s="2">
        <v>18.032786885246001</v>
      </c>
      <c r="R4422" s="2">
        <v>16.393442622951</v>
      </c>
      <c r="S4422" s="2">
        <v>31.147540983607001</v>
      </c>
      <c r="T4422" s="2">
        <v>24.590163934425998</v>
      </c>
      <c r="U4422" s="2">
        <v>40.983606557377001</v>
      </c>
      <c r="V4422" s="2">
        <v>3.2786885245900002</v>
      </c>
      <c r="W4422" s="16">
        <v>6.5573770491800003</v>
      </c>
    </row>
    <row r="4423" spans="3:23" x14ac:dyDescent="0.25">
      <c r="C4423" s="102" t="s">
        <v>46</v>
      </c>
      <c r="D4423" s="100" t="s">
        <v>21</v>
      </c>
      <c r="E4423" s="10" t="s">
        <v>47</v>
      </c>
      <c r="F4423" s="9"/>
      <c r="G4423" s="13">
        <v>1103</v>
      </c>
      <c r="H4423" s="23">
        <v>29.737080689030002</v>
      </c>
      <c r="I4423" s="4">
        <v>66.001813236627001</v>
      </c>
      <c r="J4423" s="4">
        <v>21.305530371713999</v>
      </c>
      <c r="K4423" s="4">
        <v>63.009972801450999</v>
      </c>
      <c r="L4423" s="4">
        <v>65.004533091568007</v>
      </c>
      <c r="M4423" s="4">
        <v>9.5194922937439994</v>
      </c>
      <c r="N4423" s="4">
        <v>9.7008159564819998</v>
      </c>
      <c r="O4423" s="4">
        <v>18.766999093382001</v>
      </c>
      <c r="P4423" s="4">
        <v>41.795104261105998</v>
      </c>
      <c r="Q4423" s="4">
        <v>23.844061650044999</v>
      </c>
      <c r="R4423" s="4">
        <v>12.964641885766</v>
      </c>
      <c r="S4423" s="4">
        <v>32.819582955576003</v>
      </c>
      <c r="T4423" s="4">
        <v>27.833182230281</v>
      </c>
      <c r="U4423" s="4">
        <v>37.624660018131998</v>
      </c>
      <c r="V4423" s="4">
        <v>2.2665457842249999</v>
      </c>
      <c r="W4423" s="25">
        <v>2.4478694469629998</v>
      </c>
    </row>
    <row r="4424" spans="3:23" ht="25.2" x14ac:dyDescent="0.25">
      <c r="C4424" s="106"/>
      <c r="D4424" s="101"/>
      <c r="E4424" s="11" t="s">
        <v>48</v>
      </c>
      <c r="F4424" s="8"/>
      <c r="G4424" s="7">
        <v>173</v>
      </c>
      <c r="H4424" s="17">
        <v>36.416184971097998</v>
      </c>
      <c r="I4424" s="2">
        <v>60.115606936416</v>
      </c>
      <c r="J4424" s="2">
        <v>25.433526011561</v>
      </c>
      <c r="K4424" s="2">
        <v>60.115606936416</v>
      </c>
      <c r="L4424" s="2">
        <v>62.427745664740002</v>
      </c>
      <c r="M4424" s="2">
        <v>7.514450867052</v>
      </c>
      <c r="N4424" s="2">
        <v>11.560693641618</v>
      </c>
      <c r="O4424" s="2">
        <v>28.901734104046</v>
      </c>
      <c r="P4424" s="2">
        <v>37.572254335259998</v>
      </c>
      <c r="Q4424" s="2">
        <v>26.011560693642</v>
      </c>
      <c r="R4424" s="2">
        <v>10.404624277457</v>
      </c>
      <c r="S4424" s="2">
        <v>32.369942196532001</v>
      </c>
      <c r="T4424" s="2">
        <v>28.323699421964999</v>
      </c>
      <c r="U4424" s="2">
        <v>35.260115606935997</v>
      </c>
      <c r="V4424" s="2">
        <v>0.57803468208099995</v>
      </c>
      <c r="W4424" s="16">
        <v>5.7803468208090001</v>
      </c>
    </row>
    <row r="4425" spans="3:23" x14ac:dyDescent="0.25">
      <c r="C4425" s="106"/>
      <c r="D4425" s="101"/>
      <c r="E4425" s="11" t="s">
        <v>49</v>
      </c>
      <c r="F4425" s="8"/>
      <c r="G4425" s="14">
        <v>29</v>
      </c>
      <c r="H4425" s="29">
        <v>31.034482758620999</v>
      </c>
      <c r="I4425" s="6">
        <v>51.724137931034001</v>
      </c>
      <c r="J4425" s="6">
        <v>31.034482758620999</v>
      </c>
      <c r="K4425" s="6">
        <v>51.724137931034001</v>
      </c>
      <c r="L4425" s="6">
        <v>58.620689655172001</v>
      </c>
      <c r="M4425" s="6">
        <v>6.8965517241379999</v>
      </c>
      <c r="N4425" s="6">
        <v>3.4482758620689999</v>
      </c>
      <c r="O4425" s="6">
        <v>58.620689655172001</v>
      </c>
      <c r="P4425" s="6">
        <v>31.034482758620999</v>
      </c>
      <c r="Q4425" s="6">
        <v>20.689655172414</v>
      </c>
      <c r="R4425" s="6">
        <v>13.793103448276</v>
      </c>
      <c r="S4425" s="6">
        <v>20.689655172414</v>
      </c>
      <c r="T4425" s="6">
        <v>13.793103448276</v>
      </c>
      <c r="U4425" s="6">
        <v>27.586206896552</v>
      </c>
      <c r="V4425" s="12" t="s">
        <v>68</v>
      </c>
      <c r="W4425" s="31">
        <v>3.4482758620689999</v>
      </c>
    </row>
    <row r="4426" spans="3:23" ht="25.2" x14ac:dyDescent="0.25">
      <c r="C4426" s="106"/>
      <c r="D4426" s="101"/>
      <c r="E4426" s="11" t="s">
        <v>50</v>
      </c>
      <c r="F4426" s="8"/>
      <c r="G4426" s="7">
        <v>102</v>
      </c>
      <c r="H4426" s="17">
        <v>40.196078431373003</v>
      </c>
      <c r="I4426" s="2">
        <v>59.803921568626997</v>
      </c>
      <c r="J4426" s="2">
        <v>27.450980392157</v>
      </c>
      <c r="K4426" s="2">
        <v>53.921568627451002</v>
      </c>
      <c r="L4426" s="2">
        <v>49.019607843137003</v>
      </c>
      <c r="M4426" s="2">
        <v>7.8431372549020004</v>
      </c>
      <c r="N4426" s="2">
        <v>10.78431372549</v>
      </c>
      <c r="O4426" s="2">
        <v>50</v>
      </c>
      <c r="P4426" s="2">
        <v>30.392156862745001</v>
      </c>
      <c r="Q4426" s="2">
        <v>16.666666666666998</v>
      </c>
      <c r="R4426" s="2">
        <v>10.78431372549</v>
      </c>
      <c r="S4426" s="2">
        <v>24.509803921568999</v>
      </c>
      <c r="T4426" s="2">
        <v>17.647058823529001</v>
      </c>
      <c r="U4426" s="2">
        <v>32.352941176470999</v>
      </c>
      <c r="V4426" s="2">
        <v>2.9411764705880001</v>
      </c>
      <c r="W4426" s="16">
        <v>2.9411764705880001</v>
      </c>
    </row>
    <row r="4427" spans="3:23" ht="25.2" x14ac:dyDescent="0.25">
      <c r="C4427" s="106"/>
      <c r="D4427" s="101"/>
      <c r="E4427" s="11" t="s">
        <v>51</v>
      </c>
      <c r="F4427" s="8"/>
      <c r="G4427" s="14">
        <v>46</v>
      </c>
      <c r="H4427" s="29">
        <v>34.782608695652002</v>
      </c>
      <c r="I4427" s="6">
        <v>67.391304347825994</v>
      </c>
      <c r="J4427" s="6">
        <v>30.434782608696</v>
      </c>
      <c r="K4427" s="6">
        <v>56.521739130435002</v>
      </c>
      <c r="L4427" s="6">
        <v>52.173913043478002</v>
      </c>
      <c r="M4427" s="6">
        <v>8.6956521739130004</v>
      </c>
      <c r="N4427" s="6">
        <v>10.869565217390999</v>
      </c>
      <c r="O4427" s="6">
        <v>54.347826086956999</v>
      </c>
      <c r="P4427" s="6">
        <v>34.782608695652002</v>
      </c>
      <c r="Q4427" s="6">
        <v>19.565217391304</v>
      </c>
      <c r="R4427" s="6">
        <v>15.217391304348</v>
      </c>
      <c r="S4427" s="6">
        <v>26.086956521739001</v>
      </c>
      <c r="T4427" s="6">
        <v>32.608695652173999</v>
      </c>
      <c r="U4427" s="6">
        <v>30.434782608696</v>
      </c>
      <c r="V4427" s="6">
        <v>6.5217391304349999</v>
      </c>
      <c r="W4427" s="38" t="s">
        <v>68</v>
      </c>
    </row>
    <row r="4428" spans="3:23" x14ac:dyDescent="0.25">
      <c r="C4428" s="106"/>
      <c r="D4428" s="101"/>
      <c r="E4428" s="11" t="s">
        <v>52</v>
      </c>
      <c r="F4428" s="8"/>
      <c r="G4428" s="14">
        <v>20</v>
      </c>
      <c r="H4428" s="29">
        <v>15</v>
      </c>
      <c r="I4428" s="6">
        <v>60</v>
      </c>
      <c r="J4428" s="6">
        <v>30</v>
      </c>
      <c r="K4428" s="6">
        <v>60</v>
      </c>
      <c r="L4428" s="6">
        <v>60</v>
      </c>
      <c r="M4428" s="6">
        <v>5</v>
      </c>
      <c r="N4428" s="6">
        <v>10</v>
      </c>
      <c r="O4428" s="6">
        <v>30</v>
      </c>
      <c r="P4428" s="6">
        <v>35</v>
      </c>
      <c r="Q4428" s="6">
        <v>25</v>
      </c>
      <c r="R4428" s="6">
        <v>10</v>
      </c>
      <c r="S4428" s="6">
        <v>55</v>
      </c>
      <c r="T4428" s="6">
        <v>40</v>
      </c>
      <c r="U4428" s="6">
        <v>30</v>
      </c>
      <c r="V4428" s="6">
        <v>5</v>
      </c>
      <c r="W4428" s="38" t="s">
        <v>68</v>
      </c>
    </row>
    <row r="4429" spans="3:23" x14ac:dyDescent="0.25">
      <c r="C4429" s="106"/>
      <c r="D4429" s="101"/>
      <c r="E4429" s="11" t="s">
        <v>53</v>
      </c>
      <c r="F4429" s="8"/>
      <c r="G4429" s="14">
        <v>19</v>
      </c>
      <c r="H4429" s="29">
        <v>31.578947368421002</v>
      </c>
      <c r="I4429" s="6">
        <v>42.105263157895003</v>
      </c>
      <c r="J4429" s="6">
        <v>21.052631578947</v>
      </c>
      <c r="K4429" s="6">
        <v>63.157894736842003</v>
      </c>
      <c r="L4429" s="6">
        <v>47.368421052632002</v>
      </c>
      <c r="M4429" s="6">
        <v>5.2631578947369997</v>
      </c>
      <c r="N4429" s="6">
        <v>10.526315789473999</v>
      </c>
      <c r="O4429" s="6">
        <v>31.578947368421002</v>
      </c>
      <c r="P4429" s="6">
        <v>36.842105263157997</v>
      </c>
      <c r="Q4429" s="6">
        <v>26.315789473683999</v>
      </c>
      <c r="R4429" s="6">
        <v>26.315789473683999</v>
      </c>
      <c r="S4429" s="6">
        <v>36.842105263157997</v>
      </c>
      <c r="T4429" s="6">
        <v>21.052631578947</v>
      </c>
      <c r="U4429" s="6">
        <v>52.631578947367998</v>
      </c>
      <c r="V4429" s="6">
        <v>10.526315789473999</v>
      </c>
      <c r="W4429" s="31">
        <v>5.2631578947369997</v>
      </c>
    </row>
    <row r="4430" spans="3:23" x14ac:dyDescent="0.25">
      <c r="C4430" s="106"/>
      <c r="D4430" s="101"/>
      <c r="E4430" s="11" t="s">
        <v>38</v>
      </c>
      <c r="F4430" s="8"/>
      <c r="G4430" s="14">
        <v>32</v>
      </c>
      <c r="H4430" s="29">
        <v>15.625</v>
      </c>
      <c r="I4430" s="6">
        <v>62.5</v>
      </c>
      <c r="J4430" s="6">
        <v>15.625</v>
      </c>
      <c r="K4430" s="6">
        <v>62.5</v>
      </c>
      <c r="L4430" s="6">
        <v>68.75</v>
      </c>
      <c r="M4430" s="6">
        <v>12.5</v>
      </c>
      <c r="N4430" s="6">
        <v>12.5</v>
      </c>
      <c r="O4430" s="6">
        <v>31.25</v>
      </c>
      <c r="P4430" s="6">
        <v>34.375</v>
      </c>
      <c r="Q4430" s="6">
        <v>28.125</v>
      </c>
      <c r="R4430" s="6">
        <v>9.375</v>
      </c>
      <c r="S4430" s="6">
        <v>28.125</v>
      </c>
      <c r="T4430" s="6">
        <v>28.125</v>
      </c>
      <c r="U4430" s="6">
        <v>31.25</v>
      </c>
      <c r="V4430" s="6">
        <v>9.375</v>
      </c>
      <c r="W4430" s="38" t="s">
        <v>68</v>
      </c>
    </row>
    <row r="4431" spans="3:23" x14ac:dyDescent="0.25">
      <c r="C4431" s="106"/>
      <c r="D4431" s="101"/>
      <c r="E4431" s="11" t="s">
        <v>54</v>
      </c>
      <c r="F4431" s="8"/>
      <c r="G4431" s="7">
        <v>1276</v>
      </c>
      <c r="H4431" s="17">
        <v>30.642633228840001</v>
      </c>
      <c r="I4431" s="2">
        <v>65.203761755485999</v>
      </c>
      <c r="J4431" s="2">
        <v>21.865203761755001</v>
      </c>
      <c r="K4431" s="2">
        <v>62.617554858934</v>
      </c>
      <c r="L4431" s="2">
        <v>64.655172413792997</v>
      </c>
      <c r="M4431" s="2">
        <v>9.247648902821</v>
      </c>
      <c r="N4431" s="2">
        <v>9.9529780564259998</v>
      </c>
      <c r="O4431" s="2">
        <v>20.141065830721001</v>
      </c>
      <c r="P4431" s="2">
        <v>41.222570532915</v>
      </c>
      <c r="Q4431" s="2">
        <v>24.137931034483</v>
      </c>
      <c r="R4431" s="2">
        <v>12.617554858934</v>
      </c>
      <c r="S4431" s="2">
        <v>32.758620689654997</v>
      </c>
      <c r="T4431" s="2">
        <v>27.899686520376001</v>
      </c>
      <c r="U4431" s="2">
        <v>37.304075235109998</v>
      </c>
      <c r="V4431" s="2">
        <v>2.0376175548590001</v>
      </c>
      <c r="W4431" s="16">
        <v>2.8996865203760001</v>
      </c>
    </row>
    <row r="4432" spans="3:23" x14ac:dyDescent="0.25">
      <c r="C4432" s="106"/>
      <c r="D4432" s="101"/>
      <c r="E4432" s="11" t="s">
        <v>55</v>
      </c>
      <c r="F4432" s="8"/>
      <c r="G4432" s="7">
        <v>177</v>
      </c>
      <c r="H4432" s="17">
        <v>37.288135593219998</v>
      </c>
      <c r="I4432" s="2">
        <v>60.451977401130002</v>
      </c>
      <c r="J4432" s="2">
        <v>28.813559322033999</v>
      </c>
      <c r="K4432" s="2">
        <v>54.237288135592998</v>
      </c>
      <c r="L4432" s="2">
        <v>51.412429378531002</v>
      </c>
      <c r="M4432" s="2">
        <v>7.9096045197739997</v>
      </c>
      <c r="N4432" s="2">
        <v>9.6045197740110009</v>
      </c>
      <c r="O4432" s="2">
        <v>52.542372881356002</v>
      </c>
      <c r="P4432" s="2">
        <v>31.638418079095999</v>
      </c>
      <c r="Q4432" s="2">
        <v>18.079096045198</v>
      </c>
      <c r="R4432" s="2">
        <v>12.429378531073001</v>
      </c>
      <c r="S4432" s="2">
        <v>24.293785310733998</v>
      </c>
      <c r="T4432" s="2">
        <v>20.903954802259999</v>
      </c>
      <c r="U4432" s="2">
        <v>31.073446327684</v>
      </c>
      <c r="V4432" s="2">
        <v>3.3898305084749998</v>
      </c>
      <c r="W4432" s="16">
        <v>2.25988700565</v>
      </c>
    </row>
    <row r="4433" spans="2:23" ht="25.2" x14ac:dyDescent="0.25">
      <c r="C4433" s="102" t="s">
        <v>56</v>
      </c>
      <c r="D4433" s="100" t="s">
        <v>21</v>
      </c>
      <c r="E4433" s="10" t="s">
        <v>57</v>
      </c>
      <c r="F4433" s="9"/>
      <c r="G4433" s="13">
        <v>393</v>
      </c>
      <c r="H4433" s="23">
        <v>34.860050890585001</v>
      </c>
      <c r="I4433" s="4">
        <v>62.849872773537001</v>
      </c>
      <c r="J4433" s="4">
        <v>27.226463104326001</v>
      </c>
      <c r="K4433" s="4">
        <v>62.34096692112</v>
      </c>
      <c r="L4433" s="4">
        <v>61.832061068701996</v>
      </c>
      <c r="M4433" s="4">
        <v>10.432569974554999</v>
      </c>
      <c r="N4433" s="4">
        <v>13.486005089059001</v>
      </c>
      <c r="O4433" s="4">
        <v>31.806615776080999</v>
      </c>
      <c r="P4433" s="4">
        <v>39.949109414757999</v>
      </c>
      <c r="Q4433" s="4">
        <v>26.972010178116999</v>
      </c>
      <c r="R4433" s="4">
        <v>14.249363867684</v>
      </c>
      <c r="S4433" s="4">
        <v>31.043256997455</v>
      </c>
      <c r="T4433" s="4">
        <v>25.954198473281998</v>
      </c>
      <c r="U4433" s="4">
        <v>39.185750636131999</v>
      </c>
      <c r="V4433" s="4">
        <v>2.7989821882950001</v>
      </c>
      <c r="W4433" s="25">
        <v>2.2900763358780001</v>
      </c>
    </row>
    <row r="4434" spans="2:23" ht="25.2" x14ac:dyDescent="0.25">
      <c r="C4434" s="106"/>
      <c r="D4434" s="101"/>
      <c r="E4434" s="11" t="s">
        <v>58</v>
      </c>
      <c r="F4434" s="8"/>
      <c r="G4434" s="7">
        <v>615</v>
      </c>
      <c r="H4434" s="17">
        <v>31.382113821137999</v>
      </c>
      <c r="I4434" s="2">
        <v>63.577235772358001</v>
      </c>
      <c r="J4434" s="2">
        <v>20.325203252032999</v>
      </c>
      <c r="K4434" s="2">
        <v>62.439024390244001</v>
      </c>
      <c r="L4434" s="2">
        <v>62.439024390244001</v>
      </c>
      <c r="M4434" s="2">
        <v>7.9674796747969996</v>
      </c>
      <c r="N4434" s="2">
        <v>8.7804878048779997</v>
      </c>
      <c r="O4434" s="2">
        <v>23.089430894309</v>
      </c>
      <c r="P4434" s="2">
        <v>39.674796747967001</v>
      </c>
      <c r="Q4434" s="2">
        <v>21.788617886179001</v>
      </c>
      <c r="R4434" s="2">
        <v>11.544715447153999</v>
      </c>
      <c r="S4434" s="2">
        <v>32.520325203252</v>
      </c>
      <c r="T4434" s="2">
        <v>29.268292682927001</v>
      </c>
      <c r="U4434" s="2">
        <v>36.422764227641999</v>
      </c>
      <c r="V4434" s="2">
        <v>2.4390243902440001</v>
      </c>
      <c r="W4434" s="16">
        <v>3.0894308943089999</v>
      </c>
    </row>
    <row r="4435" spans="2:23" ht="25.2" x14ac:dyDescent="0.25">
      <c r="C4435" s="106"/>
      <c r="D4435" s="101"/>
      <c r="E4435" s="11" t="s">
        <v>59</v>
      </c>
      <c r="F4435" s="8"/>
      <c r="G4435" s="7">
        <v>364</v>
      </c>
      <c r="H4435" s="17">
        <v>24.725274725275</v>
      </c>
      <c r="I4435" s="2">
        <v>64.835164835165003</v>
      </c>
      <c r="J4435" s="2">
        <v>22.527472527473002</v>
      </c>
      <c r="K4435" s="2">
        <v>59.890109890109997</v>
      </c>
      <c r="L4435" s="2">
        <v>64.560439560440003</v>
      </c>
      <c r="M4435" s="2">
        <v>9.065934065934</v>
      </c>
      <c r="N4435" s="2">
        <v>7.967032967033</v>
      </c>
      <c r="O4435" s="2">
        <v>19.230769230768999</v>
      </c>
      <c r="P4435" s="2">
        <v>39.835164835165003</v>
      </c>
      <c r="Q4435" s="2">
        <v>24.175824175824001</v>
      </c>
      <c r="R4435" s="2">
        <v>13.461538461538</v>
      </c>
      <c r="S4435" s="2">
        <v>32.142857142856997</v>
      </c>
      <c r="T4435" s="2">
        <v>26.098901098900999</v>
      </c>
      <c r="U4435" s="2">
        <v>34.340659340659002</v>
      </c>
      <c r="V4435" s="2">
        <v>1.648351648352</v>
      </c>
      <c r="W4435" s="16">
        <v>2.1978021978019999</v>
      </c>
    </row>
    <row r="4436" spans="2:23" x14ac:dyDescent="0.25">
      <c r="C4436" s="106"/>
      <c r="D4436" s="101"/>
      <c r="E4436" s="11" t="s">
        <v>60</v>
      </c>
      <c r="F4436" s="8"/>
      <c r="G4436" s="7">
        <v>152</v>
      </c>
      <c r="H4436" s="17">
        <v>33.552631578947</v>
      </c>
      <c r="I4436" s="2">
        <v>69.078947368420998</v>
      </c>
      <c r="J4436" s="2">
        <v>20.394736842105001</v>
      </c>
      <c r="K4436" s="2">
        <v>60.526315789473998</v>
      </c>
      <c r="L4436" s="2">
        <v>63.815789473683999</v>
      </c>
      <c r="M4436" s="2">
        <v>9.8684210526319998</v>
      </c>
      <c r="N4436" s="2">
        <v>10.526315789473999</v>
      </c>
      <c r="O4436" s="2">
        <v>23.026315789474001</v>
      </c>
      <c r="P4436" s="2">
        <v>40.131578947367998</v>
      </c>
      <c r="Q4436" s="2">
        <v>20.394736842105001</v>
      </c>
      <c r="R4436" s="2">
        <v>11.184210526316001</v>
      </c>
      <c r="S4436" s="2">
        <v>32.236842105263001</v>
      </c>
      <c r="T4436" s="2">
        <v>24.342105263158</v>
      </c>
      <c r="U4436" s="2">
        <v>35.526315789473998</v>
      </c>
      <c r="V4436" s="2">
        <v>3.947368421053</v>
      </c>
      <c r="W4436" s="16">
        <v>3.947368421053</v>
      </c>
    </row>
    <row r="4437" spans="2:23" x14ac:dyDescent="0.25">
      <c r="C4437" s="102" t="s">
        <v>61</v>
      </c>
      <c r="D4437" s="100" t="s">
        <v>21</v>
      </c>
      <c r="E4437" s="10" t="s">
        <v>62</v>
      </c>
      <c r="F4437" s="9"/>
      <c r="G4437" s="13">
        <v>197</v>
      </c>
      <c r="H4437" s="23">
        <v>23.350253807106998</v>
      </c>
      <c r="I4437" s="4">
        <v>64.974619289339998</v>
      </c>
      <c r="J4437" s="4">
        <v>28.426395939085999</v>
      </c>
      <c r="K4437" s="4">
        <v>58.883248730963999</v>
      </c>
      <c r="L4437" s="4">
        <v>61.421319796954002</v>
      </c>
      <c r="M4437" s="4">
        <v>5.5837563451780001</v>
      </c>
      <c r="N4437" s="4">
        <v>8.1218274111680007</v>
      </c>
      <c r="O4437" s="4">
        <v>28.426395939085999</v>
      </c>
      <c r="P4437" s="4">
        <v>39.086294416244002</v>
      </c>
      <c r="Q4437" s="4">
        <v>22.335025380710999</v>
      </c>
      <c r="R4437" s="4">
        <v>13.705583756345</v>
      </c>
      <c r="S4437" s="4">
        <v>32.487309644669999</v>
      </c>
      <c r="T4437" s="4">
        <v>28.934010152283999</v>
      </c>
      <c r="U4437" s="4">
        <v>32.487309644669999</v>
      </c>
      <c r="V4437" s="4">
        <v>3.553299492386</v>
      </c>
      <c r="W4437" s="25">
        <v>2.5380710659900001</v>
      </c>
    </row>
    <row r="4438" spans="2:23" x14ac:dyDescent="0.25">
      <c r="C4438" s="103"/>
      <c r="D4438" s="101"/>
      <c r="E4438" s="11" t="s">
        <v>63</v>
      </c>
      <c r="F4438" s="8"/>
      <c r="G4438" s="7">
        <v>460</v>
      </c>
      <c r="H4438" s="17">
        <v>38.043478260870003</v>
      </c>
      <c r="I4438" s="2">
        <v>64.565217391304003</v>
      </c>
      <c r="J4438" s="2">
        <v>25.217391304347998</v>
      </c>
      <c r="K4438" s="2">
        <v>66.956521739129997</v>
      </c>
      <c r="L4438" s="2">
        <v>61.304347826087003</v>
      </c>
      <c r="M4438" s="2">
        <v>7.8260869565220004</v>
      </c>
      <c r="N4438" s="2">
        <v>10.217391304348</v>
      </c>
      <c r="O4438" s="2">
        <v>26.521739130435002</v>
      </c>
      <c r="P4438" s="2">
        <v>41.739130434783</v>
      </c>
      <c r="Q4438" s="2">
        <v>28.913043478260999</v>
      </c>
      <c r="R4438" s="2">
        <v>14.130434782609001</v>
      </c>
      <c r="S4438" s="2">
        <v>33.043478260870003</v>
      </c>
      <c r="T4438" s="2">
        <v>28.478260869564998</v>
      </c>
      <c r="U4438" s="2">
        <v>37.391304347826001</v>
      </c>
      <c r="V4438" s="2">
        <v>1.95652173913</v>
      </c>
      <c r="W4438" s="16">
        <v>3.6956521739129999</v>
      </c>
    </row>
    <row r="4439" spans="2:23" ht="25.2" x14ac:dyDescent="0.25">
      <c r="C4439" s="103"/>
      <c r="D4439" s="101"/>
      <c r="E4439" s="11" t="s">
        <v>64</v>
      </c>
      <c r="F4439" s="8"/>
      <c r="G4439" s="7">
        <v>286</v>
      </c>
      <c r="H4439" s="17">
        <v>28.321678321678</v>
      </c>
      <c r="I4439" s="2">
        <v>63.286713286713002</v>
      </c>
      <c r="J4439" s="2">
        <v>21.328671328671</v>
      </c>
      <c r="K4439" s="2">
        <v>59.440559440558999</v>
      </c>
      <c r="L4439" s="2">
        <v>67.482517482516997</v>
      </c>
      <c r="M4439" s="2">
        <v>11.538461538462</v>
      </c>
      <c r="N4439" s="2">
        <v>10.13986013986</v>
      </c>
      <c r="O4439" s="2">
        <v>16.433566433566</v>
      </c>
      <c r="P4439" s="2">
        <v>41.608391608391997</v>
      </c>
      <c r="Q4439" s="2">
        <v>22.027972027972002</v>
      </c>
      <c r="R4439" s="2">
        <v>11.188811188811</v>
      </c>
      <c r="S4439" s="2">
        <v>31.118881118880999</v>
      </c>
      <c r="T4439" s="2">
        <v>26.223776223775999</v>
      </c>
      <c r="U4439" s="2">
        <v>37.412587412587001</v>
      </c>
      <c r="V4439" s="2">
        <v>2.0979020979020002</v>
      </c>
      <c r="W4439" s="16">
        <v>2.4475524475519999</v>
      </c>
    </row>
    <row r="4440" spans="2:23" x14ac:dyDescent="0.25">
      <c r="C4440" s="103"/>
      <c r="D4440" s="101"/>
      <c r="E4440" s="11" t="s">
        <v>65</v>
      </c>
      <c r="F4440" s="8"/>
      <c r="G4440" s="7">
        <v>249</v>
      </c>
      <c r="H4440" s="17">
        <v>30.120481927711001</v>
      </c>
      <c r="I4440" s="2">
        <v>60.240963855422002</v>
      </c>
      <c r="J4440" s="2">
        <v>18.875502008032001</v>
      </c>
      <c r="K4440" s="2">
        <v>65.060240963854994</v>
      </c>
      <c r="L4440" s="2">
        <v>62.650602409638999</v>
      </c>
      <c r="M4440" s="2">
        <v>10.441767068273</v>
      </c>
      <c r="N4440" s="2">
        <v>12.048192771084</v>
      </c>
      <c r="O4440" s="2">
        <v>28.112449799197002</v>
      </c>
      <c r="P4440" s="2">
        <v>38.955823293172998</v>
      </c>
      <c r="Q4440" s="2">
        <v>18.875502008032001</v>
      </c>
      <c r="R4440" s="2">
        <v>12.449799196787</v>
      </c>
      <c r="S4440" s="2">
        <v>32.530120481928002</v>
      </c>
      <c r="T4440" s="2">
        <v>24.899598393573999</v>
      </c>
      <c r="U4440" s="2">
        <v>36.144578313253</v>
      </c>
      <c r="V4440" s="2">
        <v>2.8112449799200001</v>
      </c>
      <c r="W4440" s="16">
        <v>2.0080321285139999</v>
      </c>
    </row>
    <row r="4441" spans="2:23" x14ac:dyDescent="0.25">
      <c r="C4441" s="103"/>
      <c r="D4441" s="101"/>
      <c r="E4441" s="11" t="s">
        <v>66</v>
      </c>
      <c r="F4441" s="8"/>
      <c r="G4441" s="7">
        <v>145</v>
      </c>
      <c r="H4441" s="17">
        <v>28.965517241379001</v>
      </c>
      <c r="I4441" s="2">
        <v>69.655172413792997</v>
      </c>
      <c r="J4441" s="2">
        <v>20</v>
      </c>
      <c r="K4441" s="2">
        <v>58.620689655172001</v>
      </c>
      <c r="L4441" s="2">
        <v>67.586206896552</v>
      </c>
      <c r="M4441" s="2">
        <v>10.344827586207</v>
      </c>
      <c r="N4441" s="2">
        <v>9.6551724137930002</v>
      </c>
      <c r="O4441" s="2">
        <v>25.517241379310001</v>
      </c>
      <c r="P4441" s="2">
        <v>41.379310344827999</v>
      </c>
      <c r="Q4441" s="2">
        <v>26.206896551724</v>
      </c>
      <c r="R4441" s="2">
        <v>13.103448275862</v>
      </c>
      <c r="S4441" s="2">
        <v>30.344827586207</v>
      </c>
      <c r="T4441" s="2">
        <v>28.965517241379001</v>
      </c>
      <c r="U4441" s="2">
        <v>42.068965517240997</v>
      </c>
      <c r="V4441" s="2">
        <v>2.0689655172410002</v>
      </c>
      <c r="W4441" s="16">
        <v>1.379310344828</v>
      </c>
    </row>
    <row r="4442" spans="2:23" x14ac:dyDescent="0.25">
      <c r="C4442" s="107"/>
      <c r="D4442" s="104"/>
      <c r="E4442" s="44" t="s">
        <v>67</v>
      </c>
      <c r="F4442" s="45"/>
      <c r="G4442" s="56">
        <v>187</v>
      </c>
      <c r="H4442" s="66">
        <v>27.807486631016001</v>
      </c>
      <c r="I4442" s="35">
        <v>65.240641711229998</v>
      </c>
      <c r="J4442" s="35">
        <v>19.251336898396001</v>
      </c>
      <c r="K4442" s="35">
        <v>52.406417112299003</v>
      </c>
      <c r="L4442" s="35">
        <v>58.288770053476</v>
      </c>
      <c r="M4442" s="35">
        <v>9.0909090909089993</v>
      </c>
      <c r="N4442" s="35">
        <v>8.5561497326199998</v>
      </c>
      <c r="O4442" s="35">
        <v>21.390374331551001</v>
      </c>
      <c r="P4442" s="35">
        <v>33.155080213904</v>
      </c>
      <c r="Q4442" s="35">
        <v>18.181818181817999</v>
      </c>
      <c r="R4442" s="35">
        <v>10.160427807487</v>
      </c>
      <c r="S4442" s="35">
        <v>31.016042780749</v>
      </c>
      <c r="T4442" s="35">
        <v>25.133689839572</v>
      </c>
      <c r="U4442" s="35">
        <v>33.689839572193002</v>
      </c>
      <c r="V4442" s="35">
        <v>3.208556149733</v>
      </c>
      <c r="W4442" s="67">
        <v>3.208556149733</v>
      </c>
    </row>
    <row r="4444" spans="2:23" x14ac:dyDescent="0.25">
      <c r="B4444" s="42" t="str">
        <f xml:space="preserve"> HYPERLINK("#'目次'!B58", "[52]")</f>
        <v>[52]</v>
      </c>
      <c r="C4444" s="37" t="s">
        <v>648</v>
      </c>
    </row>
    <row r="4447" spans="2:23" x14ac:dyDescent="0.25">
      <c r="C4447" s="37" t="s">
        <v>14</v>
      </c>
    </row>
    <row r="4448" spans="2:23" ht="88.2" x14ac:dyDescent="0.25">
      <c r="C4448" s="96"/>
      <c r="D4448" s="97"/>
      <c r="E4448" s="97"/>
      <c r="F4448" s="97"/>
      <c r="G4448" s="52" t="s">
        <v>15</v>
      </c>
      <c r="H4448" s="48" t="s">
        <v>649</v>
      </c>
      <c r="I4448" s="20" t="s">
        <v>650</v>
      </c>
      <c r="J4448" s="20" t="s">
        <v>651</v>
      </c>
      <c r="K4448" s="20" t="s">
        <v>53</v>
      </c>
      <c r="L4448" s="51" t="s">
        <v>38</v>
      </c>
    </row>
    <row r="4449" spans="3:12" x14ac:dyDescent="0.25">
      <c r="C4449" s="98"/>
      <c r="D4449" s="99"/>
      <c r="E4449" s="99"/>
      <c r="F4449" s="99"/>
      <c r="G4449" s="47"/>
      <c r="H4449" s="55"/>
      <c r="I4449" s="21"/>
      <c r="J4449" s="21"/>
      <c r="K4449" s="21"/>
      <c r="L4449" s="54"/>
    </row>
    <row r="4450" spans="3:12" x14ac:dyDescent="0.25">
      <c r="C4450" s="43"/>
      <c r="D4450" s="49"/>
      <c r="E4450" s="53" t="s">
        <v>15</v>
      </c>
      <c r="F4450" s="46"/>
      <c r="G4450" s="50">
        <v>1524</v>
      </c>
      <c r="H4450" s="32">
        <v>45.603674540682</v>
      </c>
      <c r="I4450" s="32">
        <v>1.0498687664040001</v>
      </c>
      <c r="J4450" s="32">
        <v>45.078740157479999</v>
      </c>
      <c r="K4450" s="32">
        <v>5.8398950131229999</v>
      </c>
      <c r="L4450" s="65">
        <v>2.4278215223099999</v>
      </c>
    </row>
    <row r="4451" spans="3:12" x14ac:dyDescent="0.25">
      <c r="C4451" s="105" t="s">
        <v>20</v>
      </c>
      <c r="D4451" s="100" t="s">
        <v>21</v>
      </c>
      <c r="E4451" s="10" t="s">
        <v>22</v>
      </c>
      <c r="F4451" s="9"/>
      <c r="G4451" s="13">
        <v>780</v>
      </c>
      <c r="H4451" s="23">
        <v>46.923076923076998</v>
      </c>
      <c r="I4451" s="4">
        <v>0.89743589743600005</v>
      </c>
      <c r="J4451" s="4">
        <v>45.512820512821001</v>
      </c>
      <c r="K4451" s="4">
        <v>4.2307692307689999</v>
      </c>
      <c r="L4451" s="25">
        <v>2.435897435897</v>
      </c>
    </row>
    <row r="4452" spans="3:12" x14ac:dyDescent="0.25">
      <c r="C4452" s="106"/>
      <c r="D4452" s="101"/>
      <c r="E4452" s="11" t="s">
        <v>23</v>
      </c>
      <c r="F4452" s="8"/>
      <c r="G4452" s="7">
        <v>744</v>
      </c>
      <c r="H4452" s="17">
        <v>44.220430107527001</v>
      </c>
      <c r="I4452" s="2">
        <v>1.2096774193549999</v>
      </c>
      <c r="J4452" s="2">
        <v>44.623655913977998</v>
      </c>
      <c r="K4452" s="2">
        <v>7.5268817204299996</v>
      </c>
      <c r="L4452" s="16">
        <v>2.4193548387099999</v>
      </c>
    </row>
    <row r="4453" spans="3:12" x14ac:dyDescent="0.25">
      <c r="C4453" s="102" t="s">
        <v>24</v>
      </c>
      <c r="D4453" s="102" t="s">
        <v>25</v>
      </c>
      <c r="E4453" s="10" t="s">
        <v>26</v>
      </c>
      <c r="F4453" s="9"/>
      <c r="G4453" s="13">
        <v>257</v>
      </c>
      <c r="H4453" s="23">
        <v>43.190661478598997</v>
      </c>
      <c r="I4453" s="4">
        <v>0.77821011673200002</v>
      </c>
      <c r="J4453" s="4">
        <v>48.249027237353999</v>
      </c>
      <c r="K4453" s="4">
        <v>7.3929961089490002</v>
      </c>
      <c r="L4453" s="25">
        <v>0.38910505836600001</v>
      </c>
    </row>
    <row r="4454" spans="3:12" x14ac:dyDescent="0.25">
      <c r="C4454" s="106"/>
      <c r="D4454" s="103"/>
      <c r="E4454" s="11" t="s">
        <v>27</v>
      </c>
      <c r="F4454" s="8"/>
      <c r="G4454" s="7">
        <v>297</v>
      </c>
      <c r="H4454" s="17">
        <v>49.158249158248999</v>
      </c>
      <c r="I4454" s="2">
        <v>0.67340067340099996</v>
      </c>
      <c r="J4454" s="2">
        <v>46.464646464646002</v>
      </c>
      <c r="K4454" s="2">
        <v>2.6936026936030002</v>
      </c>
      <c r="L4454" s="16">
        <v>1.010101010101</v>
      </c>
    </row>
    <row r="4455" spans="3:12" x14ac:dyDescent="0.25">
      <c r="C4455" s="106"/>
      <c r="D4455" s="103"/>
      <c r="E4455" s="11" t="s">
        <v>28</v>
      </c>
      <c r="F4455" s="8"/>
      <c r="G4455" s="7">
        <v>316</v>
      </c>
      <c r="H4455" s="17">
        <v>46.835443037974997</v>
      </c>
      <c r="I4455" s="2">
        <v>0.63291139240500005</v>
      </c>
      <c r="J4455" s="2">
        <v>43.354430379747001</v>
      </c>
      <c r="K4455" s="2">
        <v>6.6455696202530001</v>
      </c>
      <c r="L4455" s="16">
        <v>2.5316455696200002</v>
      </c>
    </row>
    <row r="4456" spans="3:12" x14ac:dyDescent="0.25">
      <c r="C4456" s="106"/>
      <c r="D4456" s="103"/>
      <c r="E4456" s="11" t="s">
        <v>29</v>
      </c>
      <c r="F4456" s="8"/>
      <c r="G4456" s="7">
        <v>335</v>
      </c>
      <c r="H4456" s="17">
        <v>46.268656716418</v>
      </c>
      <c r="I4456" s="2">
        <v>0.89552238805999995</v>
      </c>
      <c r="J4456" s="2">
        <v>43.283582089551999</v>
      </c>
      <c r="K4456" s="2">
        <v>5.3731343283579998</v>
      </c>
      <c r="L4456" s="16">
        <v>4.1791044776120003</v>
      </c>
    </row>
    <row r="4457" spans="3:12" x14ac:dyDescent="0.25">
      <c r="C4457" s="106"/>
      <c r="D4457" s="103"/>
      <c r="E4457" s="11" t="s">
        <v>30</v>
      </c>
      <c r="F4457" s="8"/>
      <c r="G4457" s="7">
        <v>319</v>
      </c>
      <c r="H4457" s="17">
        <v>42.319749216300998</v>
      </c>
      <c r="I4457" s="2">
        <v>2.1943573667709999</v>
      </c>
      <c r="J4457" s="2">
        <v>44.827586206897003</v>
      </c>
      <c r="K4457" s="2">
        <v>7.2100313479620004</v>
      </c>
      <c r="L4457" s="16">
        <v>3.4482758620689999</v>
      </c>
    </row>
    <row r="4458" spans="3:12" x14ac:dyDescent="0.25">
      <c r="C4458" s="106"/>
      <c r="D4458" s="103"/>
      <c r="E4458" s="11" t="s">
        <v>31</v>
      </c>
      <c r="F4458" s="8"/>
      <c r="G4458" s="7">
        <v>1267</v>
      </c>
      <c r="H4458" s="17">
        <v>46.093133385950999</v>
      </c>
      <c r="I4458" s="2">
        <v>1.1049723756909999</v>
      </c>
      <c r="J4458" s="2">
        <v>44.435674822415002</v>
      </c>
      <c r="K4458" s="2">
        <v>5.5248618784529997</v>
      </c>
      <c r="L4458" s="16">
        <v>2.84135753749</v>
      </c>
    </row>
    <row r="4459" spans="3:12" x14ac:dyDescent="0.25">
      <c r="C4459" s="106"/>
      <c r="D4459" s="103"/>
      <c r="E4459" s="11" t="s">
        <v>32</v>
      </c>
      <c r="F4459" s="8"/>
      <c r="G4459" s="7">
        <v>654</v>
      </c>
      <c r="H4459" s="17">
        <v>44.34250764526</v>
      </c>
      <c r="I4459" s="2">
        <v>1.529051987768</v>
      </c>
      <c r="J4459" s="2">
        <v>44.036697247706002</v>
      </c>
      <c r="K4459" s="2">
        <v>6.2691131498469996</v>
      </c>
      <c r="L4459" s="16">
        <v>3.8226299694189998</v>
      </c>
    </row>
    <row r="4460" spans="3:12" x14ac:dyDescent="0.25">
      <c r="C4460" s="106"/>
      <c r="D4460" s="102" t="s">
        <v>22</v>
      </c>
      <c r="E4460" s="10" t="s">
        <v>26</v>
      </c>
      <c r="F4460" s="9"/>
      <c r="G4460" s="13">
        <v>137</v>
      </c>
      <c r="H4460" s="23">
        <v>40.875912408759</v>
      </c>
      <c r="I4460" s="4">
        <v>1.459854014599</v>
      </c>
      <c r="J4460" s="4">
        <v>51.824817518247997</v>
      </c>
      <c r="K4460" s="4">
        <v>5.1094890510950002</v>
      </c>
      <c r="L4460" s="25">
        <v>0.72992700729899995</v>
      </c>
    </row>
    <row r="4461" spans="3:12" x14ac:dyDescent="0.25">
      <c r="C4461" s="106"/>
      <c r="D4461" s="103"/>
      <c r="E4461" s="11" t="s">
        <v>27</v>
      </c>
      <c r="F4461" s="8"/>
      <c r="G4461" s="7">
        <v>157</v>
      </c>
      <c r="H4461" s="17">
        <v>49.044585987261001</v>
      </c>
      <c r="I4461" s="2">
        <v>0.63694267515900005</v>
      </c>
      <c r="J4461" s="2">
        <v>47.133757961782997</v>
      </c>
      <c r="K4461" s="2">
        <v>2.5477707006369998</v>
      </c>
      <c r="L4461" s="16">
        <v>0.63694267515900005</v>
      </c>
    </row>
    <row r="4462" spans="3:12" x14ac:dyDescent="0.25">
      <c r="C4462" s="106"/>
      <c r="D4462" s="103"/>
      <c r="E4462" s="11" t="s">
        <v>28</v>
      </c>
      <c r="F4462" s="8"/>
      <c r="G4462" s="7">
        <v>162</v>
      </c>
      <c r="H4462" s="17">
        <v>46.296296296295999</v>
      </c>
      <c r="I4462" s="2">
        <v>1.2345679012349999</v>
      </c>
      <c r="J4462" s="2">
        <v>43.209876543210001</v>
      </c>
      <c r="K4462" s="2">
        <v>5.5555555555560003</v>
      </c>
      <c r="L4462" s="16">
        <v>3.7037037037039999</v>
      </c>
    </row>
    <row r="4463" spans="3:12" x14ac:dyDescent="0.25">
      <c r="C4463" s="106"/>
      <c r="D4463" s="103"/>
      <c r="E4463" s="11" t="s">
        <v>29</v>
      </c>
      <c r="F4463" s="8"/>
      <c r="G4463" s="7">
        <v>175</v>
      </c>
      <c r="H4463" s="17">
        <v>53.714285714286</v>
      </c>
      <c r="I4463" s="2">
        <v>1.142857142857</v>
      </c>
      <c r="J4463" s="2">
        <v>38.857142857143003</v>
      </c>
      <c r="K4463" s="2">
        <v>4</v>
      </c>
      <c r="L4463" s="16">
        <v>2.285714285714</v>
      </c>
    </row>
    <row r="4464" spans="3:12" x14ac:dyDescent="0.25">
      <c r="C4464" s="106"/>
      <c r="D4464" s="103"/>
      <c r="E4464" s="11" t="s">
        <v>30</v>
      </c>
      <c r="F4464" s="8"/>
      <c r="G4464" s="7">
        <v>149</v>
      </c>
      <c r="H4464" s="17">
        <v>42.953020134227998</v>
      </c>
      <c r="I4464" s="19" t="s">
        <v>68</v>
      </c>
      <c r="J4464" s="2">
        <v>48.322147651007</v>
      </c>
      <c r="K4464" s="2">
        <v>4.0268456375839996</v>
      </c>
      <c r="L4464" s="16">
        <v>4.6979865771810001</v>
      </c>
    </row>
    <row r="4465" spans="3:12" x14ac:dyDescent="0.25">
      <c r="C4465" s="106"/>
      <c r="D4465" s="103"/>
      <c r="E4465" s="11" t="s">
        <v>31</v>
      </c>
      <c r="F4465" s="8"/>
      <c r="G4465" s="7">
        <v>643</v>
      </c>
      <c r="H4465" s="17">
        <v>48.211508553655001</v>
      </c>
      <c r="I4465" s="2">
        <v>0.77760497667200001</v>
      </c>
      <c r="J4465" s="2">
        <v>44.167962674960997</v>
      </c>
      <c r="K4465" s="2">
        <v>4.0435458786940002</v>
      </c>
      <c r="L4465" s="16">
        <v>2.799377916019</v>
      </c>
    </row>
    <row r="4466" spans="3:12" x14ac:dyDescent="0.25">
      <c r="C4466" s="106"/>
      <c r="D4466" s="103"/>
      <c r="E4466" s="11" t="s">
        <v>32</v>
      </c>
      <c r="F4466" s="8"/>
      <c r="G4466" s="7">
        <v>324</v>
      </c>
      <c r="H4466" s="17">
        <v>48.765432098764997</v>
      </c>
      <c r="I4466" s="2">
        <v>0.61728395061700003</v>
      </c>
      <c r="J4466" s="2">
        <v>43.209876543210001</v>
      </c>
      <c r="K4466" s="2">
        <v>4.0123456790120002</v>
      </c>
      <c r="L4466" s="16">
        <v>3.395061728395</v>
      </c>
    </row>
    <row r="4467" spans="3:12" x14ac:dyDescent="0.25">
      <c r="C4467" s="106"/>
      <c r="D4467" s="102" t="s">
        <v>23</v>
      </c>
      <c r="E4467" s="10" t="s">
        <v>26</v>
      </c>
      <c r="F4467" s="9"/>
      <c r="G4467" s="13">
        <v>120</v>
      </c>
      <c r="H4467" s="23">
        <v>45.833333333333002</v>
      </c>
      <c r="I4467" s="36" t="s">
        <v>68</v>
      </c>
      <c r="J4467" s="4">
        <v>44.166666666666998</v>
      </c>
      <c r="K4467" s="4">
        <v>10</v>
      </c>
      <c r="L4467" s="59" t="s">
        <v>68</v>
      </c>
    </row>
    <row r="4468" spans="3:12" x14ac:dyDescent="0.25">
      <c r="C4468" s="106"/>
      <c r="D4468" s="103"/>
      <c r="E4468" s="11" t="s">
        <v>27</v>
      </c>
      <c r="F4468" s="8"/>
      <c r="G4468" s="7">
        <v>140</v>
      </c>
      <c r="H4468" s="17">
        <v>49.285714285714</v>
      </c>
      <c r="I4468" s="2">
        <v>0.71428571428599996</v>
      </c>
      <c r="J4468" s="2">
        <v>45.714285714286</v>
      </c>
      <c r="K4468" s="2">
        <v>2.8571428571430002</v>
      </c>
      <c r="L4468" s="16">
        <v>1.4285714285710001</v>
      </c>
    </row>
    <row r="4469" spans="3:12" x14ac:dyDescent="0.25">
      <c r="C4469" s="106"/>
      <c r="D4469" s="103"/>
      <c r="E4469" s="11" t="s">
        <v>28</v>
      </c>
      <c r="F4469" s="8"/>
      <c r="G4469" s="7">
        <v>154</v>
      </c>
      <c r="H4469" s="17">
        <v>47.402597402597003</v>
      </c>
      <c r="I4469" s="19" t="s">
        <v>68</v>
      </c>
      <c r="J4469" s="2">
        <v>43.506493506494003</v>
      </c>
      <c r="K4469" s="2">
        <v>7.792207792208</v>
      </c>
      <c r="L4469" s="16">
        <v>1.298701298701</v>
      </c>
    </row>
    <row r="4470" spans="3:12" x14ac:dyDescent="0.25">
      <c r="C4470" s="106"/>
      <c r="D4470" s="103"/>
      <c r="E4470" s="11" t="s">
        <v>29</v>
      </c>
      <c r="F4470" s="8"/>
      <c r="G4470" s="7">
        <v>160</v>
      </c>
      <c r="H4470" s="17">
        <v>38.125</v>
      </c>
      <c r="I4470" s="2">
        <v>0.625</v>
      </c>
      <c r="J4470" s="2">
        <v>48.125</v>
      </c>
      <c r="K4470" s="2">
        <v>6.875</v>
      </c>
      <c r="L4470" s="16">
        <v>6.25</v>
      </c>
    </row>
    <row r="4471" spans="3:12" x14ac:dyDescent="0.25">
      <c r="C4471" s="106"/>
      <c r="D4471" s="103"/>
      <c r="E4471" s="11" t="s">
        <v>30</v>
      </c>
      <c r="F4471" s="8"/>
      <c r="G4471" s="7">
        <v>170</v>
      </c>
      <c r="H4471" s="17">
        <v>41.764705882352999</v>
      </c>
      <c r="I4471" s="2">
        <v>4.1176470588239997</v>
      </c>
      <c r="J4471" s="2">
        <v>41.764705882352999</v>
      </c>
      <c r="K4471" s="2">
        <v>10</v>
      </c>
      <c r="L4471" s="16">
        <v>2.352941176471</v>
      </c>
    </row>
    <row r="4472" spans="3:12" x14ac:dyDescent="0.25">
      <c r="C4472" s="106"/>
      <c r="D4472" s="103"/>
      <c r="E4472" s="11" t="s">
        <v>31</v>
      </c>
      <c r="F4472" s="8"/>
      <c r="G4472" s="7">
        <v>624</v>
      </c>
      <c r="H4472" s="17">
        <v>43.910256410255997</v>
      </c>
      <c r="I4472" s="2">
        <v>1.442307692308</v>
      </c>
      <c r="J4472" s="2">
        <v>44.711538461537998</v>
      </c>
      <c r="K4472" s="2">
        <v>7.0512820512819996</v>
      </c>
      <c r="L4472" s="16">
        <v>2.884615384615</v>
      </c>
    </row>
    <row r="4473" spans="3:12" x14ac:dyDescent="0.25">
      <c r="C4473" s="106"/>
      <c r="D4473" s="103"/>
      <c r="E4473" s="11" t="s">
        <v>32</v>
      </c>
      <c r="F4473" s="8"/>
      <c r="G4473" s="7">
        <v>330</v>
      </c>
      <c r="H4473" s="17">
        <v>40</v>
      </c>
      <c r="I4473" s="2">
        <v>2.4242424242420002</v>
      </c>
      <c r="J4473" s="2">
        <v>44.848484848485</v>
      </c>
      <c r="K4473" s="2">
        <v>8.4848484848479995</v>
      </c>
      <c r="L4473" s="16">
        <v>4.2424242424239997</v>
      </c>
    </row>
    <row r="4474" spans="3:12" ht="25.2" x14ac:dyDescent="0.25">
      <c r="C4474" s="102" t="s">
        <v>33</v>
      </c>
      <c r="D4474" s="102" t="s">
        <v>25</v>
      </c>
      <c r="E4474" s="10" t="s">
        <v>34</v>
      </c>
      <c r="F4474" s="9"/>
      <c r="G4474" s="13">
        <v>75</v>
      </c>
      <c r="H4474" s="23">
        <v>44</v>
      </c>
      <c r="I4474" s="36" t="s">
        <v>68</v>
      </c>
      <c r="J4474" s="4">
        <v>45.333333333333002</v>
      </c>
      <c r="K4474" s="4">
        <v>9.333333333333</v>
      </c>
      <c r="L4474" s="25">
        <v>1.333333333333</v>
      </c>
    </row>
    <row r="4475" spans="3:12" ht="25.2" x14ac:dyDescent="0.25">
      <c r="C4475" s="106"/>
      <c r="D4475" s="103"/>
      <c r="E4475" s="11" t="s">
        <v>35</v>
      </c>
      <c r="F4475" s="8"/>
      <c r="G4475" s="7">
        <v>1042</v>
      </c>
      <c r="H4475" s="17">
        <v>47.312859884837003</v>
      </c>
      <c r="I4475" s="2">
        <v>0.95969289827299997</v>
      </c>
      <c r="J4475" s="2">
        <v>44.817658349327999</v>
      </c>
      <c r="K4475" s="2">
        <v>4.6065259117080002</v>
      </c>
      <c r="L4475" s="16">
        <v>2.3032629558540001</v>
      </c>
    </row>
    <row r="4476" spans="3:12" ht="25.2" x14ac:dyDescent="0.25">
      <c r="C4476" s="106"/>
      <c r="D4476" s="103"/>
      <c r="E4476" s="11" t="s">
        <v>36</v>
      </c>
      <c r="F4476" s="8"/>
      <c r="G4476" s="7">
        <v>122</v>
      </c>
      <c r="H4476" s="17">
        <v>40.983606557377001</v>
      </c>
      <c r="I4476" s="2">
        <v>1.6393442622950001</v>
      </c>
      <c r="J4476" s="2">
        <v>43.442622950820002</v>
      </c>
      <c r="K4476" s="2">
        <v>11.475409836066</v>
      </c>
      <c r="L4476" s="16">
        <v>2.459016393443</v>
      </c>
    </row>
    <row r="4477" spans="3:12" ht="25.2" x14ac:dyDescent="0.25">
      <c r="C4477" s="106"/>
      <c r="D4477" s="103"/>
      <c r="E4477" s="11" t="s">
        <v>37</v>
      </c>
      <c r="F4477" s="8"/>
      <c r="G4477" s="7">
        <v>251</v>
      </c>
      <c r="H4477" s="17">
        <v>41.035856573704997</v>
      </c>
      <c r="I4477" s="2">
        <v>1.593625498008</v>
      </c>
      <c r="J4477" s="2">
        <v>45.816733067728997</v>
      </c>
      <c r="K4477" s="2">
        <v>7.9681274900399996</v>
      </c>
      <c r="L4477" s="16">
        <v>3.5856573705180002</v>
      </c>
    </row>
    <row r="4478" spans="3:12" x14ac:dyDescent="0.25">
      <c r="C4478" s="106"/>
      <c r="D4478" s="103"/>
      <c r="E4478" s="11" t="s">
        <v>38</v>
      </c>
      <c r="F4478" s="8"/>
      <c r="G4478" s="14">
        <v>34</v>
      </c>
      <c r="H4478" s="29">
        <v>47.058823529412003</v>
      </c>
      <c r="I4478" s="12" t="s">
        <v>68</v>
      </c>
      <c r="J4478" s="6">
        <v>52.941176470587997</v>
      </c>
      <c r="K4478" s="12" t="s">
        <v>68</v>
      </c>
      <c r="L4478" s="38" t="s">
        <v>68</v>
      </c>
    </row>
    <row r="4479" spans="3:12" ht="25.2" x14ac:dyDescent="0.25">
      <c r="C4479" s="106"/>
      <c r="D4479" s="102" t="s">
        <v>22</v>
      </c>
      <c r="E4479" s="10" t="s">
        <v>34</v>
      </c>
      <c r="F4479" s="9"/>
      <c r="G4479" s="13">
        <v>53</v>
      </c>
      <c r="H4479" s="23">
        <v>47.169811320755002</v>
      </c>
      <c r="I4479" s="36" t="s">
        <v>68</v>
      </c>
      <c r="J4479" s="4">
        <v>41.509433962263998</v>
      </c>
      <c r="K4479" s="4">
        <v>9.4339622641510008</v>
      </c>
      <c r="L4479" s="25">
        <v>1.88679245283</v>
      </c>
    </row>
    <row r="4480" spans="3:12" ht="25.2" x14ac:dyDescent="0.25">
      <c r="C4480" s="106"/>
      <c r="D4480" s="103"/>
      <c r="E4480" s="11" t="s">
        <v>35</v>
      </c>
      <c r="F4480" s="8"/>
      <c r="G4480" s="7">
        <v>595</v>
      </c>
      <c r="H4480" s="17">
        <v>47.899159663866001</v>
      </c>
      <c r="I4480" s="2">
        <v>1.0084033613450001</v>
      </c>
      <c r="J4480" s="2">
        <v>46.050420168066999</v>
      </c>
      <c r="K4480" s="2">
        <v>3.0252100840340002</v>
      </c>
      <c r="L4480" s="16">
        <v>2.0168067226890001</v>
      </c>
    </row>
    <row r="4481" spans="3:12" ht="25.2" x14ac:dyDescent="0.25">
      <c r="C4481" s="106"/>
      <c r="D4481" s="103"/>
      <c r="E4481" s="11" t="s">
        <v>36</v>
      </c>
      <c r="F4481" s="8"/>
      <c r="G4481" s="7">
        <v>56</v>
      </c>
      <c r="H4481" s="17">
        <v>39.285714285714</v>
      </c>
      <c r="I4481" s="2">
        <v>1.785714285714</v>
      </c>
      <c r="J4481" s="2">
        <v>41.071428571429003</v>
      </c>
      <c r="K4481" s="2">
        <v>14.285714285714</v>
      </c>
      <c r="L4481" s="16">
        <v>3.5714285714290002</v>
      </c>
    </row>
    <row r="4482" spans="3:12" ht="25.2" x14ac:dyDescent="0.25">
      <c r="C4482" s="106"/>
      <c r="D4482" s="103"/>
      <c r="E4482" s="11" t="s">
        <v>37</v>
      </c>
      <c r="F4482" s="8"/>
      <c r="G4482" s="7">
        <v>54</v>
      </c>
      <c r="H4482" s="17">
        <v>40.740740740741003</v>
      </c>
      <c r="I4482" s="19" t="s">
        <v>68</v>
      </c>
      <c r="J4482" s="2">
        <v>48.148148148148003</v>
      </c>
      <c r="K4482" s="2">
        <v>3.7037037037039999</v>
      </c>
      <c r="L4482" s="16">
        <v>7.4074074074069998</v>
      </c>
    </row>
    <row r="4483" spans="3:12" x14ac:dyDescent="0.25">
      <c r="C4483" s="106"/>
      <c r="D4483" s="103"/>
      <c r="E4483" s="11" t="s">
        <v>38</v>
      </c>
      <c r="F4483" s="8"/>
      <c r="G4483" s="14">
        <v>22</v>
      </c>
      <c r="H4483" s="29">
        <v>54.545454545455001</v>
      </c>
      <c r="I4483" s="12" t="s">
        <v>68</v>
      </c>
      <c r="J4483" s="6">
        <v>45.454545454544999</v>
      </c>
      <c r="K4483" s="12" t="s">
        <v>68</v>
      </c>
      <c r="L4483" s="38" t="s">
        <v>68</v>
      </c>
    </row>
    <row r="4484" spans="3:12" ht="25.2" x14ac:dyDescent="0.25">
      <c r="C4484" s="106"/>
      <c r="D4484" s="102" t="s">
        <v>23</v>
      </c>
      <c r="E4484" s="10" t="s">
        <v>34</v>
      </c>
      <c r="F4484" s="9"/>
      <c r="G4484" s="41">
        <v>22</v>
      </c>
      <c r="H4484" s="61">
        <v>36.363636363635997</v>
      </c>
      <c r="I4484" s="39" t="s">
        <v>68</v>
      </c>
      <c r="J4484" s="33">
        <v>54.545454545455001</v>
      </c>
      <c r="K4484" s="33">
        <v>9.0909090909089993</v>
      </c>
      <c r="L4484" s="70" t="s">
        <v>68</v>
      </c>
    </row>
    <row r="4485" spans="3:12" ht="25.2" x14ac:dyDescent="0.25">
      <c r="C4485" s="106"/>
      <c r="D4485" s="103"/>
      <c r="E4485" s="11" t="s">
        <v>35</v>
      </c>
      <c r="F4485" s="8"/>
      <c r="G4485" s="7">
        <v>447</v>
      </c>
      <c r="H4485" s="17">
        <v>46.532438478746997</v>
      </c>
      <c r="I4485" s="2">
        <v>0.89485458613000002</v>
      </c>
      <c r="J4485" s="2">
        <v>43.176733780760998</v>
      </c>
      <c r="K4485" s="2">
        <v>6.7114093959729999</v>
      </c>
      <c r="L4485" s="16">
        <v>2.6845637583889999</v>
      </c>
    </row>
    <row r="4486" spans="3:12" ht="25.2" x14ac:dyDescent="0.25">
      <c r="C4486" s="106"/>
      <c r="D4486" s="103"/>
      <c r="E4486" s="11" t="s">
        <v>36</v>
      </c>
      <c r="F4486" s="8"/>
      <c r="G4486" s="7">
        <v>66</v>
      </c>
      <c r="H4486" s="17">
        <v>42.424242424242003</v>
      </c>
      <c r="I4486" s="2">
        <v>1.5151515151520001</v>
      </c>
      <c r="J4486" s="2">
        <v>45.454545454544999</v>
      </c>
      <c r="K4486" s="2">
        <v>9.0909090909089993</v>
      </c>
      <c r="L4486" s="16">
        <v>1.5151515151520001</v>
      </c>
    </row>
    <row r="4487" spans="3:12" ht="25.2" x14ac:dyDescent="0.25">
      <c r="C4487" s="106"/>
      <c r="D4487" s="103"/>
      <c r="E4487" s="11" t="s">
        <v>37</v>
      </c>
      <c r="F4487" s="8"/>
      <c r="G4487" s="7">
        <v>197</v>
      </c>
      <c r="H4487" s="17">
        <v>41.116751269036001</v>
      </c>
      <c r="I4487" s="2">
        <v>2.0304568527920002</v>
      </c>
      <c r="J4487" s="2">
        <v>45.177664974618999</v>
      </c>
      <c r="K4487" s="2">
        <v>9.1370558375630004</v>
      </c>
      <c r="L4487" s="16">
        <v>2.5380710659900001</v>
      </c>
    </row>
    <row r="4488" spans="3:12" x14ac:dyDescent="0.25">
      <c r="C4488" s="106"/>
      <c r="D4488" s="103"/>
      <c r="E4488" s="11" t="s">
        <v>38</v>
      </c>
      <c r="F4488" s="8"/>
      <c r="G4488" s="14">
        <v>12</v>
      </c>
      <c r="H4488" s="29">
        <v>33.333333333333002</v>
      </c>
      <c r="I4488" s="12" t="s">
        <v>68</v>
      </c>
      <c r="J4488" s="6">
        <v>66.666666666666998</v>
      </c>
      <c r="K4488" s="12" t="s">
        <v>68</v>
      </c>
      <c r="L4488" s="38" t="s">
        <v>68</v>
      </c>
    </row>
    <row r="4489" spans="3:12" ht="25.2" x14ac:dyDescent="0.25">
      <c r="C4489" s="102" t="s">
        <v>39</v>
      </c>
      <c r="D4489" s="102" t="s">
        <v>25</v>
      </c>
      <c r="E4489" s="10" t="s">
        <v>40</v>
      </c>
      <c r="F4489" s="9"/>
      <c r="G4489" s="13">
        <v>263</v>
      </c>
      <c r="H4489" s="23">
        <v>45.247148288973001</v>
      </c>
      <c r="I4489" s="4">
        <v>0.38022813688200002</v>
      </c>
      <c r="J4489" s="4">
        <v>41.825095057033998</v>
      </c>
      <c r="K4489" s="4">
        <v>9.8859315589350008</v>
      </c>
      <c r="L4489" s="25">
        <v>2.6615969581750001</v>
      </c>
    </row>
    <row r="4490" spans="3:12" ht="25.2" x14ac:dyDescent="0.25">
      <c r="C4490" s="106"/>
      <c r="D4490" s="103"/>
      <c r="E4490" s="11" t="s">
        <v>41</v>
      </c>
      <c r="F4490" s="8"/>
      <c r="G4490" s="7">
        <v>906</v>
      </c>
      <c r="H4490" s="17">
        <v>47.792494481235998</v>
      </c>
      <c r="I4490" s="2">
        <v>0.66225165562900001</v>
      </c>
      <c r="J4490" s="2">
        <v>45.253863134657998</v>
      </c>
      <c r="K4490" s="2">
        <v>4.3046357615890001</v>
      </c>
      <c r="L4490" s="16">
        <v>1.9867549668869999</v>
      </c>
    </row>
    <row r="4491" spans="3:12" x14ac:dyDescent="0.25">
      <c r="C4491" s="106"/>
      <c r="D4491" s="103"/>
      <c r="E4491" s="11" t="s">
        <v>42</v>
      </c>
      <c r="F4491" s="8"/>
      <c r="G4491" s="7">
        <v>61</v>
      </c>
      <c r="H4491" s="17">
        <v>54.098360655737999</v>
      </c>
      <c r="I4491" s="2">
        <v>1.6393442622950001</v>
      </c>
      <c r="J4491" s="2">
        <v>42.622950819671999</v>
      </c>
      <c r="K4491" s="2">
        <v>1.6393442622950001</v>
      </c>
      <c r="L4491" s="40" t="s">
        <v>68</v>
      </c>
    </row>
    <row r="4492" spans="3:12" x14ac:dyDescent="0.25">
      <c r="C4492" s="106"/>
      <c r="D4492" s="103"/>
      <c r="E4492" s="11" t="s">
        <v>43</v>
      </c>
      <c r="F4492" s="8"/>
      <c r="G4492" s="7">
        <v>450</v>
      </c>
      <c r="H4492" s="17">
        <v>38.888888888888999</v>
      </c>
      <c r="I4492" s="2">
        <v>1.7777777777779999</v>
      </c>
      <c r="J4492" s="2">
        <v>50.888888888888999</v>
      </c>
      <c r="K4492" s="2">
        <v>6</v>
      </c>
      <c r="L4492" s="16">
        <v>2.4444444444440001</v>
      </c>
    </row>
    <row r="4493" spans="3:12" x14ac:dyDescent="0.25">
      <c r="C4493" s="106"/>
      <c r="D4493" s="103"/>
      <c r="E4493" s="11" t="s">
        <v>44</v>
      </c>
      <c r="F4493" s="8"/>
      <c r="G4493" s="7">
        <v>93</v>
      </c>
      <c r="H4493" s="17">
        <v>35.483870967742</v>
      </c>
      <c r="I4493" s="2">
        <v>3.2258064516129998</v>
      </c>
      <c r="J4493" s="2">
        <v>54.838709677418997</v>
      </c>
      <c r="K4493" s="2">
        <v>6.4516129032259997</v>
      </c>
      <c r="L4493" s="40" t="s">
        <v>68</v>
      </c>
    </row>
    <row r="4494" spans="3:12" ht="25.2" x14ac:dyDescent="0.25">
      <c r="C4494" s="106"/>
      <c r="D4494" s="103"/>
      <c r="E4494" s="11" t="s">
        <v>45</v>
      </c>
      <c r="F4494" s="8"/>
      <c r="G4494" s="14">
        <v>41</v>
      </c>
      <c r="H4494" s="29">
        <v>29.268292682927001</v>
      </c>
      <c r="I4494" s="12" t="s">
        <v>68</v>
      </c>
      <c r="J4494" s="6">
        <v>56.097560975610001</v>
      </c>
      <c r="K4494" s="6">
        <v>9.7560975609760003</v>
      </c>
      <c r="L4494" s="31">
        <v>4.8780487804880002</v>
      </c>
    </row>
    <row r="4495" spans="3:12" x14ac:dyDescent="0.25">
      <c r="C4495" s="106"/>
      <c r="D4495" s="103"/>
      <c r="E4495" s="11" t="s">
        <v>38</v>
      </c>
      <c r="F4495" s="8"/>
      <c r="G4495" s="7">
        <v>141</v>
      </c>
      <c r="H4495" s="17">
        <v>44.680851063829998</v>
      </c>
      <c r="I4495" s="2">
        <v>2.8368794326239999</v>
      </c>
      <c r="J4495" s="2">
        <v>44.680851063829998</v>
      </c>
      <c r="K4495" s="2">
        <v>4.2553191489359996</v>
      </c>
      <c r="L4495" s="16">
        <v>3.54609929078</v>
      </c>
    </row>
    <row r="4496" spans="3:12" ht="25.2" x14ac:dyDescent="0.25">
      <c r="C4496" s="106"/>
      <c r="D4496" s="102" t="s">
        <v>22</v>
      </c>
      <c r="E4496" s="10" t="s">
        <v>40</v>
      </c>
      <c r="F4496" s="9"/>
      <c r="G4496" s="13">
        <v>123</v>
      </c>
      <c r="H4496" s="23">
        <v>42.276422764228002</v>
      </c>
      <c r="I4496" s="36" t="s">
        <v>68</v>
      </c>
      <c r="J4496" s="4">
        <v>44.715447154472002</v>
      </c>
      <c r="K4496" s="4">
        <v>8.130081300813</v>
      </c>
      <c r="L4496" s="25">
        <v>4.8780487804880002</v>
      </c>
    </row>
    <row r="4497" spans="3:12" ht="25.2" x14ac:dyDescent="0.25">
      <c r="C4497" s="106"/>
      <c r="D4497" s="103"/>
      <c r="E4497" s="11" t="s">
        <v>41</v>
      </c>
      <c r="F4497" s="8"/>
      <c r="G4497" s="7">
        <v>511</v>
      </c>
      <c r="H4497" s="17">
        <v>47.749510763209003</v>
      </c>
      <c r="I4497" s="2">
        <v>0.78277886497100002</v>
      </c>
      <c r="J4497" s="2">
        <v>46.379647749511001</v>
      </c>
      <c r="K4497" s="2">
        <v>3.131115459883</v>
      </c>
      <c r="L4497" s="16">
        <v>1.9569471624270001</v>
      </c>
    </row>
    <row r="4498" spans="3:12" x14ac:dyDescent="0.25">
      <c r="C4498" s="106"/>
      <c r="D4498" s="103"/>
      <c r="E4498" s="11" t="s">
        <v>42</v>
      </c>
      <c r="F4498" s="8"/>
      <c r="G4498" s="14">
        <v>36</v>
      </c>
      <c r="H4498" s="29">
        <v>52.777777777777999</v>
      </c>
      <c r="I4498" s="6">
        <v>2.7777777777780002</v>
      </c>
      <c r="J4498" s="6">
        <v>44.444444444444002</v>
      </c>
      <c r="K4498" s="12" t="s">
        <v>68</v>
      </c>
      <c r="L4498" s="38" t="s">
        <v>68</v>
      </c>
    </row>
    <row r="4499" spans="3:12" x14ac:dyDescent="0.25">
      <c r="C4499" s="106"/>
      <c r="D4499" s="103"/>
      <c r="E4499" s="11" t="s">
        <v>43</v>
      </c>
      <c r="F4499" s="8"/>
      <c r="G4499" s="7">
        <v>224</v>
      </c>
      <c r="H4499" s="17">
        <v>40.625</v>
      </c>
      <c r="I4499" s="2">
        <v>1.785714285714</v>
      </c>
      <c r="J4499" s="2">
        <v>50</v>
      </c>
      <c r="K4499" s="2">
        <v>5.3571428571429998</v>
      </c>
      <c r="L4499" s="16">
        <v>2.2321428571430002</v>
      </c>
    </row>
    <row r="4500" spans="3:12" x14ac:dyDescent="0.25">
      <c r="C4500" s="106"/>
      <c r="D4500" s="103"/>
      <c r="E4500" s="11" t="s">
        <v>44</v>
      </c>
      <c r="F4500" s="8"/>
      <c r="G4500" s="14">
        <v>46</v>
      </c>
      <c r="H4500" s="29">
        <v>45.652173913043001</v>
      </c>
      <c r="I4500" s="6">
        <v>2.1739130434780001</v>
      </c>
      <c r="J4500" s="6">
        <v>45.652173913043001</v>
      </c>
      <c r="K4500" s="6">
        <v>6.5217391304349999</v>
      </c>
      <c r="L4500" s="38" t="s">
        <v>68</v>
      </c>
    </row>
    <row r="4501" spans="3:12" ht="25.2" x14ac:dyDescent="0.25">
      <c r="C4501" s="106"/>
      <c r="D4501" s="103"/>
      <c r="E4501" s="11" t="s">
        <v>45</v>
      </c>
      <c r="F4501" s="8"/>
      <c r="G4501" s="14">
        <v>18</v>
      </c>
      <c r="H4501" s="29">
        <v>33.333333333333002</v>
      </c>
      <c r="I4501" s="12" t="s">
        <v>68</v>
      </c>
      <c r="J4501" s="6">
        <v>50</v>
      </c>
      <c r="K4501" s="6">
        <v>11.111111111111001</v>
      </c>
      <c r="L4501" s="31">
        <v>5.5555555555560003</v>
      </c>
    </row>
    <row r="4502" spans="3:12" x14ac:dyDescent="0.25">
      <c r="C4502" s="106"/>
      <c r="D4502" s="103"/>
      <c r="E4502" s="11" t="s">
        <v>38</v>
      </c>
      <c r="F4502" s="8"/>
      <c r="G4502" s="7">
        <v>80</v>
      </c>
      <c r="H4502" s="17">
        <v>53.75</v>
      </c>
      <c r="I4502" s="2">
        <v>2.5</v>
      </c>
      <c r="J4502" s="2">
        <v>41.25</v>
      </c>
      <c r="K4502" s="2">
        <v>1.25</v>
      </c>
      <c r="L4502" s="16">
        <v>1.25</v>
      </c>
    </row>
    <row r="4503" spans="3:12" ht="25.2" x14ac:dyDescent="0.25">
      <c r="C4503" s="106"/>
      <c r="D4503" s="102" t="s">
        <v>23</v>
      </c>
      <c r="E4503" s="10" t="s">
        <v>40</v>
      </c>
      <c r="F4503" s="9"/>
      <c r="G4503" s="13">
        <v>140</v>
      </c>
      <c r="H4503" s="23">
        <v>47.857142857143003</v>
      </c>
      <c r="I4503" s="4">
        <v>0.71428571428599996</v>
      </c>
      <c r="J4503" s="4">
        <v>39.285714285714</v>
      </c>
      <c r="K4503" s="4">
        <v>11.428571428571001</v>
      </c>
      <c r="L4503" s="25">
        <v>0.71428571428599996</v>
      </c>
    </row>
    <row r="4504" spans="3:12" ht="25.2" x14ac:dyDescent="0.25">
      <c r="C4504" s="106"/>
      <c r="D4504" s="103"/>
      <c r="E4504" s="11" t="s">
        <v>41</v>
      </c>
      <c r="F4504" s="8"/>
      <c r="G4504" s="7">
        <v>395</v>
      </c>
      <c r="H4504" s="17">
        <v>47.848101265822997</v>
      </c>
      <c r="I4504" s="2">
        <v>0.50632911392400004</v>
      </c>
      <c r="J4504" s="2">
        <v>43.797468354430002</v>
      </c>
      <c r="K4504" s="2">
        <v>5.8227848101269997</v>
      </c>
      <c r="L4504" s="16">
        <v>2.0253164556960002</v>
      </c>
    </row>
    <row r="4505" spans="3:12" x14ac:dyDescent="0.25">
      <c r="C4505" s="106"/>
      <c r="D4505" s="103"/>
      <c r="E4505" s="11" t="s">
        <v>42</v>
      </c>
      <c r="F4505" s="8"/>
      <c r="G4505" s="14">
        <v>25</v>
      </c>
      <c r="H4505" s="29">
        <v>56</v>
      </c>
      <c r="I4505" s="12" t="s">
        <v>68</v>
      </c>
      <c r="J4505" s="6">
        <v>40</v>
      </c>
      <c r="K4505" s="6">
        <v>4</v>
      </c>
      <c r="L4505" s="38" t="s">
        <v>68</v>
      </c>
    </row>
    <row r="4506" spans="3:12" x14ac:dyDescent="0.25">
      <c r="C4506" s="106"/>
      <c r="D4506" s="103"/>
      <c r="E4506" s="11" t="s">
        <v>43</v>
      </c>
      <c r="F4506" s="8"/>
      <c r="G4506" s="7">
        <v>226</v>
      </c>
      <c r="H4506" s="17">
        <v>37.168141592920001</v>
      </c>
      <c r="I4506" s="2">
        <v>1.769911504425</v>
      </c>
      <c r="J4506" s="2">
        <v>51.769911504424996</v>
      </c>
      <c r="K4506" s="2">
        <v>6.6371681415930004</v>
      </c>
      <c r="L4506" s="16">
        <v>2.654867256637</v>
      </c>
    </row>
    <row r="4507" spans="3:12" x14ac:dyDescent="0.25">
      <c r="C4507" s="106"/>
      <c r="D4507" s="103"/>
      <c r="E4507" s="11" t="s">
        <v>44</v>
      </c>
      <c r="F4507" s="8"/>
      <c r="G4507" s="14">
        <v>47</v>
      </c>
      <c r="H4507" s="29">
        <v>25.531914893617</v>
      </c>
      <c r="I4507" s="6">
        <v>4.2553191489359996</v>
      </c>
      <c r="J4507" s="6">
        <v>63.829787234043003</v>
      </c>
      <c r="K4507" s="6">
        <v>6.3829787234040003</v>
      </c>
      <c r="L4507" s="38" t="s">
        <v>68</v>
      </c>
    </row>
    <row r="4508" spans="3:12" ht="25.2" x14ac:dyDescent="0.25">
      <c r="C4508" s="106"/>
      <c r="D4508" s="103"/>
      <c r="E4508" s="11" t="s">
        <v>45</v>
      </c>
      <c r="F4508" s="8"/>
      <c r="G4508" s="14">
        <v>23</v>
      </c>
      <c r="H4508" s="29">
        <v>26.086956521739001</v>
      </c>
      <c r="I4508" s="12" t="s">
        <v>68</v>
      </c>
      <c r="J4508" s="6">
        <v>60.869565217390999</v>
      </c>
      <c r="K4508" s="6">
        <v>8.6956521739130004</v>
      </c>
      <c r="L4508" s="31">
        <v>4.3478260869570002</v>
      </c>
    </row>
    <row r="4509" spans="3:12" x14ac:dyDescent="0.25">
      <c r="C4509" s="106"/>
      <c r="D4509" s="103"/>
      <c r="E4509" s="11" t="s">
        <v>38</v>
      </c>
      <c r="F4509" s="8"/>
      <c r="G4509" s="7">
        <v>61</v>
      </c>
      <c r="H4509" s="17">
        <v>32.786885245901999</v>
      </c>
      <c r="I4509" s="2">
        <v>3.2786885245900002</v>
      </c>
      <c r="J4509" s="2">
        <v>49.180327868851997</v>
      </c>
      <c r="K4509" s="2">
        <v>8.1967213114750006</v>
      </c>
      <c r="L4509" s="16">
        <v>6.5573770491800003</v>
      </c>
    </row>
    <row r="4510" spans="3:12" x14ac:dyDescent="0.25">
      <c r="C4510" s="102" t="s">
        <v>46</v>
      </c>
      <c r="D4510" s="100" t="s">
        <v>21</v>
      </c>
      <c r="E4510" s="10" t="s">
        <v>47</v>
      </c>
      <c r="F4510" s="9"/>
      <c r="G4510" s="13">
        <v>1103</v>
      </c>
      <c r="H4510" s="23">
        <v>46.328195829556002</v>
      </c>
      <c r="I4510" s="4">
        <v>0.99728014505899998</v>
      </c>
      <c r="J4510" s="4">
        <v>45.330915684497</v>
      </c>
      <c r="K4510" s="4">
        <v>5.1677243880330002</v>
      </c>
      <c r="L4510" s="25">
        <v>2.1758839528560001</v>
      </c>
    </row>
    <row r="4511" spans="3:12" ht="25.2" x14ac:dyDescent="0.25">
      <c r="C4511" s="106"/>
      <c r="D4511" s="101"/>
      <c r="E4511" s="11" t="s">
        <v>48</v>
      </c>
      <c r="F4511" s="8"/>
      <c r="G4511" s="7">
        <v>173</v>
      </c>
      <c r="H4511" s="17">
        <v>51.445086705202002</v>
      </c>
      <c r="I4511" s="2">
        <v>1.1560693641619999</v>
      </c>
      <c r="J4511" s="2">
        <v>37.572254335259998</v>
      </c>
      <c r="K4511" s="2">
        <v>5.2023121387279998</v>
      </c>
      <c r="L4511" s="16">
        <v>4.6242774566470004</v>
      </c>
    </row>
    <row r="4512" spans="3:12" x14ac:dyDescent="0.25">
      <c r="C4512" s="106"/>
      <c r="D4512" s="101"/>
      <c r="E4512" s="11" t="s">
        <v>49</v>
      </c>
      <c r="F4512" s="8"/>
      <c r="G4512" s="14">
        <v>29</v>
      </c>
      <c r="H4512" s="29">
        <v>58.620689655172001</v>
      </c>
      <c r="I4512" s="6">
        <v>3.4482758620689999</v>
      </c>
      <c r="J4512" s="6">
        <v>24.137931034483</v>
      </c>
      <c r="K4512" s="6">
        <v>10.344827586207</v>
      </c>
      <c r="L4512" s="31">
        <v>3.4482758620689999</v>
      </c>
    </row>
    <row r="4513" spans="3:12" ht="25.2" x14ac:dyDescent="0.25">
      <c r="C4513" s="106"/>
      <c r="D4513" s="101"/>
      <c r="E4513" s="11" t="s">
        <v>50</v>
      </c>
      <c r="F4513" s="8"/>
      <c r="G4513" s="7">
        <v>102</v>
      </c>
      <c r="H4513" s="17">
        <v>32.352941176470999</v>
      </c>
      <c r="I4513" s="2">
        <v>0.98039215686299996</v>
      </c>
      <c r="J4513" s="2">
        <v>53.921568627451002</v>
      </c>
      <c r="K4513" s="2">
        <v>9.8039215686270005</v>
      </c>
      <c r="L4513" s="16">
        <v>2.9411764705880001</v>
      </c>
    </row>
    <row r="4514" spans="3:12" ht="25.2" x14ac:dyDescent="0.25">
      <c r="C4514" s="106"/>
      <c r="D4514" s="101"/>
      <c r="E4514" s="11" t="s">
        <v>51</v>
      </c>
      <c r="F4514" s="8"/>
      <c r="G4514" s="14">
        <v>46</v>
      </c>
      <c r="H4514" s="29">
        <v>39.130434782609001</v>
      </c>
      <c r="I4514" s="12" t="s">
        <v>68</v>
      </c>
      <c r="J4514" s="6">
        <v>50</v>
      </c>
      <c r="K4514" s="6">
        <v>10.869565217390999</v>
      </c>
      <c r="L4514" s="38" t="s">
        <v>68</v>
      </c>
    </row>
    <row r="4515" spans="3:12" x14ac:dyDescent="0.25">
      <c r="C4515" s="106"/>
      <c r="D4515" s="101"/>
      <c r="E4515" s="11" t="s">
        <v>52</v>
      </c>
      <c r="F4515" s="8"/>
      <c r="G4515" s="14">
        <v>20</v>
      </c>
      <c r="H4515" s="29">
        <v>25</v>
      </c>
      <c r="I4515" s="12" t="s">
        <v>68</v>
      </c>
      <c r="J4515" s="6">
        <v>60</v>
      </c>
      <c r="K4515" s="6">
        <v>15</v>
      </c>
      <c r="L4515" s="38" t="s">
        <v>68</v>
      </c>
    </row>
    <row r="4516" spans="3:12" x14ac:dyDescent="0.25">
      <c r="C4516" s="106"/>
      <c r="D4516" s="101"/>
      <c r="E4516" s="11" t="s">
        <v>53</v>
      </c>
      <c r="F4516" s="8"/>
      <c r="G4516" s="14">
        <v>19</v>
      </c>
      <c r="H4516" s="29">
        <v>42.105263157895003</v>
      </c>
      <c r="I4516" s="12" t="s">
        <v>68</v>
      </c>
      <c r="J4516" s="6">
        <v>42.105263157895003</v>
      </c>
      <c r="K4516" s="6">
        <v>10.526315789473999</v>
      </c>
      <c r="L4516" s="31">
        <v>5.2631578947369997</v>
      </c>
    </row>
    <row r="4517" spans="3:12" x14ac:dyDescent="0.25">
      <c r="C4517" s="106"/>
      <c r="D4517" s="101"/>
      <c r="E4517" s="11" t="s">
        <v>38</v>
      </c>
      <c r="F4517" s="8"/>
      <c r="G4517" s="14">
        <v>32</v>
      </c>
      <c r="H4517" s="29">
        <v>43.75</v>
      </c>
      <c r="I4517" s="6">
        <v>3.125</v>
      </c>
      <c r="J4517" s="6">
        <v>53.125</v>
      </c>
      <c r="K4517" s="12" t="s">
        <v>68</v>
      </c>
      <c r="L4517" s="38" t="s">
        <v>68</v>
      </c>
    </row>
    <row r="4518" spans="3:12" x14ac:dyDescent="0.25">
      <c r="C4518" s="106"/>
      <c r="D4518" s="101"/>
      <c r="E4518" s="11" t="s">
        <v>54</v>
      </c>
      <c r="F4518" s="8"/>
      <c r="G4518" s="7">
        <v>1276</v>
      </c>
      <c r="H4518" s="17">
        <v>47.021943573667997</v>
      </c>
      <c r="I4518" s="2">
        <v>1.018808777429</v>
      </c>
      <c r="J4518" s="2">
        <v>44.278996865204</v>
      </c>
      <c r="K4518" s="2">
        <v>5.1724137931029999</v>
      </c>
      <c r="L4518" s="16">
        <v>2.5078369905960001</v>
      </c>
    </row>
    <row r="4519" spans="3:12" x14ac:dyDescent="0.25">
      <c r="C4519" s="106"/>
      <c r="D4519" s="101"/>
      <c r="E4519" s="11" t="s">
        <v>55</v>
      </c>
      <c r="F4519" s="8"/>
      <c r="G4519" s="7">
        <v>177</v>
      </c>
      <c r="H4519" s="17">
        <v>38.418079096044998</v>
      </c>
      <c r="I4519" s="2">
        <v>1.129943502825</v>
      </c>
      <c r="J4519" s="2">
        <v>48.022598870056001</v>
      </c>
      <c r="K4519" s="2">
        <v>10.169491525424</v>
      </c>
      <c r="L4519" s="16">
        <v>2.25988700565</v>
      </c>
    </row>
    <row r="4520" spans="3:12" ht="25.2" x14ac:dyDescent="0.25">
      <c r="C4520" s="102" t="s">
        <v>56</v>
      </c>
      <c r="D4520" s="100" t="s">
        <v>21</v>
      </c>
      <c r="E4520" s="10" t="s">
        <v>57</v>
      </c>
      <c r="F4520" s="9"/>
      <c r="G4520" s="13">
        <v>393</v>
      </c>
      <c r="H4520" s="23">
        <v>47.837150127226003</v>
      </c>
      <c r="I4520" s="4">
        <v>0.50890585241700004</v>
      </c>
      <c r="J4520" s="4">
        <v>44.020356234097001</v>
      </c>
      <c r="K4520" s="4">
        <v>5.8524173027990001</v>
      </c>
      <c r="L4520" s="25">
        <v>1.781170483461</v>
      </c>
    </row>
    <row r="4521" spans="3:12" ht="25.2" x14ac:dyDescent="0.25">
      <c r="C4521" s="106"/>
      <c r="D4521" s="101"/>
      <c r="E4521" s="11" t="s">
        <v>58</v>
      </c>
      <c r="F4521" s="8"/>
      <c r="G4521" s="7">
        <v>615</v>
      </c>
      <c r="H4521" s="17">
        <v>45.203252032519998</v>
      </c>
      <c r="I4521" s="2">
        <v>0.97560975609800005</v>
      </c>
      <c r="J4521" s="2">
        <v>45.365853658536999</v>
      </c>
      <c r="K4521" s="2">
        <v>5.6910569105690003</v>
      </c>
      <c r="L4521" s="16">
        <v>2.7642276422759999</v>
      </c>
    </row>
    <row r="4522" spans="3:12" ht="25.2" x14ac:dyDescent="0.25">
      <c r="C4522" s="106"/>
      <c r="D4522" s="101"/>
      <c r="E4522" s="11" t="s">
        <v>59</v>
      </c>
      <c r="F4522" s="8"/>
      <c r="G4522" s="7">
        <v>364</v>
      </c>
      <c r="H4522" s="17">
        <v>44.505494505495001</v>
      </c>
      <c r="I4522" s="2">
        <v>1.923076923077</v>
      </c>
      <c r="J4522" s="2">
        <v>46.153846153845997</v>
      </c>
      <c r="K4522" s="2">
        <v>5.2197802197799996</v>
      </c>
      <c r="L4522" s="16">
        <v>2.1978021978019999</v>
      </c>
    </row>
    <row r="4523" spans="3:12" x14ac:dyDescent="0.25">
      <c r="C4523" s="106"/>
      <c r="D4523" s="101"/>
      <c r="E4523" s="11" t="s">
        <v>60</v>
      </c>
      <c r="F4523" s="8"/>
      <c r="G4523" s="7">
        <v>152</v>
      </c>
      <c r="H4523" s="17">
        <v>44.078947368420998</v>
      </c>
      <c r="I4523" s="2">
        <v>0.65789473684199995</v>
      </c>
      <c r="J4523" s="2">
        <v>44.078947368420998</v>
      </c>
      <c r="K4523" s="2">
        <v>7.8947368421049999</v>
      </c>
      <c r="L4523" s="16">
        <v>3.2894736842109999</v>
      </c>
    </row>
    <row r="4524" spans="3:12" x14ac:dyDescent="0.25">
      <c r="C4524" s="102" t="s">
        <v>61</v>
      </c>
      <c r="D4524" s="100" t="s">
        <v>21</v>
      </c>
      <c r="E4524" s="10" t="s">
        <v>62</v>
      </c>
      <c r="F4524" s="9"/>
      <c r="G4524" s="13">
        <v>197</v>
      </c>
      <c r="H4524" s="23">
        <v>35.532994923857999</v>
      </c>
      <c r="I4524" s="4">
        <v>1.0152284263960001</v>
      </c>
      <c r="J4524" s="4">
        <v>52.284263959390998</v>
      </c>
      <c r="K4524" s="4">
        <v>8.1218274111680007</v>
      </c>
      <c r="L4524" s="25">
        <v>3.045685279188</v>
      </c>
    </row>
    <row r="4525" spans="3:12" x14ac:dyDescent="0.25">
      <c r="C4525" s="103"/>
      <c r="D4525" s="101"/>
      <c r="E4525" s="11" t="s">
        <v>63</v>
      </c>
      <c r="F4525" s="8"/>
      <c r="G4525" s="7">
        <v>460</v>
      </c>
      <c r="H4525" s="17">
        <v>47.608695652173999</v>
      </c>
      <c r="I4525" s="2">
        <v>0.86956521739100001</v>
      </c>
      <c r="J4525" s="2">
        <v>42.173913043478002</v>
      </c>
      <c r="K4525" s="2">
        <v>6.3043478260869996</v>
      </c>
      <c r="L4525" s="16">
        <v>3.0434782608700002</v>
      </c>
    </row>
    <row r="4526" spans="3:12" ht="25.2" x14ac:dyDescent="0.25">
      <c r="C4526" s="103"/>
      <c r="D4526" s="101"/>
      <c r="E4526" s="11" t="s">
        <v>64</v>
      </c>
      <c r="F4526" s="8"/>
      <c r="G4526" s="7">
        <v>286</v>
      </c>
      <c r="H4526" s="17">
        <v>52.097902097902001</v>
      </c>
      <c r="I4526" s="2">
        <v>1.7482517482519999</v>
      </c>
      <c r="J4526" s="2">
        <v>42.307692307692001</v>
      </c>
      <c r="K4526" s="2">
        <v>2.797202797203</v>
      </c>
      <c r="L4526" s="16">
        <v>1.0489510489510001</v>
      </c>
    </row>
    <row r="4527" spans="3:12" x14ac:dyDescent="0.25">
      <c r="C4527" s="103"/>
      <c r="D4527" s="101"/>
      <c r="E4527" s="11" t="s">
        <v>65</v>
      </c>
      <c r="F4527" s="8"/>
      <c r="G4527" s="7">
        <v>249</v>
      </c>
      <c r="H4527" s="17">
        <v>46.987951807229003</v>
      </c>
      <c r="I4527" s="2">
        <v>0.80321285140599996</v>
      </c>
      <c r="J4527" s="2">
        <v>45.78313253012</v>
      </c>
      <c r="K4527" s="2">
        <v>4.4176706827309999</v>
      </c>
      <c r="L4527" s="16">
        <v>2.0080321285139999</v>
      </c>
    </row>
    <row r="4528" spans="3:12" x14ac:dyDescent="0.25">
      <c r="C4528" s="103"/>
      <c r="D4528" s="101"/>
      <c r="E4528" s="11" t="s">
        <v>66</v>
      </c>
      <c r="F4528" s="8"/>
      <c r="G4528" s="7">
        <v>145</v>
      </c>
      <c r="H4528" s="17">
        <v>44.137931034483003</v>
      </c>
      <c r="I4528" s="19" t="s">
        <v>68</v>
      </c>
      <c r="J4528" s="2">
        <v>44.137931034483003</v>
      </c>
      <c r="K4528" s="2">
        <v>9.6551724137930002</v>
      </c>
      <c r="L4528" s="16">
        <v>2.0689655172410002</v>
      </c>
    </row>
    <row r="4529" spans="2:20" x14ac:dyDescent="0.25">
      <c r="C4529" s="107"/>
      <c r="D4529" s="104"/>
      <c r="E4529" s="44" t="s">
        <v>67</v>
      </c>
      <c r="F4529" s="45"/>
      <c r="G4529" s="56">
        <v>187</v>
      </c>
      <c r="H4529" s="66">
        <v>40.641711229946999</v>
      </c>
      <c r="I4529" s="35">
        <v>1.6042780748659999</v>
      </c>
      <c r="J4529" s="35">
        <v>48.663101604277998</v>
      </c>
      <c r="K4529" s="35">
        <v>5.8823529411760003</v>
      </c>
      <c r="L4529" s="67">
        <v>3.208556149733</v>
      </c>
    </row>
    <row r="4531" spans="2:20" x14ac:dyDescent="0.25">
      <c r="B4531" s="42" t="str">
        <f xml:space="preserve"> HYPERLINK("#'目次'!B59", "[53]")</f>
        <v>[53]</v>
      </c>
      <c r="C4531" s="37" t="s">
        <v>654</v>
      </c>
    </row>
    <row r="4534" spans="2:20" x14ac:dyDescent="0.25">
      <c r="C4534" s="37" t="s">
        <v>14</v>
      </c>
    </row>
    <row r="4535" spans="2:20" ht="63" x14ac:dyDescent="0.25">
      <c r="C4535" s="96"/>
      <c r="D4535" s="97"/>
      <c r="E4535" s="97"/>
      <c r="F4535" s="97"/>
      <c r="G4535" s="52" t="s">
        <v>15</v>
      </c>
      <c r="H4535" s="48" t="s">
        <v>655</v>
      </c>
      <c r="I4535" s="20" t="s">
        <v>656</v>
      </c>
      <c r="J4535" s="20" t="s">
        <v>657</v>
      </c>
      <c r="K4535" s="20" t="s">
        <v>658</v>
      </c>
      <c r="L4535" s="20" t="s">
        <v>659</v>
      </c>
      <c r="M4535" s="20" t="s">
        <v>660</v>
      </c>
      <c r="N4535" s="20" t="s">
        <v>661</v>
      </c>
      <c r="O4535" s="20" t="s">
        <v>662</v>
      </c>
      <c r="P4535" s="20" t="s">
        <v>663</v>
      </c>
      <c r="Q4535" s="20" t="s">
        <v>53</v>
      </c>
      <c r="R4535" s="20" t="s">
        <v>214</v>
      </c>
      <c r="S4535" s="20" t="s">
        <v>38</v>
      </c>
      <c r="T4535" s="51" t="s">
        <v>664</v>
      </c>
    </row>
    <row r="4536" spans="2:20" x14ac:dyDescent="0.25">
      <c r="C4536" s="98"/>
      <c r="D4536" s="99"/>
      <c r="E4536" s="99"/>
      <c r="F4536" s="99"/>
      <c r="G4536" s="47"/>
      <c r="H4536" s="55"/>
      <c r="I4536" s="21"/>
      <c r="J4536" s="21"/>
      <c r="K4536" s="21"/>
      <c r="L4536" s="21"/>
      <c r="M4536" s="21"/>
      <c r="N4536" s="21"/>
      <c r="O4536" s="21"/>
      <c r="P4536" s="21"/>
      <c r="Q4536" s="21"/>
      <c r="R4536" s="21"/>
      <c r="S4536" s="21"/>
      <c r="T4536" s="54"/>
    </row>
    <row r="4537" spans="2:20" x14ac:dyDescent="0.25">
      <c r="C4537" s="43"/>
      <c r="D4537" s="49"/>
      <c r="E4537" s="53" t="s">
        <v>15</v>
      </c>
      <c r="F4537" s="46"/>
      <c r="G4537" s="50">
        <v>1524</v>
      </c>
      <c r="H4537" s="32">
        <v>22.637795275590999</v>
      </c>
      <c r="I4537" s="32">
        <v>22.834645669291</v>
      </c>
      <c r="J4537" s="32">
        <v>12.270341207349</v>
      </c>
      <c r="K4537" s="32">
        <v>24.015748031495999</v>
      </c>
      <c r="L4537" s="32">
        <v>9.3175853018369992</v>
      </c>
      <c r="M4537" s="32">
        <v>15.748031496063</v>
      </c>
      <c r="N4537" s="32">
        <v>15.02624671916</v>
      </c>
      <c r="O4537" s="32">
        <v>11.548556430446</v>
      </c>
      <c r="P4537" s="32">
        <v>47.047244094488001</v>
      </c>
      <c r="Q4537" s="32">
        <v>8.0708661417319991</v>
      </c>
      <c r="R4537" s="32">
        <v>16.929133858267999</v>
      </c>
      <c r="S4537" s="32">
        <v>2.7559055118110001</v>
      </c>
      <c r="T4537" s="65">
        <v>80.314960629921003</v>
      </c>
    </row>
    <row r="4538" spans="2:20" x14ac:dyDescent="0.25">
      <c r="C4538" s="105" t="s">
        <v>20</v>
      </c>
      <c r="D4538" s="100" t="s">
        <v>21</v>
      </c>
      <c r="E4538" s="10" t="s">
        <v>22</v>
      </c>
      <c r="F4538" s="9"/>
      <c r="G4538" s="13">
        <v>780</v>
      </c>
      <c r="H4538" s="23">
        <v>21.410256410256</v>
      </c>
      <c r="I4538" s="4">
        <v>16.923076923077002</v>
      </c>
      <c r="J4538" s="4">
        <v>15.897435897436001</v>
      </c>
      <c r="K4538" s="4">
        <v>24.871794871795</v>
      </c>
      <c r="L4538" s="4">
        <v>7.3076923076920002</v>
      </c>
      <c r="M4538" s="4">
        <v>12.564102564103001</v>
      </c>
      <c r="N4538" s="4">
        <v>12.564102564103001</v>
      </c>
      <c r="O4538" s="4">
        <v>6.9230769230769997</v>
      </c>
      <c r="P4538" s="4">
        <v>51.025641025641001</v>
      </c>
      <c r="Q4538" s="4">
        <v>8.0769230769230003</v>
      </c>
      <c r="R4538" s="4">
        <v>16.923076923077002</v>
      </c>
      <c r="S4538" s="4">
        <v>2.564102564103</v>
      </c>
      <c r="T4538" s="25">
        <v>80.512820512820994</v>
      </c>
    </row>
    <row r="4539" spans="2:20" x14ac:dyDescent="0.25">
      <c r="C4539" s="106"/>
      <c r="D4539" s="101"/>
      <c r="E4539" s="11" t="s">
        <v>23</v>
      </c>
      <c r="F4539" s="8"/>
      <c r="G4539" s="7">
        <v>744</v>
      </c>
      <c r="H4539" s="17">
        <v>23.924731182795998</v>
      </c>
      <c r="I4539" s="2">
        <v>29.032258064516</v>
      </c>
      <c r="J4539" s="2">
        <v>8.4677419354839998</v>
      </c>
      <c r="K4539" s="2">
        <v>23.118279569892</v>
      </c>
      <c r="L4539" s="2">
        <v>11.424731182796</v>
      </c>
      <c r="M4539" s="2">
        <v>19.086021505375999</v>
      </c>
      <c r="N4539" s="2">
        <v>17.607526881719998</v>
      </c>
      <c r="O4539" s="2">
        <v>16.397849462366</v>
      </c>
      <c r="P4539" s="2">
        <v>42.876344086022002</v>
      </c>
      <c r="Q4539" s="2">
        <v>8.0645161290320004</v>
      </c>
      <c r="R4539" s="2">
        <v>16.935483870968</v>
      </c>
      <c r="S4539" s="2">
        <v>2.9569892473119999</v>
      </c>
      <c r="T4539" s="16">
        <v>80.107526881720005</v>
      </c>
    </row>
    <row r="4540" spans="2:20" x14ac:dyDescent="0.25">
      <c r="C4540" s="102" t="s">
        <v>24</v>
      </c>
      <c r="D4540" s="102" t="s">
        <v>25</v>
      </c>
      <c r="E4540" s="10" t="s">
        <v>26</v>
      </c>
      <c r="F4540" s="9"/>
      <c r="G4540" s="13">
        <v>257</v>
      </c>
      <c r="H4540" s="23">
        <v>28.015564202335</v>
      </c>
      <c r="I4540" s="4">
        <v>24.513618677042999</v>
      </c>
      <c r="J4540" s="4">
        <v>16.731517509728</v>
      </c>
      <c r="K4540" s="4">
        <v>26.459143968871999</v>
      </c>
      <c r="L4540" s="4">
        <v>14.007782101167001</v>
      </c>
      <c r="M4540" s="4">
        <v>14.785992217899</v>
      </c>
      <c r="N4540" s="4">
        <v>16.342412451362001</v>
      </c>
      <c r="O4540" s="4">
        <v>7.0038910505840004</v>
      </c>
      <c r="P4540" s="4">
        <v>60.700389105058001</v>
      </c>
      <c r="Q4540" s="4">
        <v>7.3929961089490002</v>
      </c>
      <c r="R4540" s="4">
        <v>13.229571984435999</v>
      </c>
      <c r="S4540" s="4">
        <v>0.38910505836600001</v>
      </c>
      <c r="T4540" s="25">
        <v>86.381322957197995</v>
      </c>
    </row>
    <row r="4541" spans="2:20" x14ac:dyDescent="0.25">
      <c r="C4541" s="106"/>
      <c r="D4541" s="103"/>
      <c r="E4541" s="11" t="s">
        <v>27</v>
      </c>
      <c r="F4541" s="8"/>
      <c r="G4541" s="7">
        <v>297</v>
      </c>
      <c r="H4541" s="17">
        <v>23.905723905723999</v>
      </c>
      <c r="I4541" s="2">
        <v>27.946127946128001</v>
      </c>
      <c r="J4541" s="2">
        <v>11.447811447811</v>
      </c>
      <c r="K4541" s="2">
        <v>24.915824915824999</v>
      </c>
      <c r="L4541" s="2">
        <v>13.131313131313</v>
      </c>
      <c r="M4541" s="2">
        <v>18.518518518518999</v>
      </c>
      <c r="N4541" s="2">
        <v>14.478114478114</v>
      </c>
      <c r="O4541" s="2">
        <v>10.101010101010001</v>
      </c>
      <c r="P4541" s="2">
        <v>51.851851851851997</v>
      </c>
      <c r="Q4541" s="2">
        <v>5.7239057239060003</v>
      </c>
      <c r="R4541" s="2">
        <v>17.508417508417999</v>
      </c>
      <c r="S4541" s="2">
        <v>0.67340067340099996</v>
      </c>
      <c r="T4541" s="16">
        <v>81.818181818181998</v>
      </c>
    </row>
    <row r="4542" spans="2:20" x14ac:dyDescent="0.25">
      <c r="C4542" s="106"/>
      <c r="D4542" s="103"/>
      <c r="E4542" s="11" t="s">
        <v>28</v>
      </c>
      <c r="F4542" s="8"/>
      <c r="G4542" s="7">
        <v>316</v>
      </c>
      <c r="H4542" s="17">
        <v>22.784810126581998</v>
      </c>
      <c r="I4542" s="2">
        <v>21.518987341772</v>
      </c>
      <c r="J4542" s="2">
        <v>10.759493670886</v>
      </c>
      <c r="K4542" s="2">
        <v>27.53164556962</v>
      </c>
      <c r="L4542" s="2">
        <v>7.2784810126580002</v>
      </c>
      <c r="M4542" s="2">
        <v>13.607594936709001</v>
      </c>
      <c r="N4542" s="2">
        <v>16.139240506328999</v>
      </c>
      <c r="O4542" s="2">
        <v>11.392405063290999</v>
      </c>
      <c r="P4542" s="2">
        <v>48.101265822785003</v>
      </c>
      <c r="Q4542" s="2">
        <v>6.0126582278480001</v>
      </c>
      <c r="R4542" s="2">
        <v>14.240506329114</v>
      </c>
      <c r="S4542" s="2">
        <v>2.8481012658229998</v>
      </c>
      <c r="T4542" s="16">
        <v>82.911392405062998</v>
      </c>
    </row>
    <row r="4543" spans="2:20" x14ac:dyDescent="0.25">
      <c r="C4543" s="106"/>
      <c r="D4543" s="103"/>
      <c r="E4543" s="11" t="s">
        <v>29</v>
      </c>
      <c r="F4543" s="8"/>
      <c r="G4543" s="7">
        <v>335</v>
      </c>
      <c r="H4543" s="17">
        <v>20</v>
      </c>
      <c r="I4543" s="2">
        <v>22.388059701492999</v>
      </c>
      <c r="J4543" s="2">
        <v>10.746268656716</v>
      </c>
      <c r="K4543" s="2">
        <v>21.194029850745999</v>
      </c>
      <c r="L4543" s="2">
        <v>7.4626865671639999</v>
      </c>
      <c r="M4543" s="2">
        <v>17.014925373134002</v>
      </c>
      <c r="N4543" s="2">
        <v>15.522388059701001</v>
      </c>
      <c r="O4543" s="2">
        <v>16.119402985074998</v>
      </c>
      <c r="P4543" s="2">
        <v>43.880597014925002</v>
      </c>
      <c r="Q4543" s="2">
        <v>8.0597014925370001</v>
      </c>
      <c r="R4543" s="2">
        <v>15.223880597015</v>
      </c>
      <c r="S4543" s="2">
        <v>5.3731343283579998</v>
      </c>
      <c r="T4543" s="16">
        <v>79.402985074626997</v>
      </c>
    </row>
    <row r="4544" spans="2:20" x14ac:dyDescent="0.25">
      <c r="C4544" s="106"/>
      <c r="D4544" s="103"/>
      <c r="E4544" s="11" t="s">
        <v>30</v>
      </c>
      <c r="F4544" s="8"/>
      <c r="G4544" s="7">
        <v>319</v>
      </c>
      <c r="H4544" s="17">
        <v>19.749216300939999</v>
      </c>
      <c r="I4544" s="2">
        <v>18.495297805642998</v>
      </c>
      <c r="J4544" s="2">
        <v>12.539184952977999</v>
      </c>
      <c r="K4544" s="2">
        <v>20.689655172414</v>
      </c>
      <c r="L4544" s="2">
        <v>5.956112852665</v>
      </c>
      <c r="M4544" s="2">
        <v>14.733542319749001</v>
      </c>
      <c r="N4544" s="2">
        <v>12.852664576803001</v>
      </c>
      <c r="O4544" s="2">
        <v>11.912225705329</v>
      </c>
      <c r="P4544" s="2">
        <v>33.855799373041002</v>
      </c>
      <c r="Q4544" s="2">
        <v>12.852664576803001</v>
      </c>
      <c r="R4544" s="2">
        <v>23.824451410658</v>
      </c>
      <c r="S4544" s="2">
        <v>3.761755485893</v>
      </c>
      <c r="T4544" s="16">
        <v>72.413793103448</v>
      </c>
    </row>
    <row r="4545" spans="3:20" x14ac:dyDescent="0.25">
      <c r="C4545" s="106"/>
      <c r="D4545" s="103"/>
      <c r="E4545" s="11" t="s">
        <v>31</v>
      </c>
      <c r="F4545" s="8"/>
      <c r="G4545" s="7">
        <v>1267</v>
      </c>
      <c r="H4545" s="17">
        <v>21.546961325967001</v>
      </c>
      <c r="I4545" s="2">
        <v>22.49408050513</v>
      </c>
      <c r="J4545" s="2">
        <v>11.365430149961</v>
      </c>
      <c r="K4545" s="2">
        <v>23.520126282557001</v>
      </c>
      <c r="L4545" s="2">
        <v>8.3662194159430001</v>
      </c>
      <c r="M4545" s="2">
        <v>15.943172849250001</v>
      </c>
      <c r="N4545" s="2">
        <v>14.759273875296</v>
      </c>
      <c r="O4545" s="2">
        <v>12.470402525651</v>
      </c>
      <c r="P4545" s="2">
        <v>44.277821625888002</v>
      </c>
      <c r="Q4545" s="2">
        <v>8.2083662194159999</v>
      </c>
      <c r="R4545" s="2">
        <v>17.679558011049998</v>
      </c>
      <c r="S4545" s="2">
        <v>3.2359905288080002</v>
      </c>
      <c r="T4545" s="16">
        <v>79.084451460142006</v>
      </c>
    </row>
    <row r="4546" spans="3:20" x14ac:dyDescent="0.25">
      <c r="C4546" s="106"/>
      <c r="D4546" s="103"/>
      <c r="E4546" s="11" t="s">
        <v>32</v>
      </c>
      <c r="F4546" s="8"/>
      <c r="G4546" s="7">
        <v>654</v>
      </c>
      <c r="H4546" s="17">
        <v>19.877675840978998</v>
      </c>
      <c r="I4546" s="2">
        <v>20.489296636085999</v>
      </c>
      <c r="J4546" s="2">
        <v>11.620795107034001</v>
      </c>
      <c r="K4546" s="2">
        <v>20.948012232416001</v>
      </c>
      <c r="L4546" s="2">
        <v>6.7278287461769999</v>
      </c>
      <c r="M4546" s="2">
        <v>15.902140672783</v>
      </c>
      <c r="N4546" s="2">
        <v>14.220183486239</v>
      </c>
      <c r="O4546" s="2">
        <v>14.067278287462001</v>
      </c>
      <c r="P4546" s="2">
        <v>38.990825688073002</v>
      </c>
      <c r="Q4546" s="2">
        <v>10.39755351682</v>
      </c>
      <c r="R4546" s="2">
        <v>19.418960244648002</v>
      </c>
      <c r="S4546" s="2">
        <v>4.5871559633030001</v>
      </c>
      <c r="T4546" s="16">
        <v>75.993883792049004</v>
      </c>
    </row>
    <row r="4547" spans="3:20" x14ac:dyDescent="0.25">
      <c r="C4547" s="106"/>
      <c r="D4547" s="102" t="s">
        <v>22</v>
      </c>
      <c r="E4547" s="10" t="s">
        <v>26</v>
      </c>
      <c r="F4547" s="9"/>
      <c r="G4547" s="13">
        <v>137</v>
      </c>
      <c r="H4547" s="23">
        <v>27.737226277371999</v>
      </c>
      <c r="I4547" s="4">
        <v>16.058394160584001</v>
      </c>
      <c r="J4547" s="4">
        <v>21.167883211679001</v>
      </c>
      <c r="K4547" s="4">
        <v>26.277372262774001</v>
      </c>
      <c r="L4547" s="4">
        <v>11.678832116788</v>
      </c>
      <c r="M4547" s="4">
        <v>11.678832116788</v>
      </c>
      <c r="N4547" s="4">
        <v>14.598540145985</v>
      </c>
      <c r="O4547" s="4">
        <v>2.9197080291969999</v>
      </c>
      <c r="P4547" s="4">
        <v>61.313868613139</v>
      </c>
      <c r="Q4547" s="4">
        <v>9.4890510948909998</v>
      </c>
      <c r="R4547" s="4">
        <v>13.138686131387001</v>
      </c>
      <c r="S4547" s="4">
        <v>0.72992700729899995</v>
      </c>
      <c r="T4547" s="25">
        <v>86.131386861313999</v>
      </c>
    </row>
    <row r="4548" spans="3:20" x14ac:dyDescent="0.25">
      <c r="C4548" s="106"/>
      <c r="D4548" s="103"/>
      <c r="E4548" s="11" t="s">
        <v>27</v>
      </c>
      <c r="F4548" s="8"/>
      <c r="G4548" s="7">
        <v>157</v>
      </c>
      <c r="H4548" s="17">
        <v>22.929936305731999</v>
      </c>
      <c r="I4548" s="2">
        <v>21.019108280255001</v>
      </c>
      <c r="J4548" s="2">
        <v>15.286624203822001</v>
      </c>
      <c r="K4548" s="2">
        <v>29.936305732484001</v>
      </c>
      <c r="L4548" s="2">
        <v>8.2802547770700006</v>
      </c>
      <c r="M4548" s="2">
        <v>16.560509554140001</v>
      </c>
      <c r="N4548" s="2">
        <v>12.101910828025</v>
      </c>
      <c r="O4548" s="2">
        <v>5.0955414012739997</v>
      </c>
      <c r="P4548" s="2">
        <v>53.503184713376001</v>
      </c>
      <c r="Q4548" s="2">
        <v>3.8216560509550002</v>
      </c>
      <c r="R4548" s="2">
        <v>16.560509554140001</v>
      </c>
      <c r="S4548" s="19" t="s">
        <v>68</v>
      </c>
      <c r="T4548" s="16">
        <v>83.439490445860002</v>
      </c>
    </row>
    <row r="4549" spans="3:20" x14ac:dyDescent="0.25">
      <c r="C4549" s="106"/>
      <c r="D4549" s="103"/>
      <c r="E4549" s="11" t="s">
        <v>28</v>
      </c>
      <c r="F4549" s="8"/>
      <c r="G4549" s="7">
        <v>162</v>
      </c>
      <c r="H4549" s="17">
        <v>22.83950617284</v>
      </c>
      <c r="I4549" s="2">
        <v>16.666666666666998</v>
      </c>
      <c r="J4549" s="2">
        <v>14.197530864198001</v>
      </c>
      <c r="K4549" s="2">
        <v>28.395061728395</v>
      </c>
      <c r="L4549" s="2">
        <v>6.79012345679</v>
      </c>
      <c r="M4549" s="2">
        <v>9.8765432098769992</v>
      </c>
      <c r="N4549" s="2">
        <v>13.58024691358</v>
      </c>
      <c r="O4549" s="2">
        <v>8.6419753086419995</v>
      </c>
      <c r="P4549" s="2">
        <v>51.234567901235003</v>
      </c>
      <c r="Q4549" s="2">
        <v>5.5555555555560003</v>
      </c>
      <c r="R4549" s="2">
        <v>15.432098765432</v>
      </c>
      <c r="S4549" s="2">
        <v>3.086419753086</v>
      </c>
      <c r="T4549" s="16">
        <v>81.481481481480998</v>
      </c>
    </row>
    <row r="4550" spans="3:20" x14ac:dyDescent="0.25">
      <c r="C4550" s="106"/>
      <c r="D4550" s="103"/>
      <c r="E4550" s="11" t="s">
        <v>29</v>
      </c>
      <c r="F4550" s="8"/>
      <c r="G4550" s="7">
        <v>175</v>
      </c>
      <c r="H4550" s="17">
        <v>18.285714285714</v>
      </c>
      <c r="I4550" s="2">
        <v>16</v>
      </c>
      <c r="J4550" s="2">
        <v>15.428571428571001</v>
      </c>
      <c r="K4550" s="2">
        <v>20.571428571428999</v>
      </c>
      <c r="L4550" s="2">
        <v>5.1428571428570002</v>
      </c>
      <c r="M4550" s="2">
        <v>12.571428571428999</v>
      </c>
      <c r="N4550" s="2">
        <v>13.142857142857</v>
      </c>
      <c r="O4550" s="2">
        <v>9.1428571428570002</v>
      </c>
      <c r="P4550" s="2">
        <v>49.714285714286</v>
      </c>
      <c r="Q4550" s="2">
        <v>10.285714285714</v>
      </c>
      <c r="R4550" s="2">
        <v>17.714285714286</v>
      </c>
      <c r="S4550" s="2">
        <v>2.8571428571430002</v>
      </c>
      <c r="T4550" s="16">
        <v>79.428571428571004</v>
      </c>
    </row>
    <row r="4551" spans="3:20" x14ac:dyDescent="0.25">
      <c r="C4551" s="106"/>
      <c r="D4551" s="103"/>
      <c r="E4551" s="11" t="s">
        <v>30</v>
      </c>
      <c r="F4551" s="8"/>
      <c r="G4551" s="7">
        <v>149</v>
      </c>
      <c r="H4551" s="17">
        <v>16.107382550335998</v>
      </c>
      <c r="I4551" s="2">
        <v>14.765100671141001</v>
      </c>
      <c r="J4551" s="2">
        <v>14.093959731544</v>
      </c>
      <c r="K4551" s="2">
        <v>19.463087248322001</v>
      </c>
      <c r="L4551" s="2">
        <v>5.3691275167789998</v>
      </c>
      <c r="M4551" s="2">
        <v>12.080536912752001</v>
      </c>
      <c r="N4551" s="2">
        <v>9.3959731543620002</v>
      </c>
      <c r="O4551" s="2">
        <v>8.0536912751679992</v>
      </c>
      <c r="P4551" s="2">
        <v>40.268456375839001</v>
      </c>
      <c r="Q4551" s="2">
        <v>11.409395973154</v>
      </c>
      <c r="R4551" s="2">
        <v>21.476510067113999</v>
      </c>
      <c r="S4551" s="2">
        <v>6.0402684563760003</v>
      </c>
      <c r="T4551" s="16">
        <v>72.483221476509996</v>
      </c>
    </row>
    <row r="4552" spans="3:20" x14ac:dyDescent="0.25">
      <c r="C4552" s="106"/>
      <c r="D4552" s="103"/>
      <c r="E4552" s="11" t="s">
        <v>31</v>
      </c>
      <c r="F4552" s="8"/>
      <c r="G4552" s="7">
        <v>643</v>
      </c>
      <c r="H4552" s="17">
        <v>20.062208398134</v>
      </c>
      <c r="I4552" s="2">
        <v>17.107309486780998</v>
      </c>
      <c r="J4552" s="2">
        <v>14.774494556764999</v>
      </c>
      <c r="K4552" s="2">
        <v>24.572317262830001</v>
      </c>
      <c r="L4552" s="2">
        <v>6.3763608087090002</v>
      </c>
      <c r="M4552" s="2">
        <v>12.752721617418</v>
      </c>
      <c r="N4552" s="2">
        <v>12.130637636081</v>
      </c>
      <c r="O4552" s="2">
        <v>7.7760497667189998</v>
      </c>
      <c r="P4552" s="2">
        <v>48.833592534992</v>
      </c>
      <c r="Q4552" s="2">
        <v>7.7760497667189998</v>
      </c>
      <c r="R4552" s="2">
        <v>17.729393468118001</v>
      </c>
      <c r="S4552" s="2">
        <v>2.9548989113530002</v>
      </c>
      <c r="T4552" s="16">
        <v>79.315707620528997</v>
      </c>
    </row>
    <row r="4553" spans="3:20" x14ac:dyDescent="0.25">
      <c r="C4553" s="106"/>
      <c r="D4553" s="103"/>
      <c r="E4553" s="11" t="s">
        <v>32</v>
      </c>
      <c r="F4553" s="8"/>
      <c r="G4553" s="7">
        <v>324</v>
      </c>
      <c r="H4553" s="17">
        <v>17.283950617283999</v>
      </c>
      <c r="I4553" s="2">
        <v>15.432098765432</v>
      </c>
      <c r="J4553" s="2">
        <v>14.814814814815</v>
      </c>
      <c r="K4553" s="2">
        <v>20.061728395062001</v>
      </c>
      <c r="L4553" s="2">
        <v>5.2469135802469999</v>
      </c>
      <c r="M4553" s="2">
        <v>12.345679012346</v>
      </c>
      <c r="N4553" s="2">
        <v>11.41975308642</v>
      </c>
      <c r="O4553" s="2">
        <v>8.6419753086419995</v>
      </c>
      <c r="P4553" s="2">
        <v>45.370370370369997</v>
      </c>
      <c r="Q4553" s="2">
        <v>10.802469135801999</v>
      </c>
      <c r="R4553" s="2">
        <v>19.444444444443999</v>
      </c>
      <c r="S4553" s="2">
        <v>4.3209876543209997</v>
      </c>
      <c r="T4553" s="16">
        <v>76.234567901234996</v>
      </c>
    </row>
    <row r="4554" spans="3:20" x14ac:dyDescent="0.25">
      <c r="C4554" s="106"/>
      <c r="D4554" s="102" t="s">
        <v>23</v>
      </c>
      <c r="E4554" s="10" t="s">
        <v>26</v>
      </c>
      <c r="F4554" s="9"/>
      <c r="G4554" s="13">
        <v>120</v>
      </c>
      <c r="H4554" s="23">
        <v>28.333333333333002</v>
      </c>
      <c r="I4554" s="4">
        <v>34.166666666666998</v>
      </c>
      <c r="J4554" s="4">
        <v>11.666666666667</v>
      </c>
      <c r="K4554" s="4">
        <v>26.666666666666998</v>
      </c>
      <c r="L4554" s="4">
        <v>16.666666666666998</v>
      </c>
      <c r="M4554" s="4">
        <v>18.333333333333002</v>
      </c>
      <c r="N4554" s="4">
        <v>18.333333333333002</v>
      </c>
      <c r="O4554" s="4">
        <v>11.666666666667</v>
      </c>
      <c r="P4554" s="4">
        <v>60</v>
      </c>
      <c r="Q4554" s="4">
        <v>5</v>
      </c>
      <c r="R4554" s="4">
        <v>13.333333333333</v>
      </c>
      <c r="S4554" s="36" t="s">
        <v>68</v>
      </c>
      <c r="T4554" s="25">
        <v>86.666666666666998</v>
      </c>
    </row>
    <row r="4555" spans="3:20" x14ac:dyDescent="0.25">
      <c r="C4555" s="106"/>
      <c r="D4555" s="103"/>
      <c r="E4555" s="11" t="s">
        <v>27</v>
      </c>
      <c r="F4555" s="8"/>
      <c r="G4555" s="7">
        <v>140</v>
      </c>
      <c r="H4555" s="17">
        <v>25</v>
      </c>
      <c r="I4555" s="2">
        <v>35.714285714286</v>
      </c>
      <c r="J4555" s="2">
        <v>7.1428571428570002</v>
      </c>
      <c r="K4555" s="2">
        <v>19.285714285714</v>
      </c>
      <c r="L4555" s="2">
        <v>18.571428571428999</v>
      </c>
      <c r="M4555" s="2">
        <v>20.714285714286</v>
      </c>
      <c r="N4555" s="2">
        <v>17.142857142857</v>
      </c>
      <c r="O4555" s="2">
        <v>15.714285714286</v>
      </c>
      <c r="P4555" s="2">
        <v>50</v>
      </c>
      <c r="Q4555" s="2">
        <v>7.8571428571429998</v>
      </c>
      <c r="R4555" s="2">
        <v>18.571428571428999</v>
      </c>
      <c r="S4555" s="2">
        <v>1.4285714285710001</v>
      </c>
      <c r="T4555" s="16">
        <v>80</v>
      </c>
    </row>
    <row r="4556" spans="3:20" x14ac:dyDescent="0.25">
      <c r="C4556" s="106"/>
      <c r="D4556" s="103"/>
      <c r="E4556" s="11" t="s">
        <v>28</v>
      </c>
      <c r="F4556" s="8"/>
      <c r="G4556" s="7">
        <v>154</v>
      </c>
      <c r="H4556" s="17">
        <v>22.727272727273</v>
      </c>
      <c r="I4556" s="2">
        <v>26.623376623376998</v>
      </c>
      <c r="J4556" s="2">
        <v>7.1428571428570002</v>
      </c>
      <c r="K4556" s="2">
        <v>26.623376623376998</v>
      </c>
      <c r="L4556" s="2">
        <v>7.792207792208</v>
      </c>
      <c r="M4556" s="2">
        <v>17.532467532468001</v>
      </c>
      <c r="N4556" s="2">
        <v>18.831168831168998</v>
      </c>
      <c r="O4556" s="2">
        <v>14.285714285714</v>
      </c>
      <c r="P4556" s="2">
        <v>44.805194805195001</v>
      </c>
      <c r="Q4556" s="2">
        <v>6.4935064935059996</v>
      </c>
      <c r="R4556" s="2">
        <v>12.987012987012999</v>
      </c>
      <c r="S4556" s="2">
        <v>2.5974025974030002</v>
      </c>
      <c r="T4556" s="16">
        <v>84.415584415583993</v>
      </c>
    </row>
    <row r="4557" spans="3:20" x14ac:dyDescent="0.25">
      <c r="C4557" s="106"/>
      <c r="D4557" s="103"/>
      <c r="E4557" s="11" t="s">
        <v>29</v>
      </c>
      <c r="F4557" s="8"/>
      <c r="G4557" s="7">
        <v>160</v>
      </c>
      <c r="H4557" s="17">
        <v>21.875</v>
      </c>
      <c r="I4557" s="2">
        <v>29.375</v>
      </c>
      <c r="J4557" s="2">
        <v>5.625</v>
      </c>
      <c r="K4557" s="2">
        <v>21.875</v>
      </c>
      <c r="L4557" s="2">
        <v>10</v>
      </c>
      <c r="M4557" s="2">
        <v>21.875</v>
      </c>
      <c r="N4557" s="2">
        <v>18.125</v>
      </c>
      <c r="O4557" s="2">
        <v>23.75</v>
      </c>
      <c r="P4557" s="2">
        <v>37.5</v>
      </c>
      <c r="Q4557" s="2">
        <v>5.625</v>
      </c>
      <c r="R4557" s="2">
        <v>12.5</v>
      </c>
      <c r="S4557" s="2">
        <v>8.125</v>
      </c>
      <c r="T4557" s="16">
        <v>79.375</v>
      </c>
    </row>
    <row r="4558" spans="3:20" x14ac:dyDescent="0.25">
      <c r="C4558" s="106"/>
      <c r="D4558" s="103"/>
      <c r="E4558" s="11" t="s">
        <v>30</v>
      </c>
      <c r="F4558" s="8"/>
      <c r="G4558" s="7">
        <v>170</v>
      </c>
      <c r="H4558" s="17">
        <v>22.941176470588001</v>
      </c>
      <c r="I4558" s="2">
        <v>21.764705882352999</v>
      </c>
      <c r="J4558" s="2">
        <v>11.176470588235</v>
      </c>
      <c r="K4558" s="2">
        <v>21.764705882352999</v>
      </c>
      <c r="L4558" s="2">
        <v>6.4705882352939996</v>
      </c>
      <c r="M4558" s="2">
        <v>17.058823529411999</v>
      </c>
      <c r="N4558" s="2">
        <v>15.882352941176</v>
      </c>
      <c r="O4558" s="2">
        <v>15.294117647059</v>
      </c>
      <c r="P4558" s="2">
        <v>28.235294117647001</v>
      </c>
      <c r="Q4558" s="2">
        <v>14.117647058824</v>
      </c>
      <c r="R4558" s="2">
        <v>25.882352941175998</v>
      </c>
      <c r="S4558" s="2">
        <v>1.764705882353</v>
      </c>
      <c r="T4558" s="16">
        <v>72.352941176471006</v>
      </c>
    </row>
    <row r="4559" spans="3:20" x14ac:dyDescent="0.25">
      <c r="C4559" s="106"/>
      <c r="D4559" s="103"/>
      <c r="E4559" s="11" t="s">
        <v>31</v>
      </c>
      <c r="F4559" s="8"/>
      <c r="G4559" s="7">
        <v>624</v>
      </c>
      <c r="H4559" s="17">
        <v>23.076923076922998</v>
      </c>
      <c r="I4559" s="2">
        <v>28.044871794872002</v>
      </c>
      <c r="J4559" s="2">
        <v>7.8525641025640001</v>
      </c>
      <c r="K4559" s="2">
        <v>22.435897435897001</v>
      </c>
      <c r="L4559" s="2">
        <v>10.416666666667</v>
      </c>
      <c r="M4559" s="2">
        <v>19.230769230768999</v>
      </c>
      <c r="N4559" s="2">
        <v>17.467948717949</v>
      </c>
      <c r="O4559" s="2">
        <v>17.307692307692001</v>
      </c>
      <c r="P4559" s="2">
        <v>39.583333333333002</v>
      </c>
      <c r="Q4559" s="2">
        <v>8.6538461538460005</v>
      </c>
      <c r="R4559" s="2">
        <v>17.628205128205</v>
      </c>
      <c r="S4559" s="2">
        <v>3.5256410256409998</v>
      </c>
      <c r="T4559" s="16">
        <v>78.846153846153996</v>
      </c>
    </row>
    <row r="4560" spans="3:20" x14ac:dyDescent="0.25">
      <c r="C4560" s="106"/>
      <c r="D4560" s="103"/>
      <c r="E4560" s="11" t="s">
        <v>32</v>
      </c>
      <c r="F4560" s="8"/>
      <c r="G4560" s="7">
        <v>330</v>
      </c>
      <c r="H4560" s="17">
        <v>22.424242424241999</v>
      </c>
      <c r="I4560" s="2">
        <v>25.454545454544999</v>
      </c>
      <c r="J4560" s="2">
        <v>8.4848484848479995</v>
      </c>
      <c r="K4560" s="2">
        <v>21.818181818182001</v>
      </c>
      <c r="L4560" s="2">
        <v>8.1818181818180005</v>
      </c>
      <c r="M4560" s="2">
        <v>19.393939393939</v>
      </c>
      <c r="N4560" s="2">
        <v>16.969696969697001</v>
      </c>
      <c r="O4560" s="2">
        <v>19.393939393939</v>
      </c>
      <c r="P4560" s="2">
        <v>32.727272727272997</v>
      </c>
      <c r="Q4560" s="2">
        <v>10</v>
      </c>
      <c r="R4560" s="2">
        <v>19.393939393939</v>
      </c>
      <c r="S4560" s="2">
        <v>4.8484848484849996</v>
      </c>
      <c r="T4560" s="16">
        <v>75.757575757576006</v>
      </c>
    </row>
    <row r="4561" spans="3:20" ht="25.2" x14ac:dyDescent="0.25">
      <c r="C4561" s="102" t="s">
        <v>33</v>
      </c>
      <c r="D4561" s="102" t="s">
        <v>25</v>
      </c>
      <c r="E4561" s="10" t="s">
        <v>34</v>
      </c>
      <c r="F4561" s="9"/>
      <c r="G4561" s="13">
        <v>75</v>
      </c>
      <c r="H4561" s="23">
        <v>13.333333333333</v>
      </c>
      <c r="I4561" s="4">
        <v>18.666666666666998</v>
      </c>
      <c r="J4561" s="4">
        <v>13.333333333333</v>
      </c>
      <c r="K4561" s="4">
        <v>16</v>
      </c>
      <c r="L4561" s="4">
        <v>5.333333333333</v>
      </c>
      <c r="M4561" s="4">
        <v>13.333333333333</v>
      </c>
      <c r="N4561" s="4">
        <v>13.333333333333</v>
      </c>
      <c r="O4561" s="4">
        <v>2.666666666667</v>
      </c>
      <c r="P4561" s="4">
        <v>36</v>
      </c>
      <c r="Q4561" s="4">
        <v>10.666666666667</v>
      </c>
      <c r="R4561" s="4">
        <v>28</v>
      </c>
      <c r="S4561" s="4">
        <v>1.333333333333</v>
      </c>
      <c r="T4561" s="25">
        <v>70.666666666666998</v>
      </c>
    </row>
    <row r="4562" spans="3:20" ht="25.2" x14ac:dyDescent="0.25">
      <c r="C4562" s="106"/>
      <c r="D4562" s="103"/>
      <c r="E4562" s="11" t="s">
        <v>35</v>
      </c>
      <c r="F4562" s="8"/>
      <c r="G4562" s="7">
        <v>1042</v>
      </c>
      <c r="H4562" s="17">
        <v>23.608445297505</v>
      </c>
      <c r="I4562" s="2">
        <v>24.088291746641001</v>
      </c>
      <c r="J4562" s="2">
        <v>12.859884836852</v>
      </c>
      <c r="K4562" s="2">
        <v>26.199616122841</v>
      </c>
      <c r="L4562" s="2">
        <v>9.3090211132440004</v>
      </c>
      <c r="M4562" s="2">
        <v>15.930902111324</v>
      </c>
      <c r="N4562" s="2">
        <v>15.930902111324</v>
      </c>
      <c r="O4562" s="2">
        <v>11.708253358925001</v>
      </c>
      <c r="P4562" s="2">
        <v>50.191938579655002</v>
      </c>
      <c r="Q4562" s="2">
        <v>6.8138195777349999</v>
      </c>
      <c r="R4562" s="2">
        <v>14.395393474087999</v>
      </c>
      <c r="S4562" s="2">
        <v>2.9750479846450002</v>
      </c>
      <c r="T4562" s="16">
        <v>82.629558541267002</v>
      </c>
    </row>
    <row r="4563" spans="3:20" ht="25.2" x14ac:dyDescent="0.25">
      <c r="C4563" s="106"/>
      <c r="D4563" s="103"/>
      <c r="E4563" s="11" t="s">
        <v>36</v>
      </c>
      <c r="F4563" s="8"/>
      <c r="G4563" s="7">
        <v>122</v>
      </c>
      <c r="H4563" s="17">
        <v>22.950819672131001</v>
      </c>
      <c r="I4563" s="2">
        <v>22.131147540983999</v>
      </c>
      <c r="J4563" s="2">
        <v>10.655737704918</v>
      </c>
      <c r="K4563" s="2">
        <v>18.032786885246001</v>
      </c>
      <c r="L4563" s="2">
        <v>14.754098360656</v>
      </c>
      <c r="M4563" s="2">
        <v>17.213114754098001</v>
      </c>
      <c r="N4563" s="2">
        <v>13.114754098361001</v>
      </c>
      <c r="O4563" s="2">
        <v>7.3770491803280001</v>
      </c>
      <c r="P4563" s="2">
        <v>46.721311475409998</v>
      </c>
      <c r="Q4563" s="2">
        <v>11.475409836066</v>
      </c>
      <c r="R4563" s="2">
        <v>18.032786885246001</v>
      </c>
      <c r="S4563" s="2">
        <v>2.459016393443</v>
      </c>
      <c r="T4563" s="16">
        <v>79.508196721310995</v>
      </c>
    </row>
    <row r="4564" spans="3:20" ht="25.2" x14ac:dyDescent="0.25">
      <c r="C4564" s="106"/>
      <c r="D4564" s="103"/>
      <c r="E4564" s="11" t="s">
        <v>37</v>
      </c>
      <c r="F4564" s="8"/>
      <c r="G4564" s="7">
        <v>251</v>
      </c>
      <c r="H4564" s="17">
        <v>19.521912350598001</v>
      </c>
      <c r="I4564" s="2">
        <v>18.326693227092001</v>
      </c>
      <c r="J4564" s="2">
        <v>9.1633466135460004</v>
      </c>
      <c r="K4564" s="2">
        <v>18.725099601594</v>
      </c>
      <c r="L4564" s="2">
        <v>7.569721115538</v>
      </c>
      <c r="M4564" s="2">
        <v>14.741035856573999</v>
      </c>
      <c r="N4564" s="2">
        <v>11.952191235060001</v>
      </c>
      <c r="O4564" s="2">
        <v>14.342629482072001</v>
      </c>
      <c r="P4564" s="2">
        <v>37.051792828685002</v>
      </c>
      <c r="Q4564" s="2">
        <v>10.756972111553999</v>
      </c>
      <c r="R4564" s="2">
        <v>23.904382470120002</v>
      </c>
      <c r="S4564" s="2">
        <v>2.7888446215139999</v>
      </c>
      <c r="T4564" s="16">
        <v>73.306772908366995</v>
      </c>
    </row>
    <row r="4565" spans="3:20" x14ac:dyDescent="0.25">
      <c r="C4565" s="106"/>
      <c r="D4565" s="103"/>
      <c r="E4565" s="11" t="s">
        <v>38</v>
      </c>
      <c r="F4565" s="8"/>
      <c r="G4565" s="14">
        <v>34</v>
      </c>
      <c r="H4565" s="29">
        <v>35.294117647058997</v>
      </c>
      <c r="I4565" s="6">
        <v>29.411764705882</v>
      </c>
      <c r="J4565" s="6">
        <v>20.588235294118</v>
      </c>
      <c r="K4565" s="6">
        <v>35.294117647058997</v>
      </c>
      <c r="L4565" s="6">
        <v>11.764705882353001</v>
      </c>
      <c r="M4565" s="6">
        <v>17.647058823529001</v>
      </c>
      <c r="N4565" s="6">
        <v>20.588235294118</v>
      </c>
      <c r="O4565" s="6">
        <v>20.588235294118</v>
      </c>
      <c r="P4565" s="6">
        <v>50</v>
      </c>
      <c r="Q4565" s="6">
        <v>8.8235294117649996</v>
      </c>
      <c r="R4565" s="6">
        <v>14.705882352941</v>
      </c>
      <c r="S4565" s="12" t="s">
        <v>68</v>
      </c>
      <c r="T4565" s="31">
        <v>85.294117647058997</v>
      </c>
    </row>
    <row r="4566" spans="3:20" ht="25.2" x14ac:dyDescent="0.25">
      <c r="C4566" s="106"/>
      <c r="D4566" s="102" t="s">
        <v>22</v>
      </c>
      <c r="E4566" s="10" t="s">
        <v>34</v>
      </c>
      <c r="F4566" s="9"/>
      <c r="G4566" s="13">
        <v>53</v>
      </c>
      <c r="H4566" s="23">
        <v>9.4339622641510008</v>
      </c>
      <c r="I4566" s="4">
        <v>13.207547169811001</v>
      </c>
      <c r="J4566" s="4">
        <v>15.094339622642</v>
      </c>
      <c r="K4566" s="4">
        <v>16.981132075472001</v>
      </c>
      <c r="L4566" s="4">
        <v>1.88679245283</v>
      </c>
      <c r="M4566" s="4">
        <v>3.7735849056599999</v>
      </c>
      <c r="N4566" s="4">
        <v>9.4339622641510008</v>
      </c>
      <c r="O4566" s="4">
        <v>3.7735849056599999</v>
      </c>
      <c r="P4566" s="4">
        <v>35.849056603774002</v>
      </c>
      <c r="Q4566" s="4">
        <v>11.320754716981</v>
      </c>
      <c r="R4566" s="4">
        <v>28.301886792453001</v>
      </c>
      <c r="S4566" s="4">
        <v>1.88679245283</v>
      </c>
      <c r="T4566" s="25">
        <v>69.811320754717002</v>
      </c>
    </row>
    <row r="4567" spans="3:20" ht="25.2" x14ac:dyDescent="0.25">
      <c r="C4567" s="106"/>
      <c r="D4567" s="103"/>
      <c r="E4567" s="11" t="s">
        <v>35</v>
      </c>
      <c r="F4567" s="8"/>
      <c r="G4567" s="7">
        <v>595</v>
      </c>
      <c r="H4567" s="17">
        <v>23.193277310924</v>
      </c>
      <c r="I4567" s="2">
        <v>18.151260504202</v>
      </c>
      <c r="J4567" s="2">
        <v>15.63025210084</v>
      </c>
      <c r="K4567" s="2">
        <v>25.882352941175998</v>
      </c>
      <c r="L4567" s="2">
        <v>7.0588235294119999</v>
      </c>
      <c r="M4567" s="2">
        <v>12.773109243697</v>
      </c>
      <c r="N4567" s="2">
        <v>13.613445378151001</v>
      </c>
      <c r="O4567" s="2">
        <v>7.3949579831929997</v>
      </c>
      <c r="P4567" s="2">
        <v>52.941176470587997</v>
      </c>
      <c r="Q4567" s="2">
        <v>7.7310924369749996</v>
      </c>
      <c r="R4567" s="2">
        <v>15.294117647059</v>
      </c>
      <c r="S4567" s="2">
        <v>2.352941176471</v>
      </c>
      <c r="T4567" s="16">
        <v>82.352941176471006</v>
      </c>
    </row>
    <row r="4568" spans="3:20" ht="25.2" x14ac:dyDescent="0.25">
      <c r="C4568" s="106"/>
      <c r="D4568" s="103"/>
      <c r="E4568" s="11" t="s">
        <v>36</v>
      </c>
      <c r="F4568" s="8"/>
      <c r="G4568" s="7">
        <v>56</v>
      </c>
      <c r="H4568" s="17">
        <v>16.071428571428999</v>
      </c>
      <c r="I4568" s="2">
        <v>16.071428571428999</v>
      </c>
      <c r="J4568" s="2">
        <v>17.857142857143</v>
      </c>
      <c r="K4568" s="2">
        <v>23.214285714286</v>
      </c>
      <c r="L4568" s="2">
        <v>16.071428571428999</v>
      </c>
      <c r="M4568" s="2">
        <v>14.285714285714</v>
      </c>
      <c r="N4568" s="2">
        <v>10.714285714286</v>
      </c>
      <c r="O4568" s="19" t="s">
        <v>68</v>
      </c>
      <c r="P4568" s="2">
        <v>50</v>
      </c>
      <c r="Q4568" s="2">
        <v>10.714285714286</v>
      </c>
      <c r="R4568" s="2">
        <v>19.642857142857</v>
      </c>
      <c r="S4568" s="2">
        <v>3.5714285714290002</v>
      </c>
      <c r="T4568" s="16">
        <v>76.785714285713993</v>
      </c>
    </row>
    <row r="4569" spans="3:20" ht="25.2" x14ac:dyDescent="0.25">
      <c r="C4569" s="106"/>
      <c r="D4569" s="103"/>
      <c r="E4569" s="11" t="s">
        <v>37</v>
      </c>
      <c r="F4569" s="8"/>
      <c r="G4569" s="7">
        <v>54</v>
      </c>
      <c r="H4569" s="17">
        <v>14.814814814815</v>
      </c>
      <c r="I4569" s="2">
        <v>3.7037037037039999</v>
      </c>
      <c r="J4569" s="2">
        <v>12.962962962962999</v>
      </c>
      <c r="K4569" s="2">
        <v>18.518518518518999</v>
      </c>
      <c r="L4569" s="2">
        <v>3.7037037037039999</v>
      </c>
      <c r="M4569" s="2">
        <v>11.111111111111001</v>
      </c>
      <c r="N4569" s="2">
        <v>1.851851851852</v>
      </c>
      <c r="O4569" s="2">
        <v>7.4074074074069998</v>
      </c>
      <c r="P4569" s="2">
        <v>46.296296296295999</v>
      </c>
      <c r="Q4569" s="2">
        <v>5.5555555555560003</v>
      </c>
      <c r="R4569" s="2">
        <v>22.222222222222001</v>
      </c>
      <c r="S4569" s="2">
        <v>5.5555555555560003</v>
      </c>
      <c r="T4569" s="16">
        <v>72.222222222222001</v>
      </c>
    </row>
    <row r="4570" spans="3:20" x14ac:dyDescent="0.25">
      <c r="C4570" s="106"/>
      <c r="D4570" s="103"/>
      <c r="E4570" s="11" t="s">
        <v>38</v>
      </c>
      <c r="F4570" s="8"/>
      <c r="G4570" s="14">
        <v>22</v>
      </c>
      <c r="H4570" s="29">
        <v>31.818181818182001</v>
      </c>
      <c r="I4570" s="6">
        <v>27.272727272727</v>
      </c>
      <c r="J4570" s="6">
        <v>27.272727272727</v>
      </c>
      <c r="K4570" s="6">
        <v>36.363636363635997</v>
      </c>
      <c r="L4570" s="6">
        <v>13.636363636364001</v>
      </c>
      <c r="M4570" s="6">
        <v>27.272727272727</v>
      </c>
      <c r="N4570" s="6">
        <v>22.727272727273</v>
      </c>
      <c r="O4570" s="6">
        <v>18.181818181817999</v>
      </c>
      <c r="P4570" s="6">
        <v>50</v>
      </c>
      <c r="Q4570" s="6">
        <v>9.0909090909089993</v>
      </c>
      <c r="R4570" s="6">
        <v>13.636363636364001</v>
      </c>
      <c r="S4570" s="12" t="s">
        <v>68</v>
      </c>
      <c r="T4570" s="31">
        <v>86.363636363636004</v>
      </c>
    </row>
    <row r="4571" spans="3:20" ht="25.2" x14ac:dyDescent="0.25">
      <c r="C4571" s="106"/>
      <c r="D4571" s="102" t="s">
        <v>23</v>
      </c>
      <c r="E4571" s="10" t="s">
        <v>34</v>
      </c>
      <c r="F4571" s="9"/>
      <c r="G4571" s="41">
        <v>22</v>
      </c>
      <c r="H4571" s="61">
        <v>22.727272727273</v>
      </c>
      <c r="I4571" s="33">
        <v>31.818181818182001</v>
      </c>
      <c r="J4571" s="33">
        <v>9.0909090909089993</v>
      </c>
      <c r="K4571" s="33">
        <v>13.636363636364001</v>
      </c>
      <c r="L4571" s="33">
        <v>13.636363636364001</v>
      </c>
      <c r="M4571" s="33">
        <v>36.363636363635997</v>
      </c>
      <c r="N4571" s="33">
        <v>22.727272727273</v>
      </c>
      <c r="O4571" s="39" t="s">
        <v>68</v>
      </c>
      <c r="P4571" s="33">
        <v>36.363636363635997</v>
      </c>
      <c r="Q4571" s="33">
        <v>9.0909090909089993</v>
      </c>
      <c r="R4571" s="33">
        <v>27.272727272727</v>
      </c>
      <c r="S4571" s="39" t="s">
        <v>68</v>
      </c>
      <c r="T4571" s="63">
        <v>72.727272727273004</v>
      </c>
    </row>
    <row r="4572" spans="3:20" ht="25.2" x14ac:dyDescent="0.25">
      <c r="C4572" s="106"/>
      <c r="D4572" s="103"/>
      <c r="E4572" s="11" t="s">
        <v>35</v>
      </c>
      <c r="F4572" s="8"/>
      <c r="G4572" s="7">
        <v>447</v>
      </c>
      <c r="H4572" s="17">
        <v>24.161073825502999</v>
      </c>
      <c r="I4572" s="2">
        <v>31.991051454139001</v>
      </c>
      <c r="J4572" s="2">
        <v>9.1722595078300007</v>
      </c>
      <c r="K4572" s="2">
        <v>26.621923937359998</v>
      </c>
      <c r="L4572" s="2">
        <v>12.304250559284</v>
      </c>
      <c r="M4572" s="2">
        <v>20.134228187919</v>
      </c>
      <c r="N4572" s="2">
        <v>19.015659955257</v>
      </c>
      <c r="O4572" s="2">
        <v>17.449664429529999</v>
      </c>
      <c r="P4572" s="2">
        <v>46.532438478746997</v>
      </c>
      <c r="Q4572" s="2">
        <v>5.5928411633110002</v>
      </c>
      <c r="R4572" s="2">
        <v>13.199105145414</v>
      </c>
      <c r="S4572" s="2">
        <v>3.803131991051</v>
      </c>
      <c r="T4572" s="16">
        <v>82.997762863535002</v>
      </c>
    </row>
    <row r="4573" spans="3:20" ht="25.2" x14ac:dyDescent="0.25">
      <c r="C4573" s="106"/>
      <c r="D4573" s="103"/>
      <c r="E4573" s="11" t="s">
        <v>36</v>
      </c>
      <c r="F4573" s="8"/>
      <c r="G4573" s="7">
        <v>66</v>
      </c>
      <c r="H4573" s="17">
        <v>28.787878787878999</v>
      </c>
      <c r="I4573" s="2">
        <v>27.272727272727</v>
      </c>
      <c r="J4573" s="2">
        <v>4.5454545454549997</v>
      </c>
      <c r="K4573" s="2">
        <v>13.636363636364001</v>
      </c>
      <c r="L4573" s="2">
        <v>13.636363636364001</v>
      </c>
      <c r="M4573" s="2">
        <v>19.696969696970001</v>
      </c>
      <c r="N4573" s="2">
        <v>15.151515151515</v>
      </c>
      <c r="O4573" s="2">
        <v>13.636363636364001</v>
      </c>
      <c r="P4573" s="2">
        <v>43.939393939394002</v>
      </c>
      <c r="Q4573" s="2">
        <v>12.121212121212</v>
      </c>
      <c r="R4573" s="2">
        <v>16.666666666666998</v>
      </c>
      <c r="S4573" s="2">
        <v>1.5151515151520001</v>
      </c>
      <c r="T4573" s="16">
        <v>81.818181818181998</v>
      </c>
    </row>
    <row r="4574" spans="3:20" ht="25.2" x14ac:dyDescent="0.25">
      <c r="C4574" s="106"/>
      <c r="D4574" s="103"/>
      <c r="E4574" s="11" t="s">
        <v>37</v>
      </c>
      <c r="F4574" s="8"/>
      <c r="G4574" s="7">
        <v>197</v>
      </c>
      <c r="H4574" s="17">
        <v>20.812182741116999</v>
      </c>
      <c r="I4574" s="2">
        <v>22.335025380710999</v>
      </c>
      <c r="J4574" s="2">
        <v>8.1218274111680007</v>
      </c>
      <c r="K4574" s="2">
        <v>18.781725888324999</v>
      </c>
      <c r="L4574" s="2">
        <v>8.6294416243650005</v>
      </c>
      <c r="M4574" s="2">
        <v>15.736040609137</v>
      </c>
      <c r="N4574" s="2">
        <v>14.720812182741</v>
      </c>
      <c r="O4574" s="2">
        <v>16.243654822334999</v>
      </c>
      <c r="P4574" s="2">
        <v>34.517766497461999</v>
      </c>
      <c r="Q4574" s="2">
        <v>12.182741116751</v>
      </c>
      <c r="R4574" s="2">
        <v>24.365482233502998</v>
      </c>
      <c r="S4574" s="2">
        <v>2.0304568527920002</v>
      </c>
      <c r="T4574" s="16">
        <v>73.604060913705993</v>
      </c>
    </row>
    <row r="4575" spans="3:20" x14ac:dyDescent="0.25">
      <c r="C4575" s="106"/>
      <c r="D4575" s="103"/>
      <c r="E4575" s="11" t="s">
        <v>38</v>
      </c>
      <c r="F4575" s="8"/>
      <c r="G4575" s="14">
        <v>12</v>
      </c>
      <c r="H4575" s="29">
        <v>41.666666666666998</v>
      </c>
      <c r="I4575" s="6">
        <v>33.333333333333002</v>
      </c>
      <c r="J4575" s="6">
        <v>8.333333333333</v>
      </c>
      <c r="K4575" s="6">
        <v>33.333333333333002</v>
      </c>
      <c r="L4575" s="6">
        <v>8.333333333333</v>
      </c>
      <c r="M4575" s="12" t="s">
        <v>68</v>
      </c>
      <c r="N4575" s="6">
        <v>16.666666666666998</v>
      </c>
      <c r="O4575" s="6">
        <v>25</v>
      </c>
      <c r="P4575" s="6">
        <v>50</v>
      </c>
      <c r="Q4575" s="6">
        <v>8.333333333333</v>
      </c>
      <c r="R4575" s="6">
        <v>16.666666666666998</v>
      </c>
      <c r="S4575" s="12" t="s">
        <v>68</v>
      </c>
      <c r="T4575" s="31">
        <v>83.333333333333002</v>
      </c>
    </row>
    <row r="4576" spans="3:20" ht="25.2" x14ac:dyDescent="0.25">
      <c r="C4576" s="102" t="s">
        <v>39</v>
      </c>
      <c r="D4576" s="102" t="s">
        <v>25</v>
      </c>
      <c r="E4576" s="10" t="s">
        <v>40</v>
      </c>
      <c r="F4576" s="9"/>
      <c r="G4576" s="13">
        <v>263</v>
      </c>
      <c r="H4576" s="23">
        <v>20.912547528516999</v>
      </c>
      <c r="I4576" s="4">
        <v>21.673003802280999</v>
      </c>
      <c r="J4576" s="4">
        <v>11.026615969582</v>
      </c>
      <c r="K4576" s="4">
        <v>20.912547528516999</v>
      </c>
      <c r="L4576" s="4">
        <v>6.4638783269960003</v>
      </c>
      <c r="M4576" s="4">
        <v>17.490494296577999</v>
      </c>
      <c r="N4576" s="4">
        <v>13.307984790875</v>
      </c>
      <c r="O4576" s="4">
        <v>11.406844106464</v>
      </c>
      <c r="P4576" s="4">
        <v>42.205323193916001</v>
      </c>
      <c r="Q4576" s="4">
        <v>8.365019011407</v>
      </c>
      <c r="R4576" s="4">
        <v>22.433460076046</v>
      </c>
      <c r="S4576" s="4">
        <v>2.2813688212929999</v>
      </c>
      <c r="T4576" s="25">
        <v>75.285171102662005</v>
      </c>
    </row>
    <row r="4577" spans="3:20" ht="25.2" x14ac:dyDescent="0.25">
      <c r="C4577" s="106"/>
      <c r="D4577" s="103"/>
      <c r="E4577" s="11" t="s">
        <v>41</v>
      </c>
      <c r="F4577" s="8"/>
      <c r="G4577" s="7">
        <v>906</v>
      </c>
      <c r="H4577" s="17">
        <v>23.730684326711</v>
      </c>
      <c r="I4577" s="2">
        <v>24.061810154524998</v>
      </c>
      <c r="J4577" s="2">
        <v>11.368653421634001</v>
      </c>
      <c r="K4577" s="2">
        <v>27.262693156733</v>
      </c>
      <c r="L4577" s="2">
        <v>9.4922737306839995</v>
      </c>
      <c r="M4577" s="2">
        <v>16.887417218543</v>
      </c>
      <c r="N4577" s="2">
        <v>16.114790286976</v>
      </c>
      <c r="O4577" s="2">
        <v>11.920529801324999</v>
      </c>
      <c r="P4577" s="2">
        <v>51.214128035320002</v>
      </c>
      <c r="Q4577" s="2">
        <v>6.5121412803530001</v>
      </c>
      <c r="R4577" s="2">
        <v>14.238410596026</v>
      </c>
      <c r="S4577" s="2">
        <v>2.6490066225170001</v>
      </c>
      <c r="T4577" s="16">
        <v>83.112582781456993</v>
      </c>
    </row>
    <row r="4578" spans="3:20" x14ac:dyDescent="0.25">
      <c r="C4578" s="106"/>
      <c r="D4578" s="103"/>
      <c r="E4578" s="11" t="s">
        <v>42</v>
      </c>
      <c r="F4578" s="8"/>
      <c r="G4578" s="7">
        <v>61</v>
      </c>
      <c r="H4578" s="17">
        <v>24.590163934425998</v>
      </c>
      <c r="I4578" s="2">
        <v>16.393442622951</v>
      </c>
      <c r="J4578" s="2">
        <v>18.032786885246001</v>
      </c>
      <c r="K4578" s="2">
        <v>22.950819672131001</v>
      </c>
      <c r="L4578" s="2">
        <v>21.311475409836</v>
      </c>
      <c r="M4578" s="2">
        <v>16.393442622951</v>
      </c>
      <c r="N4578" s="2">
        <v>21.311475409836</v>
      </c>
      <c r="O4578" s="2">
        <v>8.1967213114750006</v>
      </c>
      <c r="P4578" s="2">
        <v>67.213114754098001</v>
      </c>
      <c r="Q4578" s="2">
        <v>14.754098360656</v>
      </c>
      <c r="R4578" s="2">
        <v>9.83606557377</v>
      </c>
      <c r="S4578" s="19" t="s">
        <v>68</v>
      </c>
      <c r="T4578" s="16">
        <v>90.16393442623</v>
      </c>
    </row>
    <row r="4579" spans="3:20" x14ac:dyDescent="0.25">
      <c r="C4579" s="106"/>
      <c r="D4579" s="103"/>
      <c r="E4579" s="11" t="s">
        <v>43</v>
      </c>
      <c r="F4579" s="8"/>
      <c r="G4579" s="7">
        <v>450</v>
      </c>
      <c r="H4579" s="17">
        <v>23.555555555556001</v>
      </c>
      <c r="I4579" s="2">
        <v>23.777777777777999</v>
      </c>
      <c r="J4579" s="2">
        <v>10.888888888888999</v>
      </c>
      <c r="K4579" s="2">
        <v>20</v>
      </c>
      <c r="L4579" s="2">
        <v>10.666666666667</v>
      </c>
      <c r="M4579" s="2">
        <v>13.777777777778001</v>
      </c>
      <c r="N4579" s="2">
        <v>13.333333333333</v>
      </c>
      <c r="O4579" s="2">
        <v>10.666666666667</v>
      </c>
      <c r="P4579" s="2">
        <v>46.888888888888999</v>
      </c>
      <c r="Q4579" s="2">
        <v>10.222222222221999</v>
      </c>
      <c r="R4579" s="2">
        <v>19.777777777777999</v>
      </c>
      <c r="S4579" s="2">
        <v>2.4444444444440001</v>
      </c>
      <c r="T4579" s="16">
        <v>77.777777777777999</v>
      </c>
    </row>
    <row r="4580" spans="3:20" x14ac:dyDescent="0.25">
      <c r="C4580" s="106"/>
      <c r="D4580" s="103"/>
      <c r="E4580" s="11" t="s">
        <v>44</v>
      </c>
      <c r="F4580" s="8"/>
      <c r="G4580" s="7">
        <v>93</v>
      </c>
      <c r="H4580" s="17">
        <v>31.182795698924998</v>
      </c>
      <c r="I4580" s="2">
        <v>21.505376344085999</v>
      </c>
      <c r="J4580" s="2">
        <v>6.4516129032259997</v>
      </c>
      <c r="K4580" s="2">
        <v>29.032258064516</v>
      </c>
      <c r="L4580" s="2">
        <v>2.1505376344089999</v>
      </c>
      <c r="M4580" s="2">
        <v>12.903225806451999</v>
      </c>
      <c r="N4580" s="2">
        <v>8.6021505376339995</v>
      </c>
      <c r="O4580" s="2">
        <v>13.978494623655999</v>
      </c>
      <c r="P4580" s="2">
        <v>37.634408602150998</v>
      </c>
      <c r="Q4580" s="2">
        <v>7.5268817204299996</v>
      </c>
      <c r="R4580" s="2">
        <v>23.655913978495001</v>
      </c>
      <c r="S4580" s="19" t="s">
        <v>68</v>
      </c>
      <c r="T4580" s="16">
        <v>76.344086021505007</v>
      </c>
    </row>
    <row r="4581" spans="3:20" ht="25.2" x14ac:dyDescent="0.25">
      <c r="C4581" s="106"/>
      <c r="D4581" s="103"/>
      <c r="E4581" s="11" t="s">
        <v>45</v>
      </c>
      <c r="F4581" s="8"/>
      <c r="G4581" s="14">
        <v>41</v>
      </c>
      <c r="H4581" s="29">
        <v>19.512195121950999</v>
      </c>
      <c r="I4581" s="6">
        <v>17.073170731706998</v>
      </c>
      <c r="J4581" s="6">
        <v>14.634146341463</v>
      </c>
      <c r="K4581" s="6">
        <v>17.073170731706998</v>
      </c>
      <c r="L4581" s="12" t="s">
        <v>68</v>
      </c>
      <c r="M4581" s="6">
        <v>4.8780487804880002</v>
      </c>
      <c r="N4581" s="6">
        <v>9.7560975609760003</v>
      </c>
      <c r="O4581" s="12" t="s">
        <v>68</v>
      </c>
      <c r="P4581" s="6">
        <v>24.390243902439</v>
      </c>
      <c r="Q4581" s="6">
        <v>7.3170731707319998</v>
      </c>
      <c r="R4581" s="6">
        <v>34.146341463414998</v>
      </c>
      <c r="S4581" s="6">
        <v>4.8780487804880002</v>
      </c>
      <c r="T4581" s="31">
        <v>60.975609756098002</v>
      </c>
    </row>
    <row r="4582" spans="3:20" x14ac:dyDescent="0.25">
      <c r="C4582" s="106"/>
      <c r="D4582" s="103"/>
      <c r="E4582" s="11" t="s">
        <v>38</v>
      </c>
      <c r="F4582" s="8"/>
      <c r="G4582" s="7">
        <v>141</v>
      </c>
      <c r="H4582" s="17">
        <v>21.985815602837</v>
      </c>
      <c r="I4582" s="2">
        <v>23.404255319149001</v>
      </c>
      <c r="J4582" s="2">
        <v>21.276595744681</v>
      </c>
      <c r="K4582" s="2">
        <v>21.276595744681</v>
      </c>
      <c r="L4582" s="2">
        <v>9.9290780141840003</v>
      </c>
      <c r="M4582" s="2">
        <v>12.056737588652</v>
      </c>
      <c r="N4582" s="2">
        <v>17.021276595745</v>
      </c>
      <c r="O4582" s="2">
        <v>14.184397163121</v>
      </c>
      <c r="P4582" s="2">
        <v>38.297872340425997</v>
      </c>
      <c r="Q4582" s="2">
        <v>6.3829787234040003</v>
      </c>
      <c r="R4582" s="2">
        <v>16.312056737589</v>
      </c>
      <c r="S4582" s="2">
        <v>4.9645390070920001</v>
      </c>
      <c r="T4582" s="16">
        <v>78.723404255318997</v>
      </c>
    </row>
    <row r="4583" spans="3:20" ht="25.2" x14ac:dyDescent="0.25">
      <c r="C4583" s="106"/>
      <c r="D4583" s="102" t="s">
        <v>22</v>
      </c>
      <c r="E4583" s="10" t="s">
        <v>40</v>
      </c>
      <c r="F4583" s="9"/>
      <c r="G4583" s="13">
        <v>123</v>
      </c>
      <c r="H4583" s="23">
        <v>16.260162601626</v>
      </c>
      <c r="I4583" s="4">
        <v>14.634146341463</v>
      </c>
      <c r="J4583" s="4">
        <v>14.634146341463</v>
      </c>
      <c r="K4583" s="4">
        <v>17.886178861788999</v>
      </c>
      <c r="L4583" s="4">
        <v>5.6910569105690003</v>
      </c>
      <c r="M4583" s="4">
        <v>9.7560975609760003</v>
      </c>
      <c r="N4583" s="4">
        <v>7.3170731707319998</v>
      </c>
      <c r="O4583" s="4">
        <v>3.2520325203249998</v>
      </c>
      <c r="P4583" s="4">
        <v>43.902439024389999</v>
      </c>
      <c r="Q4583" s="4">
        <v>8.130081300813</v>
      </c>
      <c r="R4583" s="4">
        <v>21.951219512194999</v>
      </c>
      <c r="S4583" s="4">
        <v>4.065040650407</v>
      </c>
      <c r="T4583" s="25">
        <v>73.983739837398005</v>
      </c>
    </row>
    <row r="4584" spans="3:20" ht="25.2" x14ac:dyDescent="0.25">
      <c r="C4584" s="106"/>
      <c r="D4584" s="103"/>
      <c r="E4584" s="11" t="s">
        <v>41</v>
      </c>
      <c r="F4584" s="8"/>
      <c r="G4584" s="7">
        <v>511</v>
      </c>
      <c r="H4584" s="17">
        <v>23.483365949119001</v>
      </c>
      <c r="I4584" s="2">
        <v>17.808219178081998</v>
      </c>
      <c r="J4584" s="2">
        <v>13.307240704501</v>
      </c>
      <c r="K4584" s="2">
        <v>27.397260273973</v>
      </c>
      <c r="L4584" s="2">
        <v>7.8277886497060001</v>
      </c>
      <c r="M4584" s="2">
        <v>13.698630136986001</v>
      </c>
      <c r="N4584" s="2">
        <v>13.698630136986001</v>
      </c>
      <c r="O4584" s="2">
        <v>7.8277886497060001</v>
      </c>
      <c r="P4584" s="2">
        <v>54.011741682975</v>
      </c>
      <c r="Q4584" s="2">
        <v>7.4363992172210001</v>
      </c>
      <c r="R4584" s="2">
        <v>14.6771037182</v>
      </c>
      <c r="S4584" s="2">
        <v>1.9569471624270001</v>
      </c>
      <c r="T4584" s="16">
        <v>83.365949119373994</v>
      </c>
    </row>
    <row r="4585" spans="3:20" x14ac:dyDescent="0.25">
      <c r="C4585" s="106"/>
      <c r="D4585" s="103"/>
      <c r="E4585" s="11" t="s">
        <v>42</v>
      </c>
      <c r="F4585" s="8"/>
      <c r="G4585" s="14">
        <v>36</v>
      </c>
      <c r="H4585" s="29">
        <v>25</v>
      </c>
      <c r="I4585" s="6">
        <v>13.888888888888999</v>
      </c>
      <c r="J4585" s="6">
        <v>25</v>
      </c>
      <c r="K4585" s="6">
        <v>30.555555555556001</v>
      </c>
      <c r="L4585" s="6">
        <v>16.666666666666998</v>
      </c>
      <c r="M4585" s="6">
        <v>19.444444444443999</v>
      </c>
      <c r="N4585" s="6">
        <v>25</v>
      </c>
      <c r="O4585" s="6">
        <v>8.333333333333</v>
      </c>
      <c r="P4585" s="6">
        <v>63.888888888888999</v>
      </c>
      <c r="Q4585" s="6">
        <v>19.444444444443999</v>
      </c>
      <c r="R4585" s="6">
        <v>5.5555555555560003</v>
      </c>
      <c r="S4585" s="12" t="s">
        <v>68</v>
      </c>
      <c r="T4585" s="31">
        <v>94.444444444444002</v>
      </c>
    </row>
    <row r="4586" spans="3:20" x14ac:dyDescent="0.25">
      <c r="C4586" s="106"/>
      <c r="D4586" s="103"/>
      <c r="E4586" s="11" t="s">
        <v>43</v>
      </c>
      <c r="F4586" s="8"/>
      <c r="G4586" s="7">
        <v>224</v>
      </c>
      <c r="H4586" s="17">
        <v>24.107142857143</v>
      </c>
      <c r="I4586" s="2">
        <v>14.285714285714</v>
      </c>
      <c r="J4586" s="2">
        <v>13.839285714286</v>
      </c>
      <c r="K4586" s="2">
        <v>25.446428571428999</v>
      </c>
      <c r="L4586" s="2">
        <v>6.6964285714290002</v>
      </c>
      <c r="M4586" s="2">
        <v>12.946428571428999</v>
      </c>
      <c r="N4586" s="2">
        <v>12.946428571428999</v>
      </c>
      <c r="O4586" s="2">
        <v>7.5892857142860004</v>
      </c>
      <c r="P4586" s="2">
        <v>50.892857142856997</v>
      </c>
      <c r="Q4586" s="2">
        <v>9.8214285714289993</v>
      </c>
      <c r="R4586" s="2">
        <v>21.428571428571001</v>
      </c>
      <c r="S4586" s="2">
        <v>2.2321428571430002</v>
      </c>
      <c r="T4586" s="16">
        <v>76.339285714286007</v>
      </c>
    </row>
    <row r="4587" spans="3:20" x14ac:dyDescent="0.25">
      <c r="C4587" s="106"/>
      <c r="D4587" s="103"/>
      <c r="E4587" s="11" t="s">
        <v>44</v>
      </c>
      <c r="F4587" s="8"/>
      <c r="G4587" s="14">
        <v>46</v>
      </c>
      <c r="H4587" s="29">
        <v>30.434782608696</v>
      </c>
      <c r="I4587" s="6">
        <v>13.04347826087</v>
      </c>
      <c r="J4587" s="6">
        <v>8.6956521739130004</v>
      </c>
      <c r="K4587" s="6">
        <v>32.608695652173999</v>
      </c>
      <c r="L4587" s="12" t="s">
        <v>68</v>
      </c>
      <c r="M4587" s="6">
        <v>15.217391304348</v>
      </c>
      <c r="N4587" s="6">
        <v>13.04347826087</v>
      </c>
      <c r="O4587" s="6">
        <v>10.869565217390999</v>
      </c>
      <c r="P4587" s="6">
        <v>50</v>
      </c>
      <c r="Q4587" s="6">
        <v>4.3478260869570002</v>
      </c>
      <c r="R4587" s="6">
        <v>17.391304347826001</v>
      </c>
      <c r="S4587" s="12" t="s">
        <v>68</v>
      </c>
      <c r="T4587" s="31">
        <v>82.608695652174006</v>
      </c>
    </row>
    <row r="4588" spans="3:20" ht="25.2" x14ac:dyDescent="0.25">
      <c r="C4588" s="106"/>
      <c r="D4588" s="103"/>
      <c r="E4588" s="11" t="s">
        <v>45</v>
      </c>
      <c r="F4588" s="8"/>
      <c r="G4588" s="14">
        <v>18</v>
      </c>
      <c r="H4588" s="29">
        <v>11.111111111111001</v>
      </c>
      <c r="I4588" s="6">
        <v>5.5555555555560003</v>
      </c>
      <c r="J4588" s="6">
        <v>22.222222222222001</v>
      </c>
      <c r="K4588" s="6">
        <v>27.777777777777999</v>
      </c>
      <c r="L4588" s="12" t="s">
        <v>68</v>
      </c>
      <c r="M4588" s="12" t="s">
        <v>68</v>
      </c>
      <c r="N4588" s="12" t="s">
        <v>68</v>
      </c>
      <c r="O4588" s="12" t="s">
        <v>68</v>
      </c>
      <c r="P4588" s="6">
        <v>38.888888888888999</v>
      </c>
      <c r="Q4588" s="6">
        <v>5.5555555555560003</v>
      </c>
      <c r="R4588" s="6">
        <v>27.777777777777999</v>
      </c>
      <c r="S4588" s="6">
        <v>5.5555555555560003</v>
      </c>
      <c r="T4588" s="31">
        <v>66.666666666666998</v>
      </c>
    </row>
    <row r="4589" spans="3:20" x14ac:dyDescent="0.25">
      <c r="C4589" s="106"/>
      <c r="D4589" s="103"/>
      <c r="E4589" s="11" t="s">
        <v>38</v>
      </c>
      <c r="F4589" s="8"/>
      <c r="G4589" s="7">
        <v>80</v>
      </c>
      <c r="H4589" s="17">
        <v>20</v>
      </c>
      <c r="I4589" s="2">
        <v>21.25</v>
      </c>
      <c r="J4589" s="2">
        <v>30</v>
      </c>
      <c r="K4589" s="2">
        <v>21.25</v>
      </c>
      <c r="L4589" s="2">
        <v>6.25</v>
      </c>
      <c r="M4589" s="2">
        <v>10</v>
      </c>
      <c r="N4589" s="2">
        <v>16.25</v>
      </c>
      <c r="O4589" s="2">
        <v>8.75</v>
      </c>
      <c r="P4589" s="2">
        <v>42.5</v>
      </c>
      <c r="Q4589" s="2">
        <v>6.25</v>
      </c>
      <c r="R4589" s="2">
        <v>17.5</v>
      </c>
      <c r="S4589" s="2">
        <v>5</v>
      </c>
      <c r="T4589" s="16">
        <v>77.5</v>
      </c>
    </row>
    <row r="4590" spans="3:20" ht="25.2" x14ac:dyDescent="0.25">
      <c r="C4590" s="106"/>
      <c r="D4590" s="102" t="s">
        <v>23</v>
      </c>
      <c r="E4590" s="10" t="s">
        <v>40</v>
      </c>
      <c r="F4590" s="9"/>
      <c r="G4590" s="13">
        <v>140</v>
      </c>
      <c r="H4590" s="23">
        <v>25</v>
      </c>
      <c r="I4590" s="4">
        <v>27.857142857143</v>
      </c>
      <c r="J4590" s="4">
        <v>7.8571428571429998</v>
      </c>
      <c r="K4590" s="4">
        <v>23.571428571428999</v>
      </c>
      <c r="L4590" s="4">
        <v>7.1428571428570002</v>
      </c>
      <c r="M4590" s="4">
        <v>24.285714285714</v>
      </c>
      <c r="N4590" s="4">
        <v>18.571428571428999</v>
      </c>
      <c r="O4590" s="4">
        <v>18.571428571428999</v>
      </c>
      <c r="P4590" s="4">
        <v>40.714285714286</v>
      </c>
      <c r="Q4590" s="4">
        <v>8.5714285714289993</v>
      </c>
      <c r="R4590" s="4">
        <v>22.857142857143</v>
      </c>
      <c r="S4590" s="4">
        <v>0.71428571428599996</v>
      </c>
      <c r="T4590" s="25">
        <v>76.428571428571004</v>
      </c>
    </row>
    <row r="4591" spans="3:20" ht="25.2" x14ac:dyDescent="0.25">
      <c r="C4591" s="106"/>
      <c r="D4591" s="103"/>
      <c r="E4591" s="11" t="s">
        <v>41</v>
      </c>
      <c r="F4591" s="8"/>
      <c r="G4591" s="7">
        <v>395</v>
      </c>
      <c r="H4591" s="17">
        <v>24.050632911392</v>
      </c>
      <c r="I4591" s="2">
        <v>32.151898734177003</v>
      </c>
      <c r="J4591" s="2">
        <v>8.8607594936710008</v>
      </c>
      <c r="K4591" s="2">
        <v>27.088607594936999</v>
      </c>
      <c r="L4591" s="2">
        <v>11.645569620252999</v>
      </c>
      <c r="M4591" s="2">
        <v>21.012658227848</v>
      </c>
      <c r="N4591" s="2">
        <v>19.240506329114002</v>
      </c>
      <c r="O4591" s="2">
        <v>17.215189873418002</v>
      </c>
      <c r="P4591" s="2">
        <v>47.594936708860999</v>
      </c>
      <c r="Q4591" s="2">
        <v>5.3164556962029996</v>
      </c>
      <c r="R4591" s="2">
        <v>13.670886075948999</v>
      </c>
      <c r="S4591" s="2">
        <v>3.5443037974679998</v>
      </c>
      <c r="T4591" s="16">
        <v>82.784810126582002</v>
      </c>
    </row>
    <row r="4592" spans="3:20" x14ac:dyDescent="0.25">
      <c r="C4592" s="106"/>
      <c r="D4592" s="103"/>
      <c r="E4592" s="11" t="s">
        <v>42</v>
      </c>
      <c r="F4592" s="8"/>
      <c r="G4592" s="14">
        <v>25</v>
      </c>
      <c r="H4592" s="29">
        <v>24</v>
      </c>
      <c r="I4592" s="6">
        <v>20</v>
      </c>
      <c r="J4592" s="6">
        <v>8</v>
      </c>
      <c r="K4592" s="6">
        <v>12</v>
      </c>
      <c r="L4592" s="6">
        <v>28</v>
      </c>
      <c r="M4592" s="6">
        <v>12</v>
      </c>
      <c r="N4592" s="6">
        <v>16</v>
      </c>
      <c r="O4592" s="6">
        <v>8</v>
      </c>
      <c r="P4592" s="6">
        <v>72</v>
      </c>
      <c r="Q4592" s="6">
        <v>8</v>
      </c>
      <c r="R4592" s="6">
        <v>16</v>
      </c>
      <c r="S4592" s="12" t="s">
        <v>68</v>
      </c>
      <c r="T4592" s="31">
        <v>84</v>
      </c>
    </row>
    <row r="4593" spans="3:20" x14ac:dyDescent="0.25">
      <c r="C4593" s="106"/>
      <c r="D4593" s="103"/>
      <c r="E4593" s="11" t="s">
        <v>43</v>
      </c>
      <c r="F4593" s="8"/>
      <c r="G4593" s="7">
        <v>226</v>
      </c>
      <c r="H4593" s="17">
        <v>23.008849557522002</v>
      </c>
      <c r="I4593" s="2">
        <v>33.185840707964999</v>
      </c>
      <c r="J4593" s="2">
        <v>7.964601769912</v>
      </c>
      <c r="K4593" s="2">
        <v>14.601769911504</v>
      </c>
      <c r="L4593" s="2">
        <v>14.601769911504</v>
      </c>
      <c r="M4593" s="2">
        <v>14.601769911504</v>
      </c>
      <c r="N4593" s="2">
        <v>13.716814159291999</v>
      </c>
      <c r="O4593" s="2">
        <v>13.716814159291999</v>
      </c>
      <c r="P4593" s="2">
        <v>42.920353982301002</v>
      </c>
      <c r="Q4593" s="2">
        <v>10.619469026549</v>
      </c>
      <c r="R4593" s="2">
        <v>18.141592920354</v>
      </c>
      <c r="S4593" s="2">
        <v>2.654867256637</v>
      </c>
      <c r="T4593" s="16">
        <v>79.203539823008995</v>
      </c>
    </row>
    <row r="4594" spans="3:20" x14ac:dyDescent="0.25">
      <c r="C4594" s="106"/>
      <c r="D4594" s="103"/>
      <c r="E4594" s="11" t="s">
        <v>44</v>
      </c>
      <c r="F4594" s="8"/>
      <c r="G4594" s="14">
        <v>47</v>
      </c>
      <c r="H4594" s="29">
        <v>31.914893617021001</v>
      </c>
      <c r="I4594" s="6">
        <v>29.787234042552999</v>
      </c>
      <c r="J4594" s="6">
        <v>4.2553191489359996</v>
      </c>
      <c r="K4594" s="6">
        <v>25.531914893617</v>
      </c>
      <c r="L4594" s="6">
        <v>4.2553191489359996</v>
      </c>
      <c r="M4594" s="6">
        <v>10.638297872340001</v>
      </c>
      <c r="N4594" s="6">
        <v>4.2553191489359996</v>
      </c>
      <c r="O4594" s="6">
        <v>17.021276595745</v>
      </c>
      <c r="P4594" s="6">
        <v>25.531914893617</v>
      </c>
      <c r="Q4594" s="6">
        <v>10.638297872340001</v>
      </c>
      <c r="R4594" s="6">
        <v>29.787234042552999</v>
      </c>
      <c r="S4594" s="12" t="s">
        <v>68</v>
      </c>
      <c r="T4594" s="31">
        <v>70.212765957447004</v>
      </c>
    </row>
    <row r="4595" spans="3:20" ht="25.2" x14ac:dyDescent="0.25">
      <c r="C4595" s="106"/>
      <c r="D4595" s="103"/>
      <c r="E4595" s="11" t="s">
        <v>45</v>
      </c>
      <c r="F4595" s="8"/>
      <c r="G4595" s="14">
        <v>23</v>
      </c>
      <c r="H4595" s="29">
        <v>26.086956521739001</v>
      </c>
      <c r="I4595" s="6">
        <v>26.086956521739001</v>
      </c>
      <c r="J4595" s="6">
        <v>8.6956521739130004</v>
      </c>
      <c r="K4595" s="6">
        <v>8.6956521739130004</v>
      </c>
      <c r="L4595" s="12" t="s">
        <v>68</v>
      </c>
      <c r="M4595" s="6">
        <v>8.6956521739130004</v>
      </c>
      <c r="N4595" s="6">
        <v>17.391304347826001</v>
      </c>
      <c r="O4595" s="12" t="s">
        <v>68</v>
      </c>
      <c r="P4595" s="6">
        <v>13.04347826087</v>
      </c>
      <c r="Q4595" s="6">
        <v>8.6956521739130004</v>
      </c>
      <c r="R4595" s="6">
        <v>39.130434782609001</v>
      </c>
      <c r="S4595" s="6">
        <v>4.3478260869570002</v>
      </c>
      <c r="T4595" s="31">
        <v>56.521739130435002</v>
      </c>
    </row>
    <row r="4596" spans="3:20" x14ac:dyDescent="0.25">
      <c r="C4596" s="106"/>
      <c r="D4596" s="103"/>
      <c r="E4596" s="11" t="s">
        <v>38</v>
      </c>
      <c r="F4596" s="8"/>
      <c r="G4596" s="7">
        <v>61</v>
      </c>
      <c r="H4596" s="17">
        <v>24.590163934425998</v>
      </c>
      <c r="I4596" s="2">
        <v>26.229508196721</v>
      </c>
      <c r="J4596" s="2">
        <v>9.83606557377</v>
      </c>
      <c r="K4596" s="2">
        <v>21.311475409836</v>
      </c>
      <c r="L4596" s="2">
        <v>14.754098360656</v>
      </c>
      <c r="M4596" s="2">
        <v>14.754098360656</v>
      </c>
      <c r="N4596" s="2">
        <v>18.032786885246001</v>
      </c>
      <c r="O4596" s="2">
        <v>21.311475409836</v>
      </c>
      <c r="P4596" s="2">
        <v>32.786885245901999</v>
      </c>
      <c r="Q4596" s="2">
        <v>6.5573770491800003</v>
      </c>
      <c r="R4596" s="2">
        <v>14.754098360656</v>
      </c>
      <c r="S4596" s="2">
        <v>4.918032786885</v>
      </c>
      <c r="T4596" s="16">
        <v>80.327868852459005</v>
      </c>
    </row>
    <row r="4597" spans="3:20" x14ac:dyDescent="0.25">
      <c r="C4597" s="102" t="s">
        <v>46</v>
      </c>
      <c r="D4597" s="100" t="s">
        <v>21</v>
      </c>
      <c r="E4597" s="10" t="s">
        <v>47</v>
      </c>
      <c r="F4597" s="9"/>
      <c r="G4597" s="13">
        <v>1103</v>
      </c>
      <c r="H4597" s="23">
        <v>21.940163191296001</v>
      </c>
      <c r="I4597" s="4">
        <v>22.846781504986001</v>
      </c>
      <c r="J4597" s="4">
        <v>12.330009066183001</v>
      </c>
      <c r="K4597" s="4">
        <v>24.388032638258998</v>
      </c>
      <c r="L4597" s="4">
        <v>8.7035358114230004</v>
      </c>
      <c r="M4597" s="4">
        <v>15.775158658204999</v>
      </c>
      <c r="N4597" s="4">
        <v>15.321849501359999</v>
      </c>
      <c r="O4597" s="4">
        <v>12.601994560290001</v>
      </c>
      <c r="P4597" s="4">
        <v>47.960108794198</v>
      </c>
      <c r="Q4597" s="4">
        <v>7.7969174977330002</v>
      </c>
      <c r="R4597" s="4">
        <v>16.681776971895001</v>
      </c>
      <c r="S4597" s="4">
        <v>2.538531278332</v>
      </c>
      <c r="T4597" s="25">
        <v>80.779691749772994</v>
      </c>
    </row>
    <row r="4598" spans="3:20" ht="25.2" x14ac:dyDescent="0.25">
      <c r="C4598" s="106"/>
      <c r="D4598" s="101"/>
      <c r="E4598" s="11" t="s">
        <v>48</v>
      </c>
      <c r="F4598" s="8"/>
      <c r="G4598" s="7">
        <v>173</v>
      </c>
      <c r="H4598" s="17">
        <v>27.167630057802999</v>
      </c>
      <c r="I4598" s="2">
        <v>24.85549132948</v>
      </c>
      <c r="J4598" s="2">
        <v>11.560693641618</v>
      </c>
      <c r="K4598" s="2">
        <v>27.167630057802999</v>
      </c>
      <c r="L4598" s="2">
        <v>10.982658959538</v>
      </c>
      <c r="M4598" s="2">
        <v>21.965317919075002</v>
      </c>
      <c r="N4598" s="2">
        <v>16.763005780347001</v>
      </c>
      <c r="O4598" s="2">
        <v>8.0924855491330003</v>
      </c>
      <c r="P4598" s="2">
        <v>50.867052023120998</v>
      </c>
      <c r="Q4598" s="2">
        <v>8.0924855491330003</v>
      </c>
      <c r="R4598" s="2">
        <v>9.8265895953759994</v>
      </c>
      <c r="S4598" s="2">
        <v>4.6242774566470004</v>
      </c>
      <c r="T4598" s="16">
        <v>85.549132947977</v>
      </c>
    </row>
    <row r="4599" spans="3:20" x14ac:dyDescent="0.25">
      <c r="C4599" s="106"/>
      <c r="D4599" s="101"/>
      <c r="E4599" s="11" t="s">
        <v>49</v>
      </c>
      <c r="F4599" s="8"/>
      <c r="G4599" s="14">
        <v>29</v>
      </c>
      <c r="H4599" s="29">
        <v>6.8965517241379999</v>
      </c>
      <c r="I4599" s="6">
        <v>6.8965517241379999</v>
      </c>
      <c r="J4599" s="6">
        <v>3.4482758620689999</v>
      </c>
      <c r="K4599" s="6">
        <v>13.793103448276</v>
      </c>
      <c r="L4599" s="6">
        <v>10.344827586207</v>
      </c>
      <c r="M4599" s="6">
        <v>10.344827586207</v>
      </c>
      <c r="N4599" s="6">
        <v>13.793103448276</v>
      </c>
      <c r="O4599" s="6">
        <v>20.689655172414</v>
      </c>
      <c r="P4599" s="6">
        <v>48.275862068965999</v>
      </c>
      <c r="Q4599" s="6">
        <v>3.4482758620689999</v>
      </c>
      <c r="R4599" s="6">
        <v>20.689655172414</v>
      </c>
      <c r="S4599" s="6">
        <v>3.4482758620689999</v>
      </c>
      <c r="T4599" s="31">
        <v>75.862068965516997</v>
      </c>
    </row>
    <row r="4600" spans="3:20" ht="25.2" x14ac:dyDescent="0.25">
      <c r="C4600" s="106"/>
      <c r="D4600" s="101"/>
      <c r="E4600" s="11" t="s">
        <v>50</v>
      </c>
      <c r="F4600" s="8"/>
      <c r="G4600" s="7">
        <v>102</v>
      </c>
      <c r="H4600" s="17">
        <v>21.568627450979999</v>
      </c>
      <c r="I4600" s="2">
        <v>21.568627450979999</v>
      </c>
      <c r="J4600" s="2">
        <v>13.725490196078001</v>
      </c>
      <c r="K4600" s="2">
        <v>15.686274509804001</v>
      </c>
      <c r="L4600" s="2">
        <v>12.745098039216</v>
      </c>
      <c r="M4600" s="2">
        <v>9.8039215686270005</v>
      </c>
      <c r="N4600" s="2">
        <v>8.8235294117649996</v>
      </c>
      <c r="O4600" s="2">
        <v>3.9215686274510002</v>
      </c>
      <c r="P4600" s="2">
        <v>39.215686274509999</v>
      </c>
      <c r="Q4600" s="2">
        <v>10.78431372549</v>
      </c>
      <c r="R4600" s="2">
        <v>21.568627450979999</v>
      </c>
      <c r="S4600" s="2">
        <v>2.9411764705880001</v>
      </c>
      <c r="T4600" s="16">
        <v>75.490196078430998</v>
      </c>
    </row>
    <row r="4601" spans="3:20" ht="25.2" x14ac:dyDescent="0.25">
      <c r="C4601" s="106"/>
      <c r="D4601" s="101"/>
      <c r="E4601" s="11" t="s">
        <v>51</v>
      </c>
      <c r="F4601" s="8"/>
      <c r="G4601" s="14">
        <v>46</v>
      </c>
      <c r="H4601" s="29">
        <v>21.739130434783</v>
      </c>
      <c r="I4601" s="6">
        <v>23.913043478260999</v>
      </c>
      <c r="J4601" s="6">
        <v>10.869565217390999</v>
      </c>
      <c r="K4601" s="6">
        <v>23.913043478260999</v>
      </c>
      <c r="L4601" s="6">
        <v>10.869565217390999</v>
      </c>
      <c r="M4601" s="6">
        <v>15.217391304348</v>
      </c>
      <c r="N4601" s="6">
        <v>17.391304347826001</v>
      </c>
      <c r="O4601" s="6">
        <v>4.3478260869570002</v>
      </c>
      <c r="P4601" s="6">
        <v>45.652173913043001</v>
      </c>
      <c r="Q4601" s="6">
        <v>8.6956521739130004</v>
      </c>
      <c r="R4601" s="6">
        <v>26.086956521739001</v>
      </c>
      <c r="S4601" s="6">
        <v>2.1739130434780001</v>
      </c>
      <c r="T4601" s="31">
        <v>71.739130434782993</v>
      </c>
    </row>
    <row r="4602" spans="3:20" x14ac:dyDescent="0.25">
      <c r="C4602" s="106"/>
      <c r="D4602" s="101"/>
      <c r="E4602" s="11" t="s">
        <v>52</v>
      </c>
      <c r="F4602" s="8"/>
      <c r="G4602" s="14">
        <v>20</v>
      </c>
      <c r="H4602" s="29">
        <v>25</v>
      </c>
      <c r="I4602" s="6">
        <v>20</v>
      </c>
      <c r="J4602" s="6">
        <v>10</v>
      </c>
      <c r="K4602" s="6">
        <v>15</v>
      </c>
      <c r="L4602" s="6">
        <v>5</v>
      </c>
      <c r="M4602" s="12" t="s">
        <v>68</v>
      </c>
      <c r="N4602" s="12" t="s">
        <v>68</v>
      </c>
      <c r="O4602" s="6">
        <v>15</v>
      </c>
      <c r="P4602" s="6">
        <v>10</v>
      </c>
      <c r="Q4602" s="6">
        <v>10</v>
      </c>
      <c r="R4602" s="6">
        <v>40</v>
      </c>
      <c r="S4602" s="12" t="s">
        <v>68</v>
      </c>
      <c r="T4602" s="31">
        <v>60</v>
      </c>
    </row>
    <row r="4603" spans="3:20" x14ac:dyDescent="0.25">
      <c r="C4603" s="106"/>
      <c r="D4603" s="101"/>
      <c r="E4603" s="11" t="s">
        <v>53</v>
      </c>
      <c r="F4603" s="8"/>
      <c r="G4603" s="14">
        <v>19</v>
      </c>
      <c r="H4603" s="29">
        <v>26.315789473683999</v>
      </c>
      <c r="I4603" s="6">
        <v>21.052631578947</v>
      </c>
      <c r="J4603" s="6">
        <v>10.526315789473999</v>
      </c>
      <c r="K4603" s="6">
        <v>26.315789473683999</v>
      </c>
      <c r="L4603" s="6">
        <v>5.2631578947369997</v>
      </c>
      <c r="M4603" s="6">
        <v>5.2631578947369997</v>
      </c>
      <c r="N4603" s="6">
        <v>15.789473684211</v>
      </c>
      <c r="O4603" s="12" t="s">
        <v>68</v>
      </c>
      <c r="P4603" s="6">
        <v>42.105263157895003</v>
      </c>
      <c r="Q4603" s="6">
        <v>15.789473684211</v>
      </c>
      <c r="R4603" s="6">
        <v>26.315789473683999</v>
      </c>
      <c r="S4603" s="6">
        <v>5.2631578947369997</v>
      </c>
      <c r="T4603" s="31">
        <v>68.421052631579002</v>
      </c>
    </row>
    <row r="4604" spans="3:20" x14ac:dyDescent="0.25">
      <c r="C4604" s="106"/>
      <c r="D4604" s="101"/>
      <c r="E4604" s="11" t="s">
        <v>38</v>
      </c>
      <c r="F4604" s="8"/>
      <c r="G4604" s="14">
        <v>32</v>
      </c>
      <c r="H4604" s="29">
        <v>37.5</v>
      </c>
      <c r="I4604" s="6">
        <v>31.25</v>
      </c>
      <c r="J4604" s="6">
        <v>21.875</v>
      </c>
      <c r="K4604" s="6">
        <v>34.375</v>
      </c>
      <c r="L4604" s="6">
        <v>12.5</v>
      </c>
      <c r="M4604" s="6">
        <v>21.875</v>
      </c>
      <c r="N4604" s="6">
        <v>21.875</v>
      </c>
      <c r="O4604" s="6">
        <v>25</v>
      </c>
      <c r="P4604" s="6">
        <v>46.875</v>
      </c>
      <c r="Q4604" s="6">
        <v>6.25</v>
      </c>
      <c r="R4604" s="6">
        <v>12.5</v>
      </c>
      <c r="S4604" s="12" t="s">
        <v>68</v>
      </c>
      <c r="T4604" s="31">
        <v>87.5</v>
      </c>
    </row>
    <row r="4605" spans="3:20" x14ac:dyDescent="0.25">
      <c r="C4605" s="106"/>
      <c r="D4605" s="101"/>
      <c r="E4605" s="11" t="s">
        <v>54</v>
      </c>
      <c r="F4605" s="8"/>
      <c r="G4605" s="7">
        <v>1276</v>
      </c>
      <c r="H4605" s="17">
        <v>22.648902821317002</v>
      </c>
      <c r="I4605" s="2">
        <v>23.119122257053</v>
      </c>
      <c r="J4605" s="2">
        <v>12.225705329154</v>
      </c>
      <c r="K4605" s="2">
        <v>24.764890282132001</v>
      </c>
      <c r="L4605" s="2">
        <v>9.0125391849530008</v>
      </c>
      <c r="M4605" s="2">
        <v>16.614420062695999</v>
      </c>
      <c r="N4605" s="2">
        <v>15.517241379310001</v>
      </c>
      <c r="O4605" s="2">
        <v>11.990595611285</v>
      </c>
      <c r="P4605" s="2">
        <v>48.354231974922001</v>
      </c>
      <c r="Q4605" s="2">
        <v>7.8369905956109998</v>
      </c>
      <c r="R4605" s="2">
        <v>15.752351097179</v>
      </c>
      <c r="S4605" s="2">
        <v>2.8213166144200001</v>
      </c>
      <c r="T4605" s="16">
        <v>81.426332288400999</v>
      </c>
    </row>
    <row r="4606" spans="3:20" x14ac:dyDescent="0.25">
      <c r="C4606" s="106"/>
      <c r="D4606" s="101"/>
      <c r="E4606" s="11" t="s">
        <v>55</v>
      </c>
      <c r="F4606" s="8"/>
      <c r="G4606" s="7">
        <v>177</v>
      </c>
      <c r="H4606" s="17">
        <v>19.209039548023</v>
      </c>
      <c r="I4606" s="2">
        <v>19.774011299434999</v>
      </c>
      <c r="J4606" s="2">
        <v>11.299435028249</v>
      </c>
      <c r="K4606" s="2">
        <v>17.514124293784999</v>
      </c>
      <c r="L4606" s="2">
        <v>11.864406779661</v>
      </c>
      <c r="M4606" s="2">
        <v>11.299435028249</v>
      </c>
      <c r="N4606" s="2">
        <v>11.864406779661</v>
      </c>
      <c r="O4606" s="2">
        <v>6.7796610169490004</v>
      </c>
      <c r="P4606" s="2">
        <v>42.372881355932002</v>
      </c>
      <c r="Q4606" s="2">
        <v>9.0395480225989999</v>
      </c>
      <c r="R4606" s="2">
        <v>22.598870056496999</v>
      </c>
      <c r="S4606" s="2">
        <v>2.8248587570620001</v>
      </c>
      <c r="T4606" s="16">
        <v>74.576271186441005</v>
      </c>
    </row>
    <row r="4607" spans="3:20" ht="25.2" x14ac:dyDescent="0.25">
      <c r="C4607" s="102" t="s">
        <v>56</v>
      </c>
      <c r="D4607" s="100" t="s">
        <v>21</v>
      </c>
      <c r="E4607" s="10" t="s">
        <v>57</v>
      </c>
      <c r="F4607" s="9"/>
      <c r="G4607" s="13">
        <v>393</v>
      </c>
      <c r="H4607" s="23">
        <v>24.936386768447999</v>
      </c>
      <c r="I4607" s="4">
        <v>24.936386768447999</v>
      </c>
      <c r="J4607" s="4">
        <v>12.468193384224</v>
      </c>
      <c r="K4607" s="4">
        <v>25.699745547073999</v>
      </c>
      <c r="L4607" s="4">
        <v>10.178117048346</v>
      </c>
      <c r="M4607" s="4">
        <v>21.119592875317998</v>
      </c>
      <c r="N4607" s="4">
        <v>17.557251908396999</v>
      </c>
      <c r="O4607" s="4">
        <v>10.687022900763001</v>
      </c>
      <c r="P4607" s="4">
        <v>49.109414758269999</v>
      </c>
      <c r="Q4607" s="4">
        <v>6.8702290076340002</v>
      </c>
      <c r="R4607" s="4">
        <v>17.557251908396999</v>
      </c>
      <c r="S4607" s="4">
        <v>2.2900763358780001</v>
      </c>
      <c r="T4607" s="25">
        <v>80.152671755724995</v>
      </c>
    </row>
    <row r="4608" spans="3:20" ht="25.2" x14ac:dyDescent="0.25">
      <c r="C4608" s="106"/>
      <c r="D4608" s="101"/>
      <c r="E4608" s="11" t="s">
        <v>58</v>
      </c>
      <c r="F4608" s="8"/>
      <c r="G4608" s="7">
        <v>615</v>
      </c>
      <c r="H4608" s="17">
        <v>21.626016260162999</v>
      </c>
      <c r="I4608" s="2">
        <v>22.439024390244001</v>
      </c>
      <c r="J4608" s="2">
        <v>11.707317073171</v>
      </c>
      <c r="K4608" s="2">
        <v>22.276422764227998</v>
      </c>
      <c r="L4608" s="2">
        <v>9.5934959349589999</v>
      </c>
      <c r="M4608" s="2">
        <v>13.658536585366001</v>
      </c>
      <c r="N4608" s="2">
        <v>14.146341463415</v>
      </c>
      <c r="O4608" s="2">
        <v>11.869918699187</v>
      </c>
      <c r="P4608" s="2">
        <v>45.853658536585002</v>
      </c>
      <c r="Q4608" s="2">
        <v>9.5934959349589999</v>
      </c>
      <c r="R4608" s="2">
        <v>16.422764227641999</v>
      </c>
      <c r="S4608" s="2">
        <v>3.0894308943089999</v>
      </c>
      <c r="T4608" s="16">
        <v>80.487804878049005</v>
      </c>
    </row>
    <row r="4609" spans="2:20" ht="25.2" x14ac:dyDescent="0.25">
      <c r="C4609" s="106"/>
      <c r="D4609" s="101"/>
      <c r="E4609" s="11" t="s">
        <v>59</v>
      </c>
      <c r="F4609" s="8"/>
      <c r="G4609" s="7">
        <v>364</v>
      </c>
      <c r="H4609" s="17">
        <v>18.956043956043999</v>
      </c>
      <c r="I4609" s="2">
        <v>21.153846153846001</v>
      </c>
      <c r="J4609" s="2">
        <v>11.813186813187</v>
      </c>
      <c r="K4609" s="2">
        <v>26.648351648352001</v>
      </c>
      <c r="L4609" s="2">
        <v>9.065934065934</v>
      </c>
      <c r="M4609" s="2">
        <v>15.384615384615</v>
      </c>
      <c r="N4609" s="2">
        <v>14.010989010989</v>
      </c>
      <c r="O4609" s="2">
        <v>12.087912087912001</v>
      </c>
      <c r="P4609" s="2">
        <v>48.351648351648002</v>
      </c>
      <c r="Q4609" s="2">
        <v>7.1428571428570002</v>
      </c>
      <c r="R4609" s="2">
        <v>16.758241758242001</v>
      </c>
      <c r="S4609" s="2">
        <v>2.4725274725270001</v>
      </c>
      <c r="T4609" s="16">
        <v>80.769230769231001</v>
      </c>
    </row>
    <row r="4610" spans="2:20" x14ac:dyDescent="0.25">
      <c r="C4610" s="106"/>
      <c r="D4610" s="101"/>
      <c r="E4610" s="11" t="s">
        <v>60</v>
      </c>
      <c r="F4610" s="8"/>
      <c r="G4610" s="7">
        <v>152</v>
      </c>
      <c r="H4610" s="17">
        <v>29.605263157894999</v>
      </c>
      <c r="I4610" s="2">
        <v>23.026315789474001</v>
      </c>
      <c r="J4610" s="2">
        <v>15.131578947368</v>
      </c>
      <c r="K4610" s="2">
        <v>20.394736842105001</v>
      </c>
      <c r="L4610" s="2">
        <v>6.5789473684209998</v>
      </c>
      <c r="M4610" s="2">
        <v>11.184210526316001</v>
      </c>
      <c r="N4610" s="2">
        <v>14.473684210526001</v>
      </c>
      <c r="O4610" s="2">
        <v>11.184210526316001</v>
      </c>
      <c r="P4610" s="2">
        <v>43.421052631579002</v>
      </c>
      <c r="Q4610" s="2">
        <v>7.2368421052630003</v>
      </c>
      <c r="R4610" s="2">
        <v>17.763157894736999</v>
      </c>
      <c r="S4610" s="2">
        <v>3.2894736842109999</v>
      </c>
      <c r="T4610" s="16">
        <v>78.947368421053</v>
      </c>
    </row>
    <row r="4611" spans="2:20" x14ac:dyDescent="0.25">
      <c r="C4611" s="102" t="s">
        <v>61</v>
      </c>
      <c r="D4611" s="100" t="s">
        <v>21</v>
      </c>
      <c r="E4611" s="10" t="s">
        <v>62</v>
      </c>
      <c r="F4611" s="9"/>
      <c r="G4611" s="13">
        <v>197</v>
      </c>
      <c r="H4611" s="23">
        <v>25.380710659898</v>
      </c>
      <c r="I4611" s="4">
        <v>22.842639593908999</v>
      </c>
      <c r="J4611" s="4">
        <v>13.197969543147</v>
      </c>
      <c r="K4611" s="4">
        <v>33.502538071065999</v>
      </c>
      <c r="L4611" s="4">
        <v>10.152284263959</v>
      </c>
      <c r="M4611" s="4">
        <v>13.705583756345</v>
      </c>
      <c r="N4611" s="4">
        <v>16.751269035532999</v>
      </c>
      <c r="O4611" s="4">
        <v>9.6446700507610004</v>
      </c>
      <c r="P4611" s="4">
        <v>46.192893401014999</v>
      </c>
      <c r="Q4611" s="4">
        <v>9.1370558375630004</v>
      </c>
      <c r="R4611" s="4">
        <v>13.197969543147</v>
      </c>
      <c r="S4611" s="4">
        <v>3.045685279188</v>
      </c>
      <c r="T4611" s="25">
        <v>83.756345177664997</v>
      </c>
    </row>
    <row r="4612" spans="2:20" x14ac:dyDescent="0.25">
      <c r="C4612" s="103"/>
      <c r="D4612" s="101"/>
      <c r="E4612" s="11" t="s">
        <v>63</v>
      </c>
      <c r="F4612" s="8"/>
      <c r="G4612" s="7">
        <v>460</v>
      </c>
      <c r="H4612" s="17">
        <v>24.347826086956999</v>
      </c>
      <c r="I4612" s="2">
        <v>22.173913043477999</v>
      </c>
      <c r="J4612" s="2">
        <v>11.739130434783</v>
      </c>
      <c r="K4612" s="2">
        <v>25.869565217390999</v>
      </c>
      <c r="L4612" s="2">
        <v>10.217391304348</v>
      </c>
      <c r="M4612" s="2">
        <v>16.304347826087</v>
      </c>
      <c r="N4612" s="2">
        <v>15.434782608696</v>
      </c>
      <c r="O4612" s="2">
        <v>12.608695652173999</v>
      </c>
      <c r="P4612" s="2">
        <v>51.521739130435002</v>
      </c>
      <c r="Q4612" s="2">
        <v>7.6086956521740001</v>
      </c>
      <c r="R4612" s="2">
        <v>13.478260869565</v>
      </c>
      <c r="S4612" s="2">
        <v>3.2608695652169999</v>
      </c>
      <c r="T4612" s="16">
        <v>83.260869565217007</v>
      </c>
    </row>
    <row r="4613" spans="2:20" ht="25.2" x14ac:dyDescent="0.25">
      <c r="C4613" s="103"/>
      <c r="D4613" s="101"/>
      <c r="E4613" s="11" t="s">
        <v>64</v>
      </c>
      <c r="F4613" s="8"/>
      <c r="G4613" s="7">
        <v>286</v>
      </c>
      <c r="H4613" s="17">
        <v>26.223776223775999</v>
      </c>
      <c r="I4613" s="2">
        <v>23.776223776224001</v>
      </c>
      <c r="J4613" s="2">
        <v>14.685314685314999</v>
      </c>
      <c r="K4613" s="2">
        <v>25.524475524475999</v>
      </c>
      <c r="L4613" s="2">
        <v>7.6923076923079998</v>
      </c>
      <c r="M4613" s="2">
        <v>16.083916083916002</v>
      </c>
      <c r="N4613" s="2">
        <v>15.734265734266</v>
      </c>
      <c r="O4613" s="2">
        <v>12.587412587413001</v>
      </c>
      <c r="P4613" s="2">
        <v>44.055944055944003</v>
      </c>
      <c r="Q4613" s="2">
        <v>6.6433566433570004</v>
      </c>
      <c r="R4613" s="2">
        <v>18.881118881119001</v>
      </c>
      <c r="S4613" s="2">
        <v>1.7482517482519999</v>
      </c>
      <c r="T4613" s="16">
        <v>79.370629370629004</v>
      </c>
    </row>
    <row r="4614" spans="2:20" x14ac:dyDescent="0.25">
      <c r="C4614" s="103"/>
      <c r="D4614" s="101"/>
      <c r="E4614" s="11" t="s">
        <v>65</v>
      </c>
      <c r="F4614" s="8"/>
      <c r="G4614" s="7">
        <v>249</v>
      </c>
      <c r="H4614" s="17">
        <v>20.080321285141</v>
      </c>
      <c r="I4614" s="2">
        <v>26.907630522087999</v>
      </c>
      <c r="J4614" s="2">
        <v>12.048192771084</v>
      </c>
      <c r="K4614" s="2">
        <v>19.678714859437999</v>
      </c>
      <c r="L4614" s="2">
        <v>6.8273092369480004</v>
      </c>
      <c r="M4614" s="2">
        <v>19.678714859437999</v>
      </c>
      <c r="N4614" s="2">
        <v>15.261044176706999</v>
      </c>
      <c r="O4614" s="2">
        <v>8.4337349397590007</v>
      </c>
      <c r="P4614" s="2">
        <v>47.389558232932004</v>
      </c>
      <c r="Q4614" s="2">
        <v>8.8353413654619999</v>
      </c>
      <c r="R4614" s="2">
        <v>16.867469879518001</v>
      </c>
      <c r="S4614" s="2">
        <v>2.8112449799200001</v>
      </c>
      <c r="T4614" s="16">
        <v>80.321285140561997</v>
      </c>
    </row>
    <row r="4615" spans="2:20" x14ac:dyDescent="0.25">
      <c r="C4615" s="103"/>
      <c r="D4615" s="101"/>
      <c r="E4615" s="11" t="s">
        <v>66</v>
      </c>
      <c r="F4615" s="8"/>
      <c r="G4615" s="7">
        <v>145</v>
      </c>
      <c r="H4615" s="17">
        <v>22.068965517241001</v>
      </c>
      <c r="I4615" s="2">
        <v>22.068965517241001</v>
      </c>
      <c r="J4615" s="2">
        <v>11.034482758620999</v>
      </c>
      <c r="K4615" s="2">
        <v>20</v>
      </c>
      <c r="L4615" s="2">
        <v>9.6551724137930002</v>
      </c>
      <c r="M4615" s="2">
        <v>14.482758620689999</v>
      </c>
      <c r="N4615" s="2">
        <v>15.172413793103001</v>
      </c>
      <c r="O4615" s="2">
        <v>11.724137931034001</v>
      </c>
      <c r="P4615" s="2">
        <v>43.448275862069003</v>
      </c>
      <c r="Q4615" s="2">
        <v>8.9655172413790005</v>
      </c>
      <c r="R4615" s="2">
        <v>20</v>
      </c>
      <c r="S4615" s="2">
        <v>2.0689655172410002</v>
      </c>
      <c r="T4615" s="16">
        <v>77.931034482759003</v>
      </c>
    </row>
    <row r="4616" spans="2:20" x14ac:dyDescent="0.25">
      <c r="C4616" s="107"/>
      <c r="D4616" s="104"/>
      <c r="E4616" s="44" t="s">
        <v>67</v>
      </c>
      <c r="F4616" s="45"/>
      <c r="G4616" s="56">
        <v>187</v>
      </c>
      <c r="H4616" s="66">
        <v>13.903743315508001</v>
      </c>
      <c r="I4616" s="35">
        <v>18.181818181817999</v>
      </c>
      <c r="J4616" s="35">
        <v>10.160427807487</v>
      </c>
      <c r="K4616" s="35">
        <v>16.042780748662999</v>
      </c>
      <c r="L4616" s="35">
        <v>11.764705882353001</v>
      </c>
      <c r="M4616" s="35">
        <v>11.764705882353001</v>
      </c>
      <c r="N4616" s="35">
        <v>10.695187165775</v>
      </c>
      <c r="O4616" s="35">
        <v>13.368983957218999</v>
      </c>
      <c r="P4616" s="35">
        <v>43.850267379679003</v>
      </c>
      <c r="Q4616" s="35">
        <v>8.5561497326199998</v>
      </c>
      <c r="R4616" s="35">
        <v>24.064171122994999</v>
      </c>
      <c r="S4616" s="35">
        <v>3.208556149733</v>
      </c>
      <c r="T4616" s="67">
        <v>72.727272727273004</v>
      </c>
    </row>
    <row r="4618" spans="2:20" x14ac:dyDescent="0.25">
      <c r="B4618" s="42" t="str">
        <f xml:space="preserve"> HYPERLINK("#'目次'!B60", "[54]")</f>
        <v>[54]</v>
      </c>
      <c r="C4618" s="37" t="s">
        <v>667</v>
      </c>
    </row>
    <row r="4621" spans="2:20" x14ac:dyDescent="0.25">
      <c r="C4621" s="37" t="s">
        <v>14</v>
      </c>
    </row>
    <row r="4622" spans="2:20" ht="88.2" x14ac:dyDescent="0.25">
      <c r="C4622" s="96"/>
      <c r="D4622" s="97"/>
      <c r="E4622" s="97"/>
      <c r="F4622" s="97"/>
      <c r="G4622" s="52" t="s">
        <v>15</v>
      </c>
      <c r="H4622" s="48" t="s">
        <v>668</v>
      </c>
      <c r="I4622" s="20" t="s">
        <v>669</v>
      </c>
      <c r="J4622" s="20" t="s">
        <v>670</v>
      </c>
      <c r="K4622" s="20" t="s">
        <v>671</v>
      </c>
      <c r="L4622" s="20" t="s">
        <v>672</v>
      </c>
      <c r="M4622" s="20" t="s">
        <v>673</v>
      </c>
      <c r="N4622" s="20" t="s">
        <v>674</v>
      </c>
      <c r="O4622" s="20" t="s">
        <v>675</v>
      </c>
      <c r="P4622" s="20" t="s">
        <v>53</v>
      </c>
      <c r="Q4622" s="20" t="s">
        <v>676</v>
      </c>
      <c r="R4622" s="20" t="s">
        <v>38</v>
      </c>
      <c r="S4622" s="51" t="s">
        <v>677</v>
      </c>
    </row>
    <row r="4623" spans="2:20" x14ac:dyDescent="0.25">
      <c r="C4623" s="98"/>
      <c r="D4623" s="99"/>
      <c r="E4623" s="99"/>
      <c r="F4623" s="99"/>
      <c r="G4623" s="47"/>
      <c r="H4623" s="55"/>
      <c r="I4623" s="21"/>
      <c r="J4623" s="21"/>
      <c r="K4623" s="21"/>
      <c r="L4623" s="21"/>
      <c r="M4623" s="21"/>
      <c r="N4623" s="21"/>
      <c r="O4623" s="21"/>
      <c r="P4623" s="21"/>
      <c r="Q4623" s="21"/>
      <c r="R4623" s="21"/>
      <c r="S4623" s="54"/>
    </row>
    <row r="4624" spans="2:20" x14ac:dyDescent="0.25">
      <c r="C4624" s="43"/>
      <c r="D4624" s="49"/>
      <c r="E4624" s="53" t="s">
        <v>15</v>
      </c>
      <c r="F4624" s="46"/>
      <c r="G4624" s="50">
        <v>1524</v>
      </c>
      <c r="H4624" s="32">
        <v>8.0052493438320003</v>
      </c>
      <c r="I4624" s="32">
        <v>31.364829396325</v>
      </c>
      <c r="J4624" s="32">
        <v>1.2467191601050001</v>
      </c>
      <c r="K4624" s="32">
        <v>33.661417322835</v>
      </c>
      <c r="L4624" s="32">
        <v>26.181102362204999</v>
      </c>
      <c r="M4624" s="32">
        <v>13.123359580052</v>
      </c>
      <c r="N4624" s="32">
        <v>32.874015748030999</v>
      </c>
      <c r="O4624" s="32">
        <v>21.916010498687999</v>
      </c>
      <c r="P4624" s="32">
        <v>2.3622047244090001</v>
      </c>
      <c r="Q4624" s="32">
        <v>24.278215223097</v>
      </c>
      <c r="R4624" s="32">
        <v>2.7559055118110001</v>
      </c>
      <c r="S4624" s="65">
        <v>72.965879265091999</v>
      </c>
    </row>
    <row r="4625" spans="3:19" x14ac:dyDescent="0.25">
      <c r="C4625" s="105" t="s">
        <v>20</v>
      </c>
      <c r="D4625" s="100" t="s">
        <v>21</v>
      </c>
      <c r="E4625" s="10" t="s">
        <v>22</v>
      </c>
      <c r="F4625" s="9"/>
      <c r="G4625" s="13">
        <v>780</v>
      </c>
      <c r="H4625" s="23">
        <v>8.8461538461539995</v>
      </c>
      <c r="I4625" s="4">
        <v>28.461538461538002</v>
      </c>
      <c r="J4625" s="4">
        <v>0.76923076923099998</v>
      </c>
      <c r="K4625" s="4">
        <v>35.641025641025998</v>
      </c>
      <c r="L4625" s="4">
        <v>22.948717948717999</v>
      </c>
      <c r="M4625" s="4">
        <v>15.897435897436001</v>
      </c>
      <c r="N4625" s="4">
        <v>34.615384615384997</v>
      </c>
      <c r="O4625" s="4">
        <v>20.897435897436001</v>
      </c>
      <c r="P4625" s="4">
        <v>2.6923076923079998</v>
      </c>
      <c r="Q4625" s="4">
        <v>22.692307692307999</v>
      </c>
      <c r="R4625" s="4">
        <v>2.8205128205130001</v>
      </c>
      <c r="S4625" s="25">
        <v>74.487179487179006</v>
      </c>
    </row>
    <row r="4626" spans="3:19" x14ac:dyDescent="0.25">
      <c r="C4626" s="106"/>
      <c r="D4626" s="101"/>
      <c r="E4626" s="11" t="s">
        <v>23</v>
      </c>
      <c r="F4626" s="8"/>
      <c r="G4626" s="7">
        <v>744</v>
      </c>
      <c r="H4626" s="17">
        <v>7.1236559139780002</v>
      </c>
      <c r="I4626" s="2">
        <v>34.408602150538002</v>
      </c>
      <c r="J4626" s="2">
        <v>1.7473118279569999</v>
      </c>
      <c r="K4626" s="2">
        <v>31.586021505375999</v>
      </c>
      <c r="L4626" s="2">
        <v>29.569892473117999</v>
      </c>
      <c r="M4626" s="2">
        <v>10.215053763441</v>
      </c>
      <c r="N4626" s="2">
        <v>31.048387096774</v>
      </c>
      <c r="O4626" s="2">
        <v>22.983870967742</v>
      </c>
      <c r="P4626" s="2">
        <v>2.0161290322580001</v>
      </c>
      <c r="Q4626" s="2">
        <v>25.940860215053998</v>
      </c>
      <c r="R4626" s="2">
        <v>2.6881720430109999</v>
      </c>
      <c r="S4626" s="16">
        <v>71.370967741935004</v>
      </c>
    </row>
    <row r="4627" spans="3:19" x14ac:dyDescent="0.25">
      <c r="C4627" s="102" t="s">
        <v>24</v>
      </c>
      <c r="D4627" s="102" t="s">
        <v>25</v>
      </c>
      <c r="E4627" s="10" t="s">
        <v>26</v>
      </c>
      <c r="F4627" s="9"/>
      <c r="G4627" s="13">
        <v>257</v>
      </c>
      <c r="H4627" s="23">
        <v>12.062256809339001</v>
      </c>
      <c r="I4627" s="4">
        <v>35.797665369649998</v>
      </c>
      <c r="J4627" s="4">
        <v>4.6692607003889997</v>
      </c>
      <c r="K4627" s="4">
        <v>42.801556420232998</v>
      </c>
      <c r="L4627" s="4">
        <v>34.630350194553003</v>
      </c>
      <c r="M4627" s="4">
        <v>29.182879377431998</v>
      </c>
      <c r="N4627" s="4">
        <v>45.136186770427997</v>
      </c>
      <c r="O4627" s="4">
        <v>24.902723735409001</v>
      </c>
      <c r="P4627" s="4">
        <v>2.3346303501949999</v>
      </c>
      <c r="Q4627" s="4">
        <v>13.618677042802</v>
      </c>
      <c r="R4627" s="4">
        <v>0.38910505836600001</v>
      </c>
      <c r="S4627" s="25">
        <v>85.992217898833005</v>
      </c>
    </row>
    <row r="4628" spans="3:19" x14ac:dyDescent="0.25">
      <c r="C4628" s="106"/>
      <c r="D4628" s="103"/>
      <c r="E4628" s="11" t="s">
        <v>27</v>
      </c>
      <c r="F4628" s="8"/>
      <c r="G4628" s="7">
        <v>297</v>
      </c>
      <c r="H4628" s="17">
        <v>10.101010101010001</v>
      </c>
      <c r="I4628" s="2">
        <v>27.272727272727</v>
      </c>
      <c r="J4628" s="2">
        <v>0.67340067340099996</v>
      </c>
      <c r="K4628" s="2">
        <v>41.750841750842</v>
      </c>
      <c r="L4628" s="2">
        <v>30.976430976431001</v>
      </c>
      <c r="M4628" s="2">
        <v>15.488215488214999</v>
      </c>
      <c r="N4628" s="2">
        <v>36.026936026935999</v>
      </c>
      <c r="O4628" s="2">
        <v>15.824915824915999</v>
      </c>
      <c r="P4628" s="2">
        <v>2.0202020202019999</v>
      </c>
      <c r="Q4628" s="2">
        <v>19.528619528619998</v>
      </c>
      <c r="R4628" s="2">
        <v>1.010101010101</v>
      </c>
      <c r="S4628" s="16">
        <v>79.461279461279005</v>
      </c>
    </row>
    <row r="4629" spans="3:19" x14ac:dyDescent="0.25">
      <c r="C4629" s="106"/>
      <c r="D4629" s="103"/>
      <c r="E4629" s="11" t="s">
        <v>28</v>
      </c>
      <c r="F4629" s="8"/>
      <c r="G4629" s="7">
        <v>316</v>
      </c>
      <c r="H4629" s="17">
        <v>8.5443037974680003</v>
      </c>
      <c r="I4629" s="2">
        <v>31.645569620252999</v>
      </c>
      <c r="J4629" s="2">
        <v>0.63291139240500005</v>
      </c>
      <c r="K4629" s="2">
        <v>37.025316455696</v>
      </c>
      <c r="L4629" s="2">
        <v>28.797468354429999</v>
      </c>
      <c r="M4629" s="2">
        <v>10.759493670886</v>
      </c>
      <c r="N4629" s="2">
        <v>39.556962025315997</v>
      </c>
      <c r="O4629" s="2">
        <v>24.367088607595001</v>
      </c>
      <c r="P4629" s="2">
        <v>2.8481012658229998</v>
      </c>
      <c r="Q4629" s="2">
        <v>18.987341772152</v>
      </c>
      <c r="R4629" s="2">
        <v>2.2151898734180002</v>
      </c>
      <c r="S4629" s="16">
        <v>78.797468354429995</v>
      </c>
    </row>
    <row r="4630" spans="3:19" x14ac:dyDescent="0.25">
      <c r="C4630" s="106"/>
      <c r="D4630" s="103"/>
      <c r="E4630" s="11" t="s">
        <v>29</v>
      </c>
      <c r="F4630" s="8"/>
      <c r="G4630" s="7">
        <v>335</v>
      </c>
      <c r="H4630" s="17">
        <v>5.3731343283579998</v>
      </c>
      <c r="I4630" s="2">
        <v>33.731343283582</v>
      </c>
      <c r="J4630" s="2">
        <v>0.29850746268700001</v>
      </c>
      <c r="K4630" s="2">
        <v>31.641791044775999</v>
      </c>
      <c r="L4630" s="2">
        <v>22.089552238806</v>
      </c>
      <c r="M4630" s="2">
        <v>9.2537313432840005</v>
      </c>
      <c r="N4630" s="2">
        <v>30.447761194030001</v>
      </c>
      <c r="O4630" s="2">
        <v>23.880597014925002</v>
      </c>
      <c r="P4630" s="2">
        <v>0.89552238805999995</v>
      </c>
      <c r="Q4630" s="2">
        <v>25.373134328357999</v>
      </c>
      <c r="R4630" s="2">
        <v>4.477611940299</v>
      </c>
      <c r="S4630" s="16">
        <v>70.149253731342995</v>
      </c>
    </row>
    <row r="4631" spans="3:19" x14ac:dyDescent="0.25">
      <c r="C4631" s="106"/>
      <c r="D4631" s="103"/>
      <c r="E4631" s="11" t="s">
        <v>30</v>
      </c>
      <c r="F4631" s="8"/>
      <c r="G4631" s="7">
        <v>319</v>
      </c>
      <c r="H4631" s="17">
        <v>5.0156739811910001</v>
      </c>
      <c r="I4631" s="2">
        <v>28.840125391849998</v>
      </c>
      <c r="J4631" s="2">
        <v>0.62695924764900002</v>
      </c>
      <c r="K4631" s="2">
        <v>17.554858934169001</v>
      </c>
      <c r="L4631" s="2">
        <v>16.614420062695999</v>
      </c>
      <c r="M4631" s="2">
        <v>4.3887147335419998</v>
      </c>
      <c r="N4631" s="2">
        <v>15.987460815046999</v>
      </c>
      <c r="O4631" s="2">
        <v>20.689655172414</v>
      </c>
      <c r="P4631" s="2">
        <v>3.761755485893</v>
      </c>
      <c r="Q4631" s="2">
        <v>41.379310344827999</v>
      </c>
      <c r="R4631" s="2">
        <v>5.0156739811910001</v>
      </c>
      <c r="S4631" s="16">
        <v>53.605015673981001</v>
      </c>
    </row>
    <row r="4632" spans="3:19" x14ac:dyDescent="0.25">
      <c r="C4632" s="106"/>
      <c r="D4632" s="103"/>
      <c r="E4632" s="11" t="s">
        <v>31</v>
      </c>
      <c r="F4632" s="8"/>
      <c r="G4632" s="7">
        <v>1267</v>
      </c>
      <c r="H4632" s="17">
        <v>7.1823204419889999</v>
      </c>
      <c r="I4632" s="2">
        <v>30.465666929754999</v>
      </c>
      <c r="J4632" s="2">
        <v>0.55248618784500003</v>
      </c>
      <c r="K4632" s="2">
        <v>31.807419100236999</v>
      </c>
      <c r="L4632" s="2">
        <v>24.467245461720999</v>
      </c>
      <c r="M4632" s="2">
        <v>9.865824782952</v>
      </c>
      <c r="N4632" s="2">
        <v>30.386740331492</v>
      </c>
      <c r="O4632" s="2">
        <v>21.310181531175999</v>
      </c>
      <c r="P4632" s="2">
        <v>2.367797947908</v>
      </c>
      <c r="Q4632" s="2">
        <v>26.440410418311</v>
      </c>
      <c r="R4632" s="2">
        <v>3.2359905288080002</v>
      </c>
      <c r="S4632" s="16">
        <v>70.323599052880994</v>
      </c>
    </row>
    <row r="4633" spans="3:19" x14ac:dyDescent="0.25">
      <c r="C4633" s="106"/>
      <c r="D4633" s="103"/>
      <c r="E4633" s="11" t="s">
        <v>32</v>
      </c>
      <c r="F4633" s="8"/>
      <c r="G4633" s="7">
        <v>654</v>
      </c>
      <c r="H4633" s="17">
        <v>5.1987767584100002</v>
      </c>
      <c r="I4633" s="2">
        <v>31.345565749235</v>
      </c>
      <c r="J4633" s="2">
        <v>0.45871559632999998</v>
      </c>
      <c r="K4633" s="2">
        <v>24.770642201834999</v>
      </c>
      <c r="L4633" s="2">
        <v>19.418960244648002</v>
      </c>
      <c r="M4633" s="2">
        <v>6.8807339449539997</v>
      </c>
      <c r="N4633" s="2">
        <v>23.394495412844002</v>
      </c>
      <c r="O4633" s="2">
        <v>22.324159021406999</v>
      </c>
      <c r="P4633" s="2">
        <v>2.293577981651</v>
      </c>
      <c r="Q4633" s="2">
        <v>33.180428134556998</v>
      </c>
      <c r="R4633" s="2">
        <v>4.7400611620799999</v>
      </c>
      <c r="S4633" s="16">
        <v>62.079510703364001</v>
      </c>
    </row>
    <row r="4634" spans="3:19" x14ac:dyDescent="0.25">
      <c r="C4634" s="106"/>
      <c r="D4634" s="102" t="s">
        <v>22</v>
      </c>
      <c r="E4634" s="10" t="s">
        <v>26</v>
      </c>
      <c r="F4634" s="9"/>
      <c r="G4634" s="13">
        <v>137</v>
      </c>
      <c r="H4634" s="23">
        <v>14.598540145985</v>
      </c>
      <c r="I4634" s="4">
        <v>29.197080291971002</v>
      </c>
      <c r="J4634" s="4">
        <v>1.459854014599</v>
      </c>
      <c r="K4634" s="4">
        <v>41.605839416057997</v>
      </c>
      <c r="L4634" s="4">
        <v>35.036496350364999</v>
      </c>
      <c r="M4634" s="4">
        <v>29.197080291971002</v>
      </c>
      <c r="N4634" s="4">
        <v>39.416058394160999</v>
      </c>
      <c r="O4634" s="4">
        <v>23.357664233577001</v>
      </c>
      <c r="P4634" s="4">
        <v>3.649635036496</v>
      </c>
      <c r="Q4634" s="4">
        <v>16.058394160584001</v>
      </c>
      <c r="R4634" s="4">
        <v>0.72992700729899995</v>
      </c>
      <c r="S4634" s="25">
        <v>83.211678832117002</v>
      </c>
    </row>
    <row r="4635" spans="3:19" x14ac:dyDescent="0.25">
      <c r="C4635" s="106"/>
      <c r="D4635" s="103"/>
      <c r="E4635" s="11" t="s">
        <v>27</v>
      </c>
      <c r="F4635" s="8"/>
      <c r="G4635" s="7">
        <v>157</v>
      </c>
      <c r="H4635" s="17">
        <v>10.828025477707</v>
      </c>
      <c r="I4635" s="2">
        <v>24.84076433121</v>
      </c>
      <c r="J4635" s="19" t="s">
        <v>68</v>
      </c>
      <c r="K4635" s="2">
        <v>43.949044585986996</v>
      </c>
      <c r="L4635" s="2">
        <v>30.573248407643</v>
      </c>
      <c r="M4635" s="2">
        <v>19.745222929935998</v>
      </c>
      <c r="N4635" s="2">
        <v>36.305732484076003</v>
      </c>
      <c r="O4635" s="2">
        <v>14.012738853503</v>
      </c>
      <c r="P4635" s="2">
        <v>1.9108280254779999</v>
      </c>
      <c r="Q4635" s="2">
        <v>17.197452229299</v>
      </c>
      <c r="R4635" s="2">
        <v>0.63694267515900005</v>
      </c>
      <c r="S4635" s="16">
        <v>82.165605095540997</v>
      </c>
    </row>
    <row r="4636" spans="3:19" x14ac:dyDescent="0.25">
      <c r="C4636" s="106"/>
      <c r="D4636" s="103"/>
      <c r="E4636" s="11" t="s">
        <v>28</v>
      </c>
      <c r="F4636" s="8"/>
      <c r="G4636" s="7">
        <v>162</v>
      </c>
      <c r="H4636" s="17">
        <v>9.2592592592590002</v>
      </c>
      <c r="I4636" s="2">
        <v>28.395061728395</v>
      </c>
      <c r="J4636" s="2">
        <v>0.61728395061700003</v>
      </c>
      <c r="K4636" s="2">
        <v>40.123456790123001</v>
      </c>
      <c r="L4636" s="2">
        <v>25.925925925925998</v>
      </c>
      <c r="M4636" s="2">
        <v>14.197530864198001</v>
      </c>
      <c r="N4636" s="2">
        <v>43.209876543210001</v>
      </c>
      <c r="O4636" s="2">
        <v>25.925925925925998</v>
      </c>
      <c r="P4636" s="2">
        <v>2.4691358024690002</v>
      </c>
      <c r="Q4636" s="2">
        <v>17.283950617283999</v>
      </c>
      <c r="R4636" s="2">
        <v>3.086419753086</v>
      </c>
      <c r="S4636" s="16">
        <v>79.629629629630003</v>
      </c>
    </row>
    <row r="4637" spans="3:19" x14ac:dyDescent="0.25">
      <c r="C4637" s="106"/>
      <c r="D4637" s="103"/>
      <c r="E4637" s="11" t="s">
        <v>29</v>
      </c>
      <c r="F4637" s="8"/>
      <c r="G4637" s="7">
        <v>175</v>
      </c>
      <c r="H4637" s="17">
        <v>5.7142857142860004</v>
      </c>
      <c r="I4637" s="2">
        <v>30.857142857143</v>
      </c>
      <c r="J4637" s="2">
        <v>0.57142857142900005</v>
      </c>
      <c r="K4637" s="2">
        <v>33.714285714286</v>
      </c>
      <c r="L4637" s="2">
        <v>13.142857142857</v>
      </c>
      <c r="M4637" s="2">
        <v>12</v>
      </c>
      <c r="N4637" s="2">
        <v>34.857142857143003</v>
      </c>
      <c r="O4637" s="2">
        <v>20.571428571428999</v>
      </c>
      <c r="P4637" s="2">
        <v>0.57142857142900005</v>
      </c>
      <c r="Q4637" s="2">
        <v>25.142857142857</v>
      </c>
      <c r="R4637" s="2">
        <v>2.8571428571430002</v>
      </c>
      <c r="S4637" s="16">
        <v>72</v>
      </c>
    </row>
    <row r="4638" spans="3:19" x14ac:dyDescent="0.25">
      <c r="C4638" s="106"/>
      <c r="D4638" s="103"/>
      <c r="E4638" s="11" t="s">
        <v>30</v>
      </c>
      <c r="F4638" s="8"/>
      <c r="G4638" s="7">
        <v>149</v>
      </c>
      <c r="H4638" s="17">
        <v>4.6979865771810001</v>
      </c>
      <c r="I4638" s="2">
        <v>28.859060402685</v>
      </c>
      <c r="J4638" s="2">
        <v>1.342281879195</v>
      </c>
      <c r="K4638" s="2">
        <v>18.791946308724999</v>
      </c>
      <c r="L4638" s="2">
        <v>12.080536912752001</v>
      </c>
      <c r="M4638" s="2">
        <v>6.0402684563760003</v>
      </c>
      <c r="N4638" s="2">
        <v>18.791946308724999</v>
      </c>
      <c r="O4638" s="2">
        <v>20.805369127517</v>
      </c>
      <c r="P4638" s="2">
        <v>5.3691275167789998</v>
      </c>
      <c r="Q4638" s="2">
        <v>37.583892617449997</v>
      </c>
      <c r="R4638" s="2">
        <v>6.7114093959729999</v>
      </c>
      <c r="S4638" s="16">
        <v>55.704697986577003</v>
      </c>
    </row>
    <row r="4639" spans="3:19" x14ac:dyDescent="0.25">
      <c r="C4639" s="106"/>
      <c r="D4639" s="103"/>
      <c r="E4639" s="11" t="s">
        <v>31</v>
      </c>
      <c r="F4639" s="8"/>
      <c r="G4639" s="7">
        <v>643</v>
      </c>
      <c r="H4639" s="17">
        <v>7.6205287713840004</v>
      </c>
      <c r="I4639" s="2">
        <v>28.304821150854998</v>
      </c>
      <c r="J4639" s="2">
        <v>0.62208398133700005</v>
      </c>
      <c r="K4639" s="2">
        <v>34.370139968895998</v>
      </c>
      <c r="L4639" s="2">
        <v>20.373250388801999</v>
      </c>
      <c r="M4639" s="2">
        <v>13.063763608086999</v>
      </c>
      <c r="N4639" s="2">
        <v>33.592534992224003</v>
      </c>
      <c r="O4639" s="2">
        <v>20.373250388801999</v>
      </c>
      <c r="P4639" s="2">
        <v>2.4883359253499999</v>
      </c>
      <c r="Q4639" s="2">
        <v>24.105754276827</v>
      </c>
      <c r="R4639" s="2">
        <v>3.2659409020219998</v>
      </c>
      <c r="S4639" s="16">
        <v>72.628304821151005</v>
      </c>
    </row>
    <row r="4640" spans="3:19" x14ac:dyDescent="0.25">
      <c r="C4640" s="106"/>
      <c r="D4640" s="103"/>
      <c r="E4640" s="11" t="s">
        <v>32</v>
      </c>
      <c r="F4640" s="8"/>
      <c r="G4640" s="7">
        <v>324</v>
      </c>
      <c r="H4640" s="17">
        <v>5.2469135802469999</v>
      </c>
      <c r="I4640" s="2">
        <v>29.938271604937999</v>
      </c>
      <c r="J4640" s="2">
        <v>0.92592592592599998</v>
      </c>
      <c r="K4640" s="2">
        <v>26.851851851852</v>
      </c>
      <c r="L4640" s="2">
        <v>12.654320987654</v>
      </c>
      <c r="M4640" s="2">
        <v>9.2592592592590002</v>
      </c>
      <c r="N4640" s="2">
        <v>27.469135802469001</v>
      </c>
      <c r="O4640" s="2">
        <v>20.679012345678998</v>
      </c>
      <c r="P4640" s="2">
        <v>2.7777777777780002</v>
      </c>
      <c r="Q4640" s="2">
        <v>30.864197530864001</v>
      </c>
      <c r="R4640" s="2">
        <v>4.6296296296300001</v>
      </c>
      <c r="S4640" s="16">
        <v>64.506172839505993</v>
      </c>
    </row>
    <row r="4641" spans="3:19" x14ac:dyDescent="0.25">
      <c r="C4641" s="106"/>
      <c r="D4641" s="102" t="s">
        <v>23</v>
      </c>
      <c r="E4641" s="10" t="s">
        <v>26</v>
      </c>
      <c r="F4641" s="9"/>
      <c r="G4641" s="13">
        <v>120</v>
      </c>
      <c r="H4641" s="23">
        <v>9.166666666667</v>
      </c>
      <c r="I4641" s="4">
        <v>43.333333333333002</v>
      </c>
      <c r="J4641" s="4">
        <v>8.333333333333</v>
      </c>
      <c r="K4641" s="4">
        <v>44.166666666666998</v>
      </c>
      <c r="L4641" s="4">
        <v>34.166666666666998</v>
      </c>
      <c r="M4641" s="4">
        <v>29.166666666666998</v>
      </c>
      <c r="N4641" s="4">
        <v>51.666666666666998</v>
      </c>
      <c r="O4641" s="4">
        <v>26.666666666666998</v>
      </c>
      <c r="P4641" s="4">
        <v>0.83333333333299997</v>
      </c>
      <c r="Q4641" s="4">
        <v>10.833333333333</v>
      </c>
      <c r="R4641" s="36" t="s">
        <v>68</v>
      </c>
      <c r="S4641" s="25">
        <v>89.166666666666998</v>
      </c>
    </row>
    <row r="4642" spans="3:19" x14ac:dyDescent="0.25">
      <c r="C4642" s="106"/>
      <c r="D4642" s="103"/>
      <c r="E4642" s="11" t="s">
        <v>27</v>
      </c>
      <c r="F4642" s="8"/>
      <c r="G4642" s="7">
        <v>140</v>
      </c>
      <c r="H4642" s="17">
        <v>9.2857142857140005</v>
      </c>
      <c r="I4642" s="2">
        <v>30</v>
      </c>
      <c r="J4642" s="2">
        <v>1.4285714285710001</v>
      </c>
      <c r="K4642" s="2">
        <v>39.285714285714</v>
      </c>
      <c r="L4642" s="2">
        <v>31.428571428571001</v>
      </c>
      <c r="M4642" s="2">
        <v>10.714285714286</v>
      </c>
      <c r="N4642" s="2">
        <v>35.714285714286</v>
      </c>
      <c r="O4642" s="2">
        <v>17.857142857143</v>
      </c>
      <c r="P4642" s="2">
        <v>2.1428571428569998</v>
      </c>
      <c r="Q4642" s="2">
        <v>22.142857142857</v>
      </c>
      <c r="R4642" s="2">
        <v>1.4285714285710001</v>
      </c>
      <c r="S4642" s="16">
        <v>76.428571428571004</v>
      </c>
    </row>
    <row r="4643" spans="3:19" x14ac:dyDescent="0.25">
      <c r="C4643" s="106"/>
      <c r="D4643" s="103"/>
      <c r="E4643" s="11" t="s">
        <v>28</v>
      </c>
      <c r="F4643" s="8"/>
      <c r="G4643" s="7">
        <v>154</v>
      </c>
      <c r="H4643" s="17">
        <v>7.792207792208</v>
      </c>
      <c r="I4643" s="2">
        <v>35.064935064935</v>
      </c>
      <c r="J4643" s="2">
        <v>0.64935064935099995</v>
      </c>
      <c r="K4643" s="2">
        <v>33.766233766234002</v>
      </c>
      <c r="L4643" s="2">
        <v>31.818181818182001</v>
      </c>
      <c r="M4643" s="2">
        <v>7.1428571428570002</v>
      </c>
      <c r="N4643" s="2">
        <v>35.714285714286</v>
      </c>
      <c r="O4643" s="2">
        <v>22.727272727273</v>
      </c>
      <c r="P4643" s="2">
        <v>3.2467532467529998</v>
      </c>
      <c r="Q4643" s="2">
        <v>20.779220779220999</v>
      </c>
      <c r="R4643" s="2">
        <v>1.298701298701</v>
      </c>
      <c r="S4643" s="16">
        <v>77.922077922078003</v>
      </c>
    </row>
    <row r="4644" spans="3:19" x14ac:dyDescent="0.25">
      <c r="C4644" s="106"/>
      <c r="D4644" s="103"/>
      <c r="E4644" s="11" t="s">
        <v>29</v>
      </c>
      <c r="F4644" s="8"/>
      <c r="G4644" s="7">
        <v>160</v>
      </c>
      <c r="H4644" s="17">
        <v>5</v>
      </c>
      <c r="I4644" s="2">
        <v>36.875</v>
      </c>
      <c r="J4644" s="19" t="s">
        <v>68</v>
      </c>
      <c r="K4644" s="2">
        <v>29.375</v>
      </c>
      <c r="L4644" s="2">
        <v>31.875</v>
      </c>
      <c r="M4644" s="2">
        <v>6.25</v>
      </c>
      <c r="N4644" s="2">
        <v>25.625</v>
      </c>
      <c r="O4644" s="2">
        <v>27.5</v>
      </c>
      <c r="P4644" s="2">
        <v>1.25</v>
      </c>
      <c r="Q4644" s="2">
        <v>25.625</v>
      </c>
      <c r="R4644" s="2">
        <v>6.25</v>
      </c>
      <c r="S4644" s="16">
        <v>68.125</v>
      </c>
    </row>
    <row r="4645" spans="3:19" x14ac:dyDescent="0.25">
      <c r="C4645" s="106"/>
      <c r="D4645" s="103"/>
      <c r="E4645" s="11" t="s">
        <v>30</v>
      </c>
      <c r="F4645" s="8"/>
      <c r="G4645" s="7">
        <v>170</v>
      </c>
      <c r="H4645" s="17">
        <v>5.2941176470590001</v>
      </c>
      <c r="I4645" s="2">
        <v>28.823529411765001</v>
      </c>
      <c r="J4645" s="19" t="s">
        <v>68</v>
      </c>
      <c r="K4645" s="2">
        <v>16.470588235293999</v>
      </c>
      <c r="L4645" s="2">
        <v>20.588235294118</v>
      </c>
      <c r="M4645" s="2">
        <v>2.9411764705880001</v>
      </c>
      <c r="N4645" s="2">
        <v>13.529411764705999</v>
      </c>
      <c r="O4645" s="2">
        <v>20.588235294118</v>
      </c>
      <c r="P4645" s="2">
        <v>2.352941176471</v>
      </c>
      <c r="Q4645" s="2">
        <v>44.705882352941003</v>
      </c>
      <c r="R4645" s="2">
        <v>3.5294117647059999</v>
      </c>
      <c r="S4645" s="16">
        <v>51.764705882352999</v>
      </c>
    </row>
    <row r="4646" spans="3:19" x14ac:dyDescent="0.25">
      <c r="C4646" s="106"/>
      <c r="D4646" s="103"/>
      <c r="E4646" s="11" t="s">
        <v>31</v>
      </c>
      <c r="F4646" s="8"/>
      <c r="G4646" s="7">
        <v>624</v>
      </c>
      <c r="H4646" s="17">
        <v>6.7307692307689999</v>
      </c>
      <c r="I4646" s="2">
        <v>32.692307692307999</v>
      </c>
      <c r="J4646" s="2">
        <v>0.48076923076900002</v>
      </c>
      <c r="K4646" s="2">
        <v>29.166666666666998</v>
      </c>
      <c r="L4646" s="2">
        <v>28.685897435897001</v>
      </c>
      <c r="M4646" s="2">
        <v>6.5705128205129997</v>
      </c>
      <c r="N4646" s="2">
        <v>27.083333333333002</v>
      </c>
      <c r="O4646" s="2">
        <v>22.275641025641001</v>
      </c>
      <c r="P4646" s="2">
        <v>2.2435897435899999</v>
      </c>
      <c r="Q4646" s="2">
        <v>28.846153846153999</v>
      </c>
      <c r="R4646" s="2">
        <v>3.2051282051280001</v>
      </c>
      <c r="S4646" s="16">
        <v>67.948717948717999</v>
      </c>
    </row>
    <row r="4647" spans="3:19" x14ac:dyDescent="0.25">
      <c r="C4647" s="106"/>
      <c r="D4647" s="103"/>
      <c r="E4647" s="11" t="s">
        <v>32</v>
      </c>
      <c r="F4647" s="8"/>
      <c r="G4647" s="7">
        <v>330</v>
      </c>
      <c r="H4647" s="17">
        <v>5.1515151515150004</v>
      </c>
      <c r="I4647" s="2">
        <v>32.727272727272997</v>
      </c>
      <c r="J4647" s="19" t="s">
        <v>68</v>
      </c>
      <c r="K4647" s="2">
        <v>22.727272727273</v>
      </c>
      <c r="L4647" s="2">
        <v>26.060606060605998</v>
      </c>
      <c r="M4647" s="2">
        <v>4.5454545454549997</v>
      </c>
      <c r="N4647" s="2">
        <v>19.393939393939</v>
      </c>
      <c r="O4647" s="2">
        <v>23.939393939394002</v>
      </c>
      <c r="P4647" s="2">
        <v>1.818181818182</v>
      </c>
      <c r="Q4647" s="2">
        <v>35.454545454544999</v>
      </c>
      <c r="R4647" s="2">
        <v>4.8484848484849996</v>
      </c>
      <c r="S4647" s="16">
        <v>59.696969696970001</v>
      </c>
    </row>
    <row r="4648" spans="3:19" ht="25.2" x14ac:dyDescent="0.25">
      <c r="C4648" s="102" t="s">
        <v>33</v>
      </c>
      <c r="D4648" s="102" t="s">
        <v>25</v>
      </c>
      <c r="E4648" s="10" t="s">
        <v>34</v>
      </c>
      <c r="F4648" s="9"/>
      <c r="G4648" s="13">
        <v>75</v>
      </c>
      <c r="H4648" s="23">
        <v>8</v>
      </c>
      <c r="I4648" s="4">
        <v>32</v>
      </c>
      <c r="J4648" s="4">
        <v>1.333333333333</v>
      </c>
      <c r="K4648" s="4">
        <v>28</v>
      </c>
      <c r="L4648" s="4">
        <v>32</v>
      </c>
      <c r="M4648" s="4">
        <v>9.333333333333</v>
      </c>
      <c r="N4648" s="4">
        <v>40</v>
      </c>
      <c r="O4648" s="4">
        <v>26.666666666666998</v>
      </c>
      <c r="P4648" s="4">
        <v>2.666666666667</v>
      </c>
      <c r="Q4648" s="4">
        <v>22.666666666666998</v>
      </c>
      <c r="R4648" s="4">
        <v>1.333333333333</v>
      </c>
      <c r="S4648" s="25">
        <v>76</v>
      </c>
    </row>
    <row r="4649" spans="3:19" ht="25.2" x14ac:dyDescent="0.25">
      <c r="C4649" s="106"/>
      <c r="D4649" s="103"/>
      <c r="E4649" s="11" t="s">
        <v>35</v>
      </c>
      <c r="F4649" s="8"/>
      <c r="G4649" s="7">
        <v>1042</v>
      </c>
      <c r="H4649" s="17">
        <v>8.5412667946260008</v>
      </c>
      <c r="I4649" s="2">
        <v>33.877159309021003</v>
      </c>
      <c r="J4649" s="2">
        <v>1.247600767754</v>
      </c>
      <c r="K4649" s="2">
        <v>35.892514395393</v>
      </c>
      <c r="L4649" s="2">
        <v>26.487523992322</v>
      </c>
      <c r="M4649" s="2">
        <v>14.875239923224999</v>
      </c>
      <c r="N4649" s="2">
        <v>36.660268714011998</v>
      </c>
      <c r="O4649" s="2">
        <v>22.936660268714</v>
      </c>
      <c r="P4649" s="2">
        <v>2.0153550863719998</v>
      </c>
      <c r="Q4649" s="2">
        <v>19.961612284068998</v>
      </c>
      <c r="R4649" s="2">
        <v>2.591170825336</v>
      </c>
      <c r="S4649" s="16">
        <v>77.447216890595001</v>
      </c>
    </row>
    <row r="4650" spans="3:19" ht="25.2" x14ac:dyDescent="0.25">
      <c r="C4650" s="106"/>
      <c r="D4650" s="103"/>
      <c r="E4650" s="11" t="s">
        <v>36</v>
      </c>
      <c r="F4650" s="8"/>
      <c r="G4650" s="7">
        <v>122</v>
      </c>
      <c r="H4650" s="17">
        <v>9.0163934426230004</v>
      </c>
      <c r="I4650" s="2">
        <v>27.049180327868999</v>
      </c>
      <c r="J4650" s="2">
        <v>1.6393442622950001</v>
      </c>
      <c r="K4650" s="2">
        <v>35.245901639343998</v>
      </c>
      <c r="L4650" s="2">
        <v>31.147540983607001</v>
      </c>
      <c r="M4650" s="2">
        <v>14.754098360656</v>
      </c>
      <c r="N4650" s="2">
        <v>31.967213114753999</v>
      </c>
      <c r="O4650" s="2">
        <v>22.950819672131001</v>
      </c>
      <c r="P4650" s="2">
        <v>4.0983606557380003</v>
      </c>
      <c r="Q4650" s="2">
        <v>22.950819672131001</v>
      </c>
      <c r="R4650" s="2">
        <v>4.0983606557380003</v>
      </c>
      <c r="S4650" s="16">
        <v>72.950819672131004</v>
      </c>
    </row>
    <row r="4651" spans="3:19" ht="25.2" x14ac:dyDescent="0.25">
      <c r="C4651" s="106"/>
      <c r="D4651" s="103"/>
      <c r="E4651" s="11" t="s">
        <v>37</v>
      </c>
      <c r="F4651" s="8"/>
      <c r="G4651" s="7">
        <v>251</v>
      </c>
      <c r="H4651" s="17">
        <v>4.3824701195219999</v>
      </c>
      <c r="I4651" s="2">
        <v>23.107569721116</v>
      </c>
      <c r="J4651" s="2">
        <v>0.398406374502</v>
      </c>
      <c r="K4651" s="2">
        <v>27.490039840636999</v>
      </c>
      <c r="L4651" s="2">
        <v>21.912350597610001</v>
      </c>
      <c r="M4651" s="2">
        <v>6.3745019920320001</v>
      </c>
      <c r="N4651" s="2">
        <v>15.537848605578001</v>
      </c>
      <c r="O4651" s="2">
        <v>15.139442231076</v>
      </c>
      <c r="P4651" s="2">
        <v>2.3904382470119998</v>
      </c>
      <c r="Q4651" s="2">
        <v>43.027888446215002</v>
      </c>
      <c r="R4651" s="2">
        <v>3.187250996016</v>
      </c>
      <c r="S4651" s="16">
        <v>53.784860557769001</v>
      </c>
    </row>
    <row r="4652" spans="3:19" x14ac:dyDescent="0.25">
      <c r="C4652" s="106"/>
      <c r="D4652" s="103"/>
      <c r="E4652" s="11" t="s">
        <v>38</v>
      </c>
      <c r="F4652" s="8"/>
      <c r="G4652" s="14">
        <v>34</v>
      </c>
      <c r="H4652" s="29">
        <v>14.705882352941</v>
      </c>
      <c r="I4652" s="6">
        <v>29.411764705882</v>
      </c>
      <c r="J4652" s="6">
        <v>5.8823529411760003</v>
      </c>
      <c r="K4652" s="6">
        <v>17.647058823529001</v>
      </c>
      <c r="L4652" s="6">
        <v>17.647058823529001</v>
      </c>
      <c r="M4652" s="6">
        <v>11.764705882353001</v>
      </c>
      <c r="N4652" s="6">
        <v>32.352941176470999</v>
      </c>
      <c r="O4652" s="6">
        <v>26.470588235293999</v>
      </c>
      <c r="P4652" s="6">
        <v>5.8823529411760003</v>
      </c>
      <c r="Q4652" s="6">
        <v>26.470588235293999</v>
      </c>
      <c r="R4652" s="6">
        <v>2.9411764705880001</v>
      </c>
      <c r="S4652" s="31">
        <v>70.588235294117993</v>
      </c>
    </row>
    <row r="4653" spans="3:19" ht="25.2" x14ac:dyDescent="0.25">
      <c r="C4653" s="106"/>
      <c r="D4653" s="102" t="s">
        <v>22</v>
      </c>
      <c r="E4653" s="10" t="s">
        <v>34</v>
      </c>
      <c r="F4653" s="9"/>
      <c r="G4653" s="13">
        <v>53</v>
      </c>
      <c r="H4653" s="23">
        <v>7.547169811321</v>
      </c>
      <c r="I4653" s="4">
        <v>30.188679245283002</v>
      </c>
      <c r="J4653" s="36" t="s">
        <v>68</v>
      </c>
      <c r="K4653" s="4">
        <v>28.301886792453001</v>
      </c>
      <c r="L4653" s="4">
        <v>28.301886792453001</v>
      </c>
      <c r="M4653" s="4">
        <v>7.547169811321</v>
      </c>
      <c r="N4653" s="4">
        <v>33.962264150943</v>
      </c>
      <c r="O4653" s="4">
        <v>16.981132075472001</v>
      </c>
      <c r="P4653" s="4">
        <v>3.7735849056599999</v>
      </c>
      <c r="Q4653" s="4">
        <v>24.528301886792001</v>
      </c>
      <c r="R4653" s="4">
        <v>1.88679245283</v>
      </c>
      <c r="S4653" s="25">
        <v>73.584905660377004</v>
      </c>
    </row>
    <row r="4654" spans="3:19" ht="25.2" x14ac:dyDescent="0.25">
      <c r="C4654" s="106"/>
      <c r="D4654" s="103"/>
      <c r="E4654" s="11" t="s">
        <v>35</v>
      </c>
      <c r="F4654" s="8"/>
      <c r="G4654" s="7">
        <v>595</v>
      </c>
      <c r="H4654" s="17">
        <v>9.0756302521009999</v>
      </c>
      <c r="I4654" s="2">
        <v>29.915966386554999</v>
      </c>
      <c r="J4654" s="2">
        <v>0.67226890756299995</v>
      </c>
      <c r="K4654" s="2">
        <v>37.647058823529001</v>
      </c>
      <c r="L4654" s="2">
        <v>22.857142857143</v>
      </c>
      <c r="M4654" s="2">
        <v>17.310924369748001</v>
      </c>
      <c r="N4654" s="2">
        <v>36.974789915965999</v>
      </c>
      <c r="O4654" s="2">
        <v>21.680672268908001</v>
      </c>
      <c r="P4654" s="2">
        <v>2.5210084033609998</v>
      </c>
      <c r="Q4654" s="2">
        <v>20.336134453782002</v>
      </c>
      <c r="R4654" s="2">
        <v>2.352941176471</v>
      </c>
      <c r="S4654" s="16">
        <v>77.310924369747994</v>
      </c>
    </row>
    <row r="4655" spans="3:19" ht="25.2" x14ac:dyDescent="0.25">
      <c r="C4655" s="106"/>
      <c r="D4655" s="103"/>
      <c r="E4655" s="11" t="s">
        <v>36</v>
      </c>
      <c r="F4655" s="8"/>
      <c r="G4655" s="7">
        <v>56</v>
      </c>
      <c r="H4655" s="17">
        <v>7.1428571428570002</v>
      </c>
      <c r="I4655" s="2">
        <v>23.214285714286</v>
      </c>
      <c r="J4655" s="2">
        <v>1.785714285714</v>
      </c>
      <c r="K4655" s="2">
        <v>37.5</v>
      </c>
      <c r="L4655" s="2">
        <v>26.785714285714</v>
      </c>
      <c r="M4655" s="2">
        <v>14.285714285714</v>
      </c>
      <c r="N4655" s="2">
        <v>25</v>
      </c>
      <c r="O4655" s="2">
        <v>23.214285714286</v>
      </c>
      <c r="P4655" s="19" t="s">
        <v>68</v>
      </c>
      <c r="Q4655" s="2">
        <v>23.214285714286</v>
      </c>
      <c r="R4655" s="2">
        <v>5.3571428571429998</v>
      </c>
      <c r="S4655" s="16">
        <v>71.428571428571004</v>
      </c>
    </row>
    <row r="4656" spans="3:19" ht="25.2" x14ac:dyDescent="0.25">
      <c r="C4656" s="106"/>
      <c r="D4656" s="103"/>
      <c r="E4656" s="11" t="s">
        <v>37</v>
      </c>
      <c r="F4656" s="8"/>
      <c r="G4656" s="7">
        <v>54</v>
      </c>
      <c r="H4656" s="17">
        <v>5.5555555555560003</v>
      </c>
      <c r="I4656" s="2">
        <v>14.814814814815</v>
      </c>
      <c r="J4656" s="19" t="s">
        <v>68</v>
      </c>
      <c r="K4656" s="2">
        <v>25.925925925925998</v>
      </c>
      <c r="L4656" s="2">
        <v>16.666666666666998</v>
      </c>
      <c r="M4656" s="2">
        <v>9.2592592592590002</v>
      </c>
      <c r="N4656" s="2">
        <v>20.370370370370001</v>
      </c>
      <c r="O4656" s="2">
        <v>12.962962962962999</v>
      </c>
      <c r="P4656" s="2">
        <v>3.7037037037039999</v>
      </c>
      <c r="Q4656" s="2">
        <v>42.592592592593</v>
      </c>
      <c r="R4656" s="2">
        <v>7.4074074074069998</v>
      </c>
      <c r="S4656" s="16">
        <v>50</v>
      </c>
    </row>
    <row r="4657" spans="3:19" x14ac:dyDescent="0.25">
      <c r="C4657" s="106"/>
      <c r="D4657" s="103"/>
      <c r="E4657" s="11" t="s">
        <v>38</v>
      </c>
      <c r="F4657" s="8"/>
      <c r="G4657" s="14">
        <v>22</v>
      </c>
      <c r="H4657" s="29">
        <v>18.181818181817999</v>
      </c>
      <c r="I4657" s="6">
        <v>31.818181818182001</v>
      </c>
      <c r="J4657" s="6">
        <v>4.5454545454549997</v>
      </c>
      <c r="K4657" s="6">
        <v>18.181818181817999</v>
      </c>
      <c r="L4657" s="6">
        <v>18.181818181817999</v>
      </c>
      <c r="M4657" s="6">
        <v>18.181818181817999</v>
      </c>
      <c r="N4657" s="6">
        <v>31.818181818182001</v>
      </c>
      <c r="O4657" s="6">
        <v>22.727272727273</v>
      </c>
      <c r="P4657" s="6">
        <v>9.0909090909089993</v>
      </c>
      <c r="Q4657" s="6">
        <v>31.818181818182001</v>
      </c>
      <c r="R4657" s="12" t="s">
        <v>68</v>
      </c>
      <c r="S4657" s="31">
        <v>68.181818181818002</v>
      </c>
    </row>
    <row r="4658" spans="3:19" ht="25.2" x14ac:dyDescent="0.25">
      <c r="C4658" s="106"/>
      <c r="D4658" s="102" t="s">
        <v>23</v>
      </c>
      <c r="E4658" s="10" t="s">
        <v>34</v>
      </c>
      <c r="F4658" s="9"/>
      <c r="G4658" s="41">
        <v>22</v>
      </c>
      <c r="H4658" s="61">
        <v>9.0909090909089993</v>
      </c>
      <c r="I4658" s="33">
        <v>36.363636363635997</v>
      </c>
      <c r="J4658" s="33">
        <v>4.5454545454549997</v>
      </c>
      <c r="K4658" s="33">
        <v>27.272727272727</v>
      </c>
      <c r="L4658" s="33">
        <v>40.909090909090999</v>
      </c>
      <c r="M4658" s="33">
        <v>13.636363636364001</v>
      </c>
      <c r="N4658" s="33">
        <v>54.545454545455001</v>
      </c>
      <c r="O4658" s="33">
        <v>50</v>
      </c>
      <c r="P4658" s="39" t="s">
        <v>68</v>
      </c>
      <c r="Q4658" s="33">
        <v>18.181818181817999</v>
      </c>
      <c r="R4658" s="39" t="s">
        <v>68</v>
      </c>
      <c r="S4658" s="63">
        <v>81.818181818181998</v>
      </c>
    </row>
    <row r="4659" spans="3:19" ht="25.2" x14ac:dyDescent="0.25">
      <c r="C4659" s="106"/>
      <c r="D4659" s="103"/>
      <c r="E4659" s="11" t="s">
        <v>35</v>
      </c>
      <c r="F4659" s="8"/>
      <c r="G4659" s="7">
        <v>447</v>
      </c>
      <c r="H4659" s="17">
        <v>7.8299776286349996</v>
      </c>
      <c r="I4659" s="2">
        <v>39.149888143177002</v>
      </c>
      <c r="J4659" s="2">
        <v>2.0134228187919998</v>
      </c>
      <c r="K4659" s="2">
        <v>33.557046979866001</v>
      </c>
      <c r="L4659" s="2">
        <v>31.319910514541</v>
      </c>
      <c r="M4659" s="2">
        <v>11.633109619687</v>
      </c>
      <c r="N4659" s="2">
        <v>36.241610738254998</v>
      </c>
      <c r="O4659" s="2">
        <v>24.608501118568</v>
      </c>
      <c r="P4659" s="2">
        <v>1.342281879195</v>
      </c>
      <c r="Q4659" s="2">
        <v>19.463087248322001</v>
      </c>
      <c r="R4659" s="2">
        <v>2.9082774049219999</v>
      </c>
      <c r="S4659" s="16">
        <v>77.628635346755999</v>
      </c>
    </row>
    <row r="4660" spans="3:19" ht="25.2" x14ac:dyDescent="0.25">
      <c r="C4660" s="106"/>
      <c r="D4660" s="103"/>
      <c r="E4660" s="11" t="s">
        <v>36</v>
      </c>
      <c r="F4660" s="8"/>
      <c r="G4660" s="7">
        <v>66</v>
      </c>
      <c r="H4660" s="17">
        <v>10.606060606061</v>
      </c>
      <c r="I4660" s="2">
        <v>30.303030303029999</v>
      </c>
      <c r="J4660" s="2">
        <v>1.5151515151520001</v>
      </c>
      <c r="K4660" s="2">
        <v>33.333333333333002</v>
      </c>
      <c r="L4660" s="2">
        <v>34.848484848485</v>
      </c>
      <c r="M4660" s="2">
        <v>15.151515151515</v>
      </c>
      <c r="N4660" s="2">
        <v>37.878787878788003</v>
      </c>
      <c r="O4660" s="2">
        <v>22.727272727273</v>
      </c>
      <c r="P4660" s="2">
        <v>7.5757575757579998</v>
      </c>
      <c r="Q4660" s="2">
        <v>22.727272727273</v>
      </c>
      <c r="R4660" s="2">
        <v>3.0303030303030001</v>
      </c>
      <c r="S4660" s="16">
        <v>74.242424242423994</v>
      </c>
    </row>
    <row r="4661" spans="3:19" ht="25.2" x14ac:dyDescent="0.25">
      <c r="C4661" s="106"/>
      <c r="D4661" s="103"/>
      <c r="E4661" s="11" t="s">
        <v>37</v>
      </c>
      <c r="F4661" s="8"/>
      <c r="G4661" s="7">
        <v>197</v>
      </c>
      <c r="H4661" s="17">
        <v>4.0609137055840003</v>
      </c>
      <c r="I4661" s="2">
        <v>25.380710659898</v>
      </c>
      <c r="J4661" s="2">
        <v>0.50761421319800004</v>
      </c>
      <c r="K4661" s="2">
        <v>27.918781725888</v>
      </c>
      <c r="L4661" s="2">
        <v>23.350253807106998</v>
      </c>
      <c r="M4661" s="2">
        <v>5.5837563451780001</v>
      </c>
      <c r="N4661" s="2">
        <v>14.213197969543</v>
      </c>
      <c r="O4661" s="2">
        <v>15.736040609137</v>
      </c>
      <c r="P4661" s="2">
        <v>2.0304568527920002</v>
      </c>
      <c r="Q4661" s="2">
        <v>43.147208121826999</v>
      </c>
      <c r="R4661" s="2">
        <v>2.0304568527920002</v>
      </c>
      <c r="S4661" s="16">
        <v>54.822335025381001</v>
      </c>
    </row>
    <row r="4662" spans="3:19" x14ac:dyDescent="0.25">
      <c r="C4662" s="106"/>
      <c r="D4662" s="103"/>
      <c r="E4662" s="11" t="s">
        <v>38</v>
      </c>
      <c r="F4662" s="8"/>
      <c r="G4662" s="14">
        <v>12</v>
      </c>
      <c r="H4662" s="29">
        <v>8.333333333333</v>
      </c>
      <c r="I4662" s="6">
        <v>25</v>
      </c>
      <c r="J4662" s="6">
        <v>8.333333333333</v>
      </c>
      <c r="K4662" s="6">
        <v>16.666666666666998</v>
      </c>
      <c r="L4662" s="6">
        <v>16.666666666666998</v>
      </c>
      <c r="M4662" s="12" t="s">
        <v>68</v>
      </c>
      <c r="N4662" s="6">
        <v>33.333333333333002</v>
      </c>
      <c r="O4662" s="6">
        <v>33.333333333333002</v>
      </c>
      <c r="P4662" s="12" t="s">
        <v>68</v>
      </c>
      <c r="Q4662" s="6">
        <v>16.666666666666998</v>
      </c>
      <c r="R4662" s="6">
        <v>8.333333333333</v>
      </c>
      <c r="S4662" s="31">
        <v>75</v>
      </c>
    </row>
    <row r="4663" spans="3:19" ht="25.2" x14ac:dyDescent="0.25">
      <c r="C4663" s="102" t="s">
        <v>39</v>
      </c>
      <c r="D4663" s="102" t="s">
        <v>25</v>
      </c>
      <c r="E4663" s="10" t="s">
        <v>40</v>
      </c>
      <c r="F4663" s="9"/>
      <c r="G4663" s="13">
        <v>263</v>
      </c>
      <c r="H4663" s="23">
        <v>6.0836501901139997</v>
      </c>
      <c r="I4663" s="4">
        <v>26.615969581748999</v>
      </c>
      <c r="J4663" s="4">
        <v>1.1406844106459999</v>
      </c>
      <c r="K4663" s="4">
        <v>30.038022813687999</v>
      </c>
      <c r="L4663" s="4">
        <v>27.376425855512998</v>
      </c>
      <c r="M4663" s="4">
        <v>11.026615969582</v>
      </c>
      <c r="N4663" s="4">
        <v>26.235741444866999</v>
      </c>
      <c r="O4663" s="4">
        <v>18.250950570341999</v>
      </c>
      <c r="P4663" s="4">
        <v>1.9011406844109999</v>
      </c>
      <c r="Q4663" s="4">
        <v>30.798479087452002</v>
      </c>
      <c r="R4663" s="4">
        <v>3.422053231939</v>
      </c>
      <c r="S4663" s="25">
        <v>65.779467680607993</v>
      </c>
    </row>
    <row r="4664" spans="3:19" ht="25.2" x14ac:dyDescent="0.25">
      <c r="C4664" s="106"/>
      <c r="D4664" s="103"/>
      <c r="E4664" s="11" t="s">
        <v>41</v>
      </c>
      <c r="F4664" s="8"/>
      <c r="G4664" s="7">
        <v>906</v>
      </c>
      <c r="H4664" s="17">
        <v>8.4988962472409995</v>
      </c>
      <c r="I4664" s="2">
        <v>33.554083885209998</v>
      </c>
      <c r="J4664" s="2">
        <v>1.2141280353199999</v>
      </c>
      <c r="K4664" s="2">
        <v>36.975717439294002</v>
      </c>
      <c r="L4664" s="2">
        <v>26.821192052979999</v>
      </c>
      <c r="M4664" s="2">
        <v>15.121412803531999</v>
      </c>
      <c r="N4664" s="2">
        <v>37.637969094923001</v>
      </c>
      <c r="O4664" s="2">
        <v>23.620309050772999</v>
      </c>
      <c r="P4664" s="2">
        <v>1.876379690949</v>
      </c>
      <c r="Q4664" s="2">
        <v>19.094922737307002</v>
      </c>
      <c r="R4664" s="2">
        <v>2.3178807947019999</v>
      </c>
      <c r="S4664" s="16">
        <v>78.587196467991006</v>
      </c>
    </row>
    <row r="4665" spans="3:19" x14ac:dyDescent="0.25">
      <c r="C4665" s="106"/>
      <c r="D4665" s="103"/>
      <c r="E4665" s="11" t="s">
        <v>42</v>
      </c>
      <c r="F4665" s="8"/>
      <c r="G4665" s="7">
        <v>61</v>
      </c>
      <c r="H4665" s="17">
        <v>9.83606557377</v>
      </c>
      <c r="I4665" s="2">
        <v>44.262295081966997</v>
      </c>
      <c r="J4665" s="2">
        <v>4.918032786885</v>
      </c>
      <c r="K4665" s="2">
        <v>59.016393442622999</v>
      </c>
      <c r="L4665" s="2">
        <v>44.262295081966997</v>
      </c>
      <c r="M4665" s="2">
        <v>24.590163934425998</v>
      </c>
      <c r="N4665" s="2">
        <v>54.098360655737999</v>
      </c>
      <c r="O4665" s="2">
        <v>31.147540983607001</v>
      </c>
      <c r="P4665" s="19" t="s">
        <v>68</v>
      </c>
      <c r="Q4665" s="2">
        <v>9.83606557377</v>
      </c>
      <c r="R4665" s="19" t="s">
        <v>68</v>
      </c>
      <c r="S4665" s="16">
        <v>90.16393442623</v>
      </c>
    </row>
    <row r="4666" spans="3:19" x14ac:dyDescent="0.25">
      <c r="C4666" s="106"/>
      <c r="D4666" s="103"/>
      <c r="E4666" s="11" t="s">
        <v>43</v>
      </c>
      <c r="F4666" s="8"/>
      <c r="G4666" s="7">
        <v>450</v>
      </c>
      <c r="H4666" s="17">
        <v>6.4444444444439997</v>
      </c>
      <c r="I4666" s="2">
        <v>31.111111111111001</v>
      </c>
      <c r="J4666" s="2">
        <v>1.333333333333</v>
      </c>
      <c r="K4666" s="2">
        <v>34</v>
      </c>
      <c r="L4666" s="2">
        <v>27.111111111111001</v>
      </c>
      <c r="M4666" s="2">
        <v>12</v>
      </c>
      <c r="N4666" s="2">
        <v>30.666666666666998</v>
      </c>
      <c r="O4666" s="2">
        <v>20.444444444443999</v>
      </c>
      <c r="P4666" s="2">
        <v>3.1111111111110001</v>
      </c>
      <c r="Q4666" s="2">
        <v>27.777777777777999</v>
      </c>
      <c r="R4666" s="2">
        <v>2.666666666667</v>
      </c>
      <c r="S4666" s="16">
        <v>69.555555555555998</v>
      </c>
    </row>
    <row r="4667" spans="3:19" x14ac:dyDescent="0.25">
      <c r="C4667" s="106"/>
      <c r="D4667" s="103"/>
      <c r="E4667" s="11" t="s">
        <v>44</v>
      </c>
      <c r="F4667" s="8"/>
      <c r="G4667" s="7">
        <v>93</v>
      </c>
      <c r="H4667" s="17">
        <v>5.3763440860219998</v>
      </c>
      <c r="I4667" s="2">
        <v>30.107526881719998</v>
      </c>
      <c r="J4667" s="2">
        <v>1.0752688172039999</v>
      </c>
      <c r="K4667" s="2">
        <v>33.333333333333002</v>
      </c>
      <c r="L4667" s="2">
        <v>22.580645161290001</v>
      </c>
      <c r="M4667" s="2">
        <v>11.827956989246999</v>
      </c>
      <c r="N4667" s="2">
        <v>32.258064516128997</v>
      </c>
      <c r="O4667" s="2">
        <v>21.505376344085999</v>
      </c>
      <c r="P4667" s="2">
        <v>1.0752688172039999</v>
      </c>
      <c r="Q4667" s="2">
        <v>33.333333333333002</v>
      </c>
      <c r="R4667" s="2">
        <v>2.1505376344089999</v>
      </c>
      <c r="S4667" s="16">
        <v>64.516129032257993</v>
      </c>
    </row>
    <row r="4668" spans="3:19" ht="25.2" x14ac:dyDescent="0.25">
      <c r="C4668" s="106"/>
      <c r="D4668" s="103"/>
      <c r="E4668" s="11" t="s">
        <v>45</v>
      </c>
      <c r="F4668" s="8"/>
      <c r="G4668" s="14">
        <v>41</v>
      </c>
      <c r="H4668" s="29">
        <v>12.195121951220001</v>
      </c>
      <c r="I4668" s="6">
        <v>19.512195121950999</v>
      </c>
      <c r="J4668" s="6">
        <v>2.4390243902440001</v>
      </c>
      <c r="K4668" s="6">
        <v>9.7560975609760003</v>
      </c>
      <c r="L4668" s="6">
        <v>19.512195121950999</v>
      </c>
      <c r="M4668" s="6">
        <v>9.7560975609760003</v>
      </c>
      <c r="N4668" s="6">
        <v>34.146341463414998</v>
      </c>
      <c r="O4668" s="6">
        <v>19.512195121950999</v>
      </c>
      <c r="P4668" s="6">
        <v>2.4390243902440001</v>
      </c>
      <c r="Q4668" s="6">
        <v>36.585365853658999</v>
      </c>
      <c r="R4668" s="6">
        <v>4.8780487804880002</v>
      </c>
      <c r="S4668" s="31">
        <v>58.536585365854002</v>
      </c>
    </row>
    <row r="4669" spans="3:19" x14ac:dyDescent="0.25">
      <c r="C4669" s="106"/>
      <c r="D4669" s="103"/>
      <c r="E4669" s="11" t="s">
        <v>38</v>
      </c>
      <c r="F4669" s="8"/>
      <c r="G4669" s="7">
        <v>141</v>
      </c>
      <c r="H4669" s="17">
        <v>9.9290780141840003</v>
      </c>
      <c r="I4669" s="2">
        <v>31.914893617021001</v>
      </c>
      <c r="J4669" s="2">
        <v>1.4184397163119999</v>
      </c>
      <c r="K4669" s="2">
        <v>21.985815602837</v>
      </c>
      <c r="L4669" s="2">
        <v>21.985815602837</v>
      </c>
      <c r="M4669" s="2">
        <v>12.056737588652</v>
      </c>
      <c r="N4669" s="2">
        <v>31.205673758865</v>
      </c>
      <c r="O4669" s="2">
        <v>19.858156028368999</v>
      </c>
      <c r="P4669" s="2">
        <v>3.54609929078</v>
      </c>
      <c r="Q4669" s="2">
        <v>25.531914893617</v>
      </c>
      <c r="R4669" s="2">
        <v>4.9645390070920001</v>
      </c>
      <c r="S4669" s="16">
        <v>69.503546099291</v>
      </c>
    </row>
    <row r="4670" spans="3:19" ht="25.2" x14ac:dyDescent="0.25">
      <c r="C4670" s="106"/>
      <c r="D4670" s="102" t="s">
        <v>22</v>
      </c>
      <c r="E4670" s="10" t="s">
        <v>40</v>
      </c>
      <c r="F4670" s="9"/>
      <c r="G4670" s="13">
        <v>123</v>
      </c>
      <c r="H4670" s="23">
        <v>7.3170731707319998</v>
      </c>
      <c r="I4670" s="4">
        <v>25.203252032519998</v>
      </c>
      <c r="J4670" s="4">
        <v>0.81300813008100004</v>
      </c>
      <c r="K4670" s="4">
        <v>33.333333333333002</v>
      </c>
      <c r="L4670" s="4">
        <v>23.577235772358001</v>
      </c>
      <c r="M4670" s="4">
        <v>13.821138211381999</v>
      </c>
      <c r="N4670" s="4">
        <v>27.642276422763999</v>
      </c>
      <c r="O4670" s="4">
        <v>15.447154471545</v>
      </c>
      <c r="P4670" s="4">
        <v>0.81300813008100004</v>
      </c>
      <c r="Q4670" s="4">
        <v>28.455284552845999</v>
      </c>
      <c r="R4670" s="4">
        <v>4.8780487804880002</v>
      </c>
      <c r="S4670" s="25">
        <v>66.666666666666998</v>
      </c>
    </row>
    <row r="4671" spans="3:19" ht="25.2" x14ac:dyDescent="0.25">
      <c r="C4671" s="106"/>
      <c r="D4671" s="103"/>
      <c r="E4671" s="11" t="s">
        <v>41</v>
      </c>
      <c r="F4671" s="8"/>
      <c r="G4671" s="7">
        <v>511</v>
      </c>
      <c r="H4671" s="17">
        <v>9.1976516634050007</v>
      </c>
      <c r="I4671" s="2">
        <v>29.158512720156999</v>
      </c>
      <c r="J4671" s="2">
        <v>0.78277886497100002</v>
      </c>
      <c r="K4671" s="2">
        <v>39.138943248532001</v>
      </c>
      <c r="L4671" s="2">
        <v>22.504892367905999</v>
      </c>
      <c r="M4671" s="2">
        <v>17.221135029353999</v>
      </c>
      <c r="N4671" s="2">
        <v>37.181996086105997</v>
      </c>
      <c r="O4671" s="2">
        <v>21.917808219177999</v>
      </c>
      <c r="P4671" s="2">
        <v>2.3483365949119999</v>
      </c>
      <c r="Q4671" s="2">
        <v>19.569471624266001</v>
      </c>
      <c r="R4671" s="2">
        <v>2.1526418786689998</v>
      </c>
      <c r="S4671" s="16">
        <v>78.277886497064998</v>
      </c>
    </row>
    <row r="4672" spans="3:19" x14ac:dyDescent="0.25">
      <c r="C4672" s="106"/>
      <c r="D4672" s="103"/>
      <c r="E4672" s="11" t="s">
        <v>42</v>
      </c>
      <c r="F4672" s="8"/>
      <c r="G4672" s="14">
        <v>36</v>
      </c>
      <c r="H4672" s="29">
        <v>13.888888888888999</v>
      </c>
      <c r="I4672" s="6">
        <v>41.666666666666998</v>
      </c>
      <c r="J4672" s="6">
        <v>2.7777777777780002</v>
      </c>
      <c r="K4672" s="6">
        <v>61.111111111111001</v>
      </c>
      <c r="L4672" s="6">
        <v>44.444444444444002</v>
      </c>
      <c r="M4672" s="6">
        <v>22.222222222222001</v>
      </c>
      <c r="N4672" s="6">
        <v>52.777777777777999</v>
      </c>
      <c r="O4672" s="6">
        <v>27.777777777777999</v>
      </c>
      <c r="P4672" s="12" t="s">
        <v>68</v>
      </c>
      <c r="Q4672" s="6">
        <v>5.5555555555560003</v>
      </c>
      <c r="R4672" s="12" t="s">
        <v>68</v>
      </c>
      <c r="S4672" s="31">
        <v>94.444444444444002</v>
      </c>
    </row>
    <row r="4673" spans="3:19" x14ac:dyDescent="0.25">
      <c r="C4673" s="106"/>
      <c r="D4673" s="103"/>
      <c r="E4673" s="11" t="s">
        <v>43</v>
      </c>
      <c r="F4673" s="8"/>
      <c r="G4673" s="7">
        <v>224</v>
      </c>
      <c r="H4673" s="17">
        <v>6.25</v>
      </c>
      <c r="I4673" s="2">
        <v>27.678571428571001</v>
      </c>
      <c r="J4673" s="2">
        <v>0.446428571429</v>
      </c>
      <c r="K4673" s="2">
        <v>33.482142857143003</v>
      </c>
      <c r="L4673" s="2">
        <v>24.107142857143</v>
      </c>
      <c r="M4673" s="2">
        <v>16.517857142857</v>
      </c>
      <c r="N4673" s="2">
        <v>35.267857142856997</v>
      </c>
      <c r="O4673" s="2">
        <v>21.875</v>
      </c>
      <c r="P4673" s="2">
        <v>3.5714285714290002</v>
      </c>
      <c r="Q4673" s="2">
        <v>24.107142857143</v>
      </c>
      <c r="R4673" s="2">
        <v>2.2321428571430002</v>
      </c>
      <c r="S4673" s="16">
        <v>73.660714285713993</v>
      </c>
    </row>
    <row r="4674" spans="3:19" x14ac:dyDescent="0.25">
      <c r="C4674" s="106"/>
      <c r="D4674" s="103"/>
      <c r="E4674" s="11" t="s">
        <v>44</v>
      </c>
      <c r="F4674" s="8"/>
      <c r="G4674" s="14">
        <v>46</v>
      </c>
      <c r="H4674" s="29">
        <v>4.3478260869570002</v>
      </c>
      <c r="I4674" s="6">
        <v>28.260869565217</v>
      </c>
      <c r="J4674" s="12" t="s">
        <v>68</v>
      </c>
      <c r="K4674" s="6">
        <v>39.130434782609001</v>
      </c>
      <c r="L4674" s="6">
        <v>17.391304347826001</v>
      </c>
      <c r="M4674" s="6">
        <v>13.04347826087</v>
      </c>
      <c r="N4674" s="6">
        <v>43.478260869564998</v>
      </c>
      <c r="O4674" s="6">
        <v>28.260869565217</v>
      </c>
      <c r="P4674" s="12" t="s">
        <v>68</v>
      </c>
      <c r="Q4674" s="6">
        <v>26.086956521739001</v>
      </c>
      <c r="R4674" s="6">
        <v>2.1739130434780001</v>
      </c>
      <c r="S4674" s="31">
        <v>71.739130434782993</v>
      </c>
    </row>
    <row r="4675" spans="3:19" ht="25.2" x14ac:dyDescent="0.25">
      <c r="C4675" s="106"/>
      <c r="D4675" s="103"/>
      <c r="E4675" s="11" t="s">
        <v>45</v>
      </c>
      <c r="F4675" s="8"/>
      <c r="G4675" s="14">
        <v>18</v>
      </c>
      <c r="H4675" s="29">
        <v>5.5555555555560003</v>
      </c>
      <c r="I4675" s="6">
        <v>16.666666666666998</v>
      </c>
      <c r="J4675" s="12" t="s">
        <v>68</v>
      </c>
      <c r="K4675" s="6">
        <v>11.111111111111001</v>
      </c>
      <c r="L4675" s="6">
        <v>22.222222222222001</v>
      </c>
      <c r="M4675" s="6">
        <v>5.5555555555560003</v>
      </c>
      <c r="N4675" s="6">
        <v>33.333333333333002</v>
      </c>
      <c r="O4675" s="6">
        <v>11.111111111111001</v>
      </c>
      <c r="P4675" s="12" t="s">
        <v>68</v>
      </c>
      <c r="Q4675" s="6">
        <v>33.333333333333002</v>
      </c>
      <c r="R4675" s="6">
        <v>5.5555555555560003</v>
      </c>
      <c r="S4675" s="31">
        <v>61.111111111111001</v>
      </c>
    </row>
    <row r="4676" spans="3:19" x14ac:dyDescent="0.25">
      <c r="C4676" s="106"/>
      <c r="D4676" s="103"/>
      <c r="E4676" s="11" t="s">
        <v>38</v>
      </c>
      <c r="F4676" s="8"/>
      <c r="G4676" s="7">
        <v>80</v>
      </c>
      <c r="H4676" s="17">
        <v>10</v>
      </c>
      <c r="I4676" s="2">
        <v>32.5</v>
      </c>
      <c r="J4676" s="2">
        <v>1.25</v>
      </c>
      <c r="K4676" s="2">
        <v>18.75</v>
      </c>
      <c r="L4676" s="2">
        <v>22.5</v>
      </c>
      <c r="M4676" s="2">
        <v>17.5</v>
      </c>
      <c r="N4676" s="2">
        <v>33.75</v>
      </c>
      <c r="O4676" s="2">
        <v>20</v>
      </c>
      <c r="P4676" s="2">
        <v>3.75</v>
      </c>
      <c r="Q4676" s="2">
        <v>27.5</v>
      </c>
      <c r="R4676" s="2">
        <v>5</v>
      </c>
      <c r="S4676" s="16">
        <v>67.5</v>
      </c>
    </row>
    <row r="4677" spans="3:19" ht="25.2" x14ac:dyDescent="0.25">
      <c r="C4677" s="106"/>
      <c r="D4677" s="102" t="s">
        <v>23</v>
      </c>
      <c r="E4677" s="10" t="s">
        <v>40</v>
      </c>
      <c r="F4677" s="9"/>
      <c r="G4677" s="13">
        <v>140</v>
      </c>
      <c r="H4677" s="23">
        <v>5</v>
      </c>
      <c r="I4677" s="4">
        <v>27.857142857143</v>
      </c>
      <c r="J4677" s="4">
        <v>1.4285714285710001</v>
      </c>
      <c r="K4677" s="4">
        <v>27.142857142857</v>
      </c>
      <c r="L4677" s="4">
        <v>30.714285714286</v>
      </c>
      <c r="M4677" s="4">
        <v>8.5714285714289993</v>
      </c>
      <c r="N4677" s="4">
        <v>25</v>
      </c>
      <c r="O4677" s="4">
        <v>20.714285714286</v>
      </c>
      <c r="P4677" s="4">
        <v>2.8571428571430002</v>
      </c>
      <c r="Q4677" s="4">
        <v>32.857142857143003</v>
      </c>
      <c r="R4677" s="4">
        <v>2.1428571428569998</v>
      </c>
      <c r="S4677" s="25">
        <v>65</v>
      </c>
    </row>
    <row r="4678" spans="3:19" ht="25.2" x14ac:dyDescent="0.25">
      <c r="C4678" s="106"/>
      <c r="D4678" s="103"/>
      <c r="E4678" s="11" t="s">
        <v>41</v>
      </c>
      <c r="F4678" s="8"/>
      <c r="G4678" s="7">
        <v>395</v>
      </c>
      <c r="H4678" s="17">
        <v>7.5949367088609998</v>
      </c>
      <c r="I4678" s="2">
        <v>39.240506329113998</v>
      </c>
      <c r="J4678" s="2">
        <v>1.7721518987339999</v>
      </c>
      <c r="K4678" s="2">
        <v>34.177215189873003</v>
      </c>
      <c r="L4678" s="2">
        <v>32.405063291139001</v>
      </c>
      <c r="M4678" s="2">
        <v>12.405063291138999</v>
      </c>
      <c r="N4678" s="2">
        <v>38.227848101265998</v>
      </c>
      <c r="O4678" s="2">
        <v>25.822784810127001</v>
      </c>
      <c r="P4678" s="2">
        <v>1.2658227848100001</v>
      </c>
      <c r="Q4678" s="2">
        <v>18.481012658228</v>
      </c>
      <c r="R4678" s="2">
        <v>2.5316455696200002</v>
      </c>
      <c r="S4678" s="16">
        <v>78.987341772152007</v>
      </c>
    </row>
    <row r="4679" spans="3:19" x14ac:dyDescent="0.25">
      <c r="C4679" s="106"/>
      <c r="D4679" s="103"/>
      <c r="E4679" s="11" t="s">
        <v>42</v>
      </c>
      <c r="F4679" s="8"/>
      <c r="G4679" s="14">
        <v>25</v>
      </c>
      <c r="H4679" s="29">
        <v>4</v>
      </c>
      <c r="I4679" s="6">
        <v>48</v>
      </c>
      <c r="J4679" s="6">
        <v>8</v>
      </c>
      <c r="K4679" s="6">
        <v>56</v>
      </c>
      <c r="L4679" s="6">
        <v>44</v>
      </c>
      <c r="M4679" s="6">
        <v>28</v>
      </c>
      <c r="N4679" s="6">
        <v>56</v>
      </c>
      <c r="O4679" s="6">
        <v>36</v>
      </c>
      <c r="P4679" s="12" t="s">
        <v>68</v>
      </c>
      <c r="Q4679" s="6">
        <v>16</v>
      </c>
      <c r="R4679" s="12" t="s">
        <v>68</v>
      </c>
      <c r="S4679" s="31">
        <v>84</v>
      </c>
    </row>
    <row r="4680" spans="3:19" x14ac:dyDescent="0.25">
      <c r="C4680" s="106"/>
      <c r="D4680" s="103"/>
      <c r="E4680" s="11" t="s">
        <v>43</v>
      </c>
      <c r="F4680" s="8"/>
      <c r="G4680" s="7">
        <v>226</v>
      </c>
      <c r="H4680" s="17">
        <v>6.6371681415930004</v>
      </c>
      <c r="I4680" s="2">
        <v>34.513274336282997</v>
      </c>
      <c r="J4680" s="2">
        <v>2.212389380531</v>
      </c>
      <c r="K4680" s="2">
        <v>34.513274336282997</v>
      </c>
      <c r="L4680" s="2">
        <v>30.088495575221</v>
      </c>
      <c r="M4680" s="2">
        <v>7.5221238938050003</v>
      </c>
      <c r="N4680" s="2">
        <v>26.106194690264999</v>
      </c>
      <c r="O4680" s="2">
        <v>19.026548672566001</v>
      </c>
      <c r="P4680" s="2">
        <v>2.654867256637</v>
      </c>
      <c r="Q4680" s="2">
        <v>31.415929203539999</v>
      </c>
      <c r="R4680" s="2">
        <v>3.0973451327429999</v>
      </c>
      <c r="S4680" s="16">
        <v>65.486725663716996</v>
      </c>
    </row>
    <row r="4681" spans="3:19" x14ac:dyDescent="0.25">
      <c r="C4681" s="106"/>
      <c r="D4681" s="103"/>
      <c r="E4681" s="11" t="s">
        <v>44</v>
      </c>
      <c r="F4681" s="8"/>
      <c r="G4681" s="14">
        <v>47</v>
      </c>
      <c r="H4681" s="29">
        <v>6.3829787234040003</v>
      </c>
      <c r="I4681" s="6">
        <v>31.914893617021001</v>
      </c>
      <c r="J4681" s="6">
        <v>2.1276595744679998</v>
      </c>
      <c r="K4681" s="6">
        <v>27.659574468085001</v>
      </c>
      <c r="L4681" s="6">
        <v>27.659574468085001</v>
      </c>
      <c r="M4681" s="6">
        <v>10.638297872340001</v>
      </c>
      <c r="N4681" s="6">
        <v>21.276595744681</v>
      </c>
      <c r="O4681" s="6">
        <v>14.893617021277</v>
      </c>
      <c r="P4681" s="6">
        <v>2.1276595744679998</v>
      </c>
      <c r="Q4681" s="6">
        <v>40.425531914894002</v>
      </c>
      <c r="R4681" s="6">
        <v>2.1276595744679998</v>
      </c>
      <c r="S4681" s="31">
        <v>57.446808510638</v>
      </c>
    </row>
    <row r="4682" spans="3:19" ht="25.2" x14ac:dyDescent="0.25">
      <c r="C4682" s="106"/>
      <c r="D4682" s="103"/>
      <c r="E4682" s="11" t="s">
        <v>45</v>
      </c>
      <c r="F4682" s="8"/>
      <c r="G4682" s="14">
        <v>23</v>
      </c>
      <c r="H4682" s="29">
        <v>17.391304347826001</v>
      </c>
      <c r="I4682" s="6">
        <v>21.739130434783</v>
      </c>
      <c r="J4682" s="6">
        <v>4.3478260869570002</v>
      </c>
      <c r="K4682" s="6">
        <v>8.6956521739130004</v>
      </c>
      <c r="L4682" s="6">
        <v>17.391304347826001</v>
      </c>
      <c r="M4682" s="6">
        <v>13.04347826087</v>
      </c>
      <c r="N4682" s="6">
        <v>34.782608695652002</v>
      </c>
      <c r="O4682" s="6">
        <v>26.086956521739001</v>
      </c>
      <c r="P4682" s="6">
        <v>4.3478260869570002</v>
      </c>
      <c r="Q4682" s="6">
        <v>39.130434782609001</v>
      </c>
      <c r="R4682" s="6">
        <v>4.3478260869570002</v>
      </c>
      <c r="S4682" s="31">
        <v>56.521739130435002</v>
      </c>
    </row>
    <row r="4683" spans="3:19" x14ac:dyDescent="0.25">
      <c r="C4683" s="106"/>
      <c r="D4683" s="103"/>
      <c r="E4683" s="11" t="s">
        <v>38</v>
      </c>
      <c r="F4683" s="8"/>
      <c r="G4683" s="7">
        <v>61</v>
      </c>
      <c r="H4683" s="17">
        <v>9.83606557377</v>
      </c>
      <c r="I4683" s="2">
        <v>31.147540983607001</v>
      </c>
      <c r="J4683" s="2">
        <v>1.6393442622950001</v>
      </c>
      <c r="K4683" s="2">
        <v>26.229508196721</v>
      </c>
      <c r="L4683" s="2">
        <v>21.311475409836</v>
      </c>
      <c r="M4683" s="2">
        <v>4.918032786885</v>
      </c>
      <c r="N4683" s="2">
        <v>27.868852459016001</v>
      </c>
      <c r="O4683" s="2">
        <v>19.672131147540998</v>
      </c>
      <c r="P4683" s="2">
        <v>3.2786885245900002</v>
      </c>
      <c r="Q4683" s="2">
        <v>22.950819672131001</v>
      </c>
      <c r="R4683" s="2">
        <v>4.918032786885</v>
      </c>
      <c r="S4683" s="16">
        <v>72.131147540984003</v>
      </c>
    </row>
    <row r="4684" spans="3:19" x14ac:dyDescent="0.25">
      <c r="C4684" s="102" t="s">
        <v>46</v>
      </c>
      <c r="D4684" s="100" t="s">
        <v>21</v>
      </c>
      <c r="E4684" s="10" t="s">
        <v>47</v>
      </c>
      <c r="F4684" s="9"/>
      <c r="G4684" s="13">
        <v>1103</v>
      </c>
      <c r="H4684" s="23">
        <v>8.2502266545780003</v>
      </c>
      <c r="I4684" s="4">
        <v>32.638259292838001</v>
      </c>
      <c r="J4684" s="4">
        <v>0.99728014505899998</v>
      </c>
      <c r="K4684" s="4">
        <v>35.086128739800998</v>
      </c>
      <c r="L4684" s="4">
        <v>26.745240253853002</v>
      </c>
      <c r="M4684" s="4">
        <v>12.420670897552</v>
      </c>
      <c r="N4684" s="4">
        <v>33.816863100634997</v>
      </c>
      <c r="O4684" s="4">
        <v>22.937443336354999</v>
      </c>
      <c r="P4684" s="4">
        <v>2.2665457842249999</v>
      </c>
      <c r="Q4684" s="4">
        <v>23.662737987307001</v>
      </c>
      <c r="R4684" s="4">
        <v>2.4478694469629998</v>
      </c>
      <c r="S4684" s="25">
        <v>73.889392565730006</v>
      </c>
    </row>
    <row r="4685" spans="3:19" ht="25.2" x14ac:dyDescent="0.25">
      <c r="C4685" s="106"/>
      <c r="D4685" s="101"/>
      <c r="E4685" s="11" t="s">
        <v>48</v>
      </c>
      <c r="F4685" s="8"/>
      <c r="G4685" s="7">
        <v>173</v>
      </c>
      <c r="H4685" s="17">
        <v>9.2485549132949991</v>
      </c>
      <c r="I4685" s="2">
        <v>30.635838150289</v>
      </c>
      <c r="J4685" s="2">
        <v>1.1560693641619999</v>
      </c>
      <c r="K4685" s="2">
        <v>35.838150289017001</v>
      </c>
      <c r="L4685" s="2">
        <v>33.526011560694002</v>
      </c>
      <c r="M4685" s="2">
        <v>17.341040462428001</v>
      </c>
      <c r="N4685" s="2">
        <v>36.416184971097998</v>
      </c>
      <c r="O4685" s="2">
        <v>19.653179190751001</v>
      </c>
      <c r="P4685" s="2">
        <v>0.57803468208099995</v>
      </c>
      <c r="Q4685" s="2">
        <v>17.341040462428001</v>
      </c>
      <c r="R4685" s="2">
        <v>4.6242774566470004</v>
      </c>
      <c r="S4685" s="16">
        <v>78.034682080924995</v>
      </c>
    </row>
    <row r="4686" spans="3:19" x14ac:dyDescent="0.25">
      <c r="C4686" s="106"/>
      <c r="D4686" s="101"/>
      <c r="E4686" s="11" t="s">
        <v>49</v>
      </c>
      <c r="F4686" s="8"/>
      <c r="G4686" s="14">
        <v>29</v>
      </c>
      <c r="H4686" s="29">
        <v>10.344827586207</v>
      </c>
      <c r="I4686" s="6">
        <v>13.793103448276</v>
      </c>
      <c r="J4686" s="6">
        <v>3.4482758620689999</v>
      </c>
      <c r="K4686" s="6">
        <v>17.241379310345</v>
      </c>
      <c r="L4686" s="6">
        <v>20.689655172414</v>
      </c>
      <c r="M4686" s="6">
        <v>3.4482758620689999</v>
      </c>
      <c r="N4686" s="6">
        <v>17.241379310345</v>
      </c>
      <c r="O4686" s="6">
        <v>27.586206896552</v>
      </c>
      <c r="P4686" s="12" t="s">
        <v>68</v>
      </c>
      <c r="Q4686" s="6">
        <v>34.482758620689999</v>
      </c>
      <c r="R4686" s="6">
        <v>6.8965517241379999</v>
      </c>
      <c r="S4686" s="31">
        <v>58.620689655172001</v>
      </c>
    </row>
    <row r="4687" spans="3:19" ht="25.2" x14ac:dyDescent="0.25">
      <c r="C4687" s="106"/>
      <c r="D4687" s="101"/>
      <c r="E4687" s="11" t="s">
        <v>50</v>
      </c>
      <c r="F4687" s="8"/>
      <c r="G4687" s="7">
        <v>102</v>
      </c>
      <c r="H4687" s="17">
        <v>5.8823529411760003</v>
      </c>
      <c r="I4687" s="2">
        <v>30.392156862745001</v>
      </c>
      <c r="J4687" s="2">
        <v>0.98039215686299996</v>
      </c>
      <c r="K4687" s="2">
        <v>35.294117647058997</v>
      </c>
      <c r="L4687" s="2">
        <v>15.686274509804001</v>
      </c>
      <c r="M4687" s="2">
        <v>15.686274509804001</v>
      </c>
      <c r="N4687" s="2">
        <v>25.490196078431001</v>
      </c>
      <c r="O4687" s="2">
        <v>15.686274509804001</v>
      </c>
      <c r="P4687" s="2">
        <v>4.9019607843140003</v>
      </c>
      <c r="Q4687" s="2">
        <v>26.470588235293999</v>
      </c>
      <c r="R4687" s="2">
        <v>2.9411764705880001</v>
      </c>
      <c r="S4687" s="16">
        <v>70.588235294117993</v>
      </c>
    </row>
    <row r="4688" spans="3:19" ht="25.2" x14ac:dyDescent="0.25">
      <c r="C4688" s="106"/>
      <c r="D4688" s="101"/>
      <c r="E4688" s="11" t="s">
        <v>51</v>
      </c>
      <c r="F4688" s="8"/>
      <c r="G4688" s="14">
        <v>46</v>
      </c>
      <c r="H4688" s="29">
        <v>2.1739130434780001</v>
      </c>
      <c r="I4688" s="6">
        <v>28.260869565217</v>
      </c>
      <c r="J4688" s="12" t="s">
        <v>68</v>
      </c>
      <c r="K4688" s="6">
        <v>26.086956521739001</v>
      </c>
      <c r="L4688" s="6">
        <v>28.260869565217</v>
      </c>
      <c r="M4688" s="6">
        <v>13.04347826087</v>
      </c>
      <c r="N4688" s="6">
        <v>41.304347826087003</v>
      </c>
      <c r="O4688" s="6">
        <v>17.391304347826001</v>
      </c>
      <c r="P4688" s="6">
        <v>4.3478260869570002</v>
      </c>
      <c r="Q4688" s="6">
        <v>32.608695652173999</v>
      </c>
      <c r="R4688" s="12" t="s">
        <v>68</v>
      </c>
      <c r="S4688" s="31">
        <v>67.391304347825994</v>
      </c>
    </row>
    <row r="4689" spans="3:19" x14ac:dyDescent="0.25">
      <c r="C4689" s="106"/>
      <c r="D4689" s="101"/>
      <c r="E4689" s="11" t="s">
        <v>52</v>
      </c>
      <c r="F4689" s="8"/>
      <c r="G4689" s="14">
        <v>20</v>
      </c>
      <c r="H4689" s="57" t="s">
        <v>68</v>
      </c>
      <c r="I4689" s="6">
        <v>15</v>
      </c>
      <c r="J4689" s="12" t="s">
        <v>68</v>
      </c>
      <c r="K4689" s="6">
        <v>5</v>
      </c>
      <c r="L4689" s="6">
        <v>10</v>
      </c>
      <c r="M4689" s="6">
        <v>10</v>
      </c>
      <c r="N4689" s="6">
        <v>5</v>
      </c>
      <c r="O4689" s="6">
        <v>5</v>
      </c>
      <c r="P4689" s="6">
        <v>5</v>
      </c>
      <c r="Q4689" s="6">
        <v>65</v>
      </c>
      <c r="R4689" s="12" t="s">
        <v>68</v>
      </c>
      <c r="S4689" s="31">
        <v>35</v>
      </c>
    </row>
    <row r="4690" spans="3:19" x14ac:dyDescent="0.25">
      <c r="C4690" s="106"/>
      <c r="D4690" s="101"/>
      <c r="E4690" s="11" t="s">
        <v>53</v>
      </c>
      <c r="F4690" s="8"/>
      <c r="G4690" s="14">
        <v>19</v>
      </c>
      <c r="H4690" s="29">
        <v>5.2631578947369997</v>
      </c>
      <c r="I4690" s="6">
        <v>26.315789473683999</v>
      </c>
      <c r="J4690" s="6">
        <v>10.526315789473999</v>
      </c>
      <c r="K4690" s="6">
        <v>26.315789473683999</v>
      </c>
      <c r="L4690" s="6">
        <v>15.789473684211</v>
      </c>
      <c r="M4690" s="6">
        <v>15.789473684211</v>
      </c>
      <c r="N4690" s="6">
        <v>26.315789473683999</v>
      </c>
      <c r="O4690" s="6">
        <v>26.315789473683999</v>
      </c>
      <c r="P4690" s="12" t="s">
        <v>68</v>
      </c>
      <c r="Q4690" s="6">
        <v>26.315789473683999</v>
      </c>
      <c r="R4690" s="6">
        <v>5.2631578947369997</v>
      </c>
      <c r="S4690" s="31">
        <v>68.421052631579002</v>
      </c>
    </row>
    <row r="4691" spans="3:19" x14ac:dyDescent="0.25">
      <c r="C4691" s="106"/>
      <c r="D4691" s="101"/>
      <c r="E4691" s="11" t="s">
        <v>38</v>
      </c>
      <c r="F4691" s="8"/>
      <c r="G4691" s="14">
        <v>32</v>
      </c>
      <c r="H4691" s="29">
        <v>12.5</v>
      </c>
      <c r="I4691" s="6">
        <v>28.125</v>
      </c>
      <c r="J4691" s="6">
        <v>6.25</v>
      </c>
      <c r="K4691" s="6">
        <v>15.625</v>
      </c>
      <c r="L4691" s="6">
        <v>18.75</v>
      </c>
      <c r="M4691" s="6">
        <v>15.625</v>
      </c>
      <c r="N4691" s="6">
        <v>28.125</v>
      </c>
      <c r="O4691" s="6">
        <v>28.125</v>
      </c>
      <c r="P4691" s="6">
        <v>6.25</v>
      </c>
      <c r="Q4691" s="6">
        <v>28.125</v>
      </c>
      <c r="R4691" s="6">
        <v>3.125</v>
      </c>
      <c r="S4691" s="31">
        <v>68.75</v>
      </c>
    </row>
    <row r="4692" spans="3:19" x14ac:dyDescent="0.25">
      <c r="C4692" s="106"/>
      <c r="D4692" s="101"/>
      <c r="E4692" s="11" t="s">
        <v>54</v>
      </c>
      <c r="F4692" s="8"/>
      <c r="G4692" s="7">
        <v>1276</v>
      </c>
      <c r="H4692" s="17">
        <v>8.3855799373039996</v>
      </c>
      <c r="I4692" s="2">
        <v>32.366771159875</v>
      </c>
      <c r="J4692" s="2">
        <v>1.018808777429</v>
      </c>
      <c r="K4692" s="2">
        <v>35.188087774294999</v>
      </c>
      <c r="L4692" s="2">
        <v>27.664576802508002</v>
      </c>
      <c r="M4692" s="2">
        <v>13.087774294671</v>
      </c>
      <c r="N4692" s="2">
        <v>34.169278996865003</v>
      </c>
      <c r="O4692" s="2">
        <v>22.492163009403999</v>
      </c>
      <c r="P4692" s="2">
        <v>2.0376175548590001</v>
      </c>
      <c r="Q4692" s="2">
        <v>22.805642633228999</v>
      </c>
      <c r="R4692" s="2">
        <v>2.7429467084639998</v>
      </c>
      <c r="S4692" s="16">
        <v>74.451410658306997</v>
      </c>
    </row>
    <row r="4693" spans="3:19" x14ac:dyDescent="0.25">
      <c r="C4693" s="106"/>
      <c r="D4693" s="101"/>
      <c r="E4693" s="11" t="s">
        <v>55</v>
      </c>
      <c r="F4693" s="8"/>
      <c r="G4693" s="7">
        <v>177</v>
      </c>
      <c r="H4693" s="17">
        <v>5.6497175141240001</v>
      </c>
      <c r="I4693" s="2">
        <v>27.118644067797</v>
      </c>
      <c r="J4693" s="2">
        <v>1.129943502825</v>
      </c>
      <c r="K4693" s="2">
        <v>29.943502824858999</v>
      </c>
      <c r="L4693" s="2">
        <v>19.774011299434999</v>
      </c>
      <c r="M4693" s="2">
        <v>12.994350282486</v>
      </c>
      <c r="N4693" s="2">
        <v>28.248587570621002</v>
      </c>
      <c r="O4693" s="2">
        <v>18.079096045198</v>
      </c>
      <c r="P4693" s="2">
        <v>3.9548022598869998</v>
      </c>
      <c r="Q4693" s="2">
        <v>29.378531073445998</v>
      </c>
      <c r="R4693" s="2">
        <v>2.8248587570620001</v>
      </c>
      <c r="S4693" s="16">
        <v>67.796610169491998</v>
      </c>
    </row>
    <row r="4694" spans="3:19" ht="25.2" x14ac:dyDescent="0.25">
      <c r="C4694" s="102" t="s">
        <v>56</v>
      </c>
      <c r="D4694" s="100" t="s">
        <v>21</v>
      </c>
      <c r="E4694" s="10" t="s">
        <v>57</v>
      </c>
      <c r="F4694" s="9"/>
      <c r="G4694" s="13">
        <v>393</v>
      </c>
      <c r="H4694" s="23">
        <v>8.6513994910940006</v>
      </c>
      <c r="I4694" s="4">
        <v>34.860050890585001</v>
      </c>
      <c r="J4694" s="4">
        <v>1.526717557252</v>
      </c>
      <c r="K4694" s="4">
        <v>38.676844783714998</v>
      </c>
      <c r="L4694" s="4">
        <v>28.498727735368998</v>
      </c>
      <c r="M4694" s="4">
        <v>18.066157760814001</v>
      </c>
      <c r="N4694" s="4">
        <v>35.114503816793999</v>
      </c>
      <c r="O4694" s="4">
        <v>22.900763358778999</v>
      </c>
      <c r="P4694" s="4">
        <v>2.2900763358780001</v>
      </c>
      <c r="Q4694" s="4">
        <v>21.628498727735</v>
      </c>
      <c r="R4694" s="4">
        <v>2.0356234096689998</v>
      </c>
      <c r="S4694" s="25">
        <v>76.335877862594998</v>
      </c>
    </row>
    <row r="4695" spans="3:19" ht="25.2" x14ac:dyDescent="0.25">
      <c r="C4695" s="106"/>
      <c r="D4695" s="101"/>
      <c r="E4695" s="11" t="s">
        <v>58</v>
      </c>
      <c r="F4695" s="8"/>
      <c r="G4695" s="7">
        <v>615</v>
      </c>
      <c r="H4695" s="17">
        <v>7.9674796747969996</v>
      </c>
      <c r="I4695" s="2">
        <v>30.406504065040998</v>
      </c>
      <c r="J4695" s="2">
        <v>0.81300813008100004</v>
      </c>
      <c r="K4695" s="2">
        <v>31.544715447154001</v>
      </c>
      <c r="L4695" s="2">
        <v>26.016260162601998</v>
      </c>
      <c r="M4695" s="2">
        <v>12.845528455285001</v>
      </c>
      <c r="N4695" s="2">
        <v>30.894308943089001</v>
      </c>
      <c r="O4695" s="2">
        <v>20</v>
      </c>
      <c r="P4695" s="2">
        <v>1.6260162601629999</v>
      </c>
      <c r="Q4695" s="2">
        <v>24.390243902439</v>
      </c>
      <c r="R4695" s="2">
        <v>3.5772357723580002</v>
      </c>
      <c r="S4695" s="16">
        <v>72.032520325202995</v>
      </c>
    </row>
    <row r="4696" spans="3:19" ht="25.2" x14ac:dyDescent="0.25">
      <c r="C4696" s="106"/>
      <c r="D4696" s="101"/>
      <c r="E4696" s="11" t="s">
        <v>59</v>
      </c>
      <c r="F4696" s="8"/>
      <c r="G4696" s="7">
        <v>364</v>
      </c>
      <c r="H4696" s="17">
        <v>7.1428571428570002</v>
      </c>
      <c r="I4696" s="2">
        <v>28.296703296703001</v>
      </c>
      <c r="J4696" s="2">
        <v>2.1978021978019999</v>
      </c>
      <c r="K4696" s="2">
        <v>31.868131868132</v>
      </c>
      <c r="L4696" s="2">
        <v>23.076923076922998</v>
      </c>
      <c r="M4696" s="2">
        <v>9.065934065934</v>
      </c>
      <c r="N4696" s="2">
        <v>34.890109890109997</v>
      </c>
      <c r="O4696" s="2">
        <v>24.450549450549001</v>
      </c>
      <c r="P4696" s="2">
        <v>2.4725274725270001</v>
      </c>
      <c r="Q4696" s="2">
        <v>28.021978021978001</v>
      </c>
      <c r="R4696" s="2">
        <v>2.1978021978019999</v>
      </c>
      <c r="S4696" s="16">
        <v>69.780219780219994</v>
      </c>
    </row>
    <row r="4697" spans="3:19" x14ac:dyDescent="0.25">
      <c r="C4697" s="106"/>
      <c r="D4697" s="101"/>
      <c r="E4697" s="11" t="s">
        <v>60</v>
      </c>
      <c r="F4697" s="8"/>
      <c r="G4697" s="7">
        <v>152</v>
      </c>
      <c r="H4697" s="17">
        <v>8.5526315789470004</v>
      </c>
      <c r="I4697" s="2">
        <v>33.552631578947</v>
      </c>
      <c r="J4697" s="19" t="s">
        <v>68</v>
      </c>
      <c r="K4697" s="2">
        <v>33.552631578947</v>
      </c>
      <c r="L4697" s="2">
        <v>28.289473684211</v>
      </c>
      <c r="M4697" s="2">
        <v>11.184210526316001</v>
      </c>
      <c r="N4697" s="2">
        <v>30.263157894736999</v>
      </c>
      <c r="O4697" s="2">
        <v>21.052631578947</v>
      </c>
      <c r="P4697" s="2">
        <v>5.2631578947369997</v>
      </c>
      <c r="Q4697" s="2">
        <v>21.710526315789</v>
      </c>
      <c r="R4697" s="2">
        <v>2.6315789473679998</v>
      </c>
      <c r="S4697" s="16">
        <v>75.657894736841996</v>
      </c>
    </row>
    <row r="4698" spans="3:19" x14ac:dyDescent="0.25">
      <c r="C4698" s="102" t="s">
        <v>61</v>
      </c>
      <c r="D4698" s="100" t="s">
        <v>21</v>
      </c>
      <c r="E4698" s="10" t="s">
        <v>62</v>
      </c>
      <c r="F4698" s="9"/>
      <c r="G4698" s="13">
        <v>197</v>
      </c>
      <c r="H4698" s="23">
        <v>6.0913705583760001</v>
      </c>
      <c r="I4698" s="4">
        <v>30.964467005075999</v>
      </c>
      <c r="J4698" s="4">
        <v>1.522842639594</v>
      </c>
      <c r="K4698" s="4">
        <v>36.548223350253998</v>
      </c>
      <c r="L4698" s="4">
        <v>25.380710659898</v>
      </c>
      <c r="M4698" s="4">
        <v>8.6294416243650005</v>
      </c>
      <c r="N4698" s="4">
        <v>31.979695431471999</v>
      </c>
      <c r="O4698" s="4">
        <v>17.258883248730999</v>
      </c>
      <c r="P4698" s="4">
        <v>2.5380710659900001</v>
      </c>
      <c r="Q4698" s="4">
        <v>22.842639593908999</v>
      </c>
      <c r="R4698" s="4">
        <v>3.553299492386</v>
      </c>
      <c r="S4698" s="25">
        <v>73.604060913705993</v>
      </c>
    </row>
    <row r="4699" spans="3:19" x14ac:dyDescent="0.25">
      <c r="C4699" s="103"/>
      <c r="D4699" s="101"/>
      <c r="E4699" s="11" t="s">
        <v>63</v>
      </c>
      <c r="F4699" s="8"/>
      <c r="G4699" s="7">
        <v>460</v>
      </c>
      <c r="H4699" s="17">
        <v>8.0434782608699997</v>
      </c>
      <c r="I4699" s="2">
        <v>34.130434782609001</v>
      </c>
      <c r="J4699" s="2">
        <v>1.3043478260870001</v>
      </c>
      <c r="K4699" s="2">
        <v>38.043478260870003</v>
      </c>
      <c r="L4699" s="2">
        <v>27.826086956522001</v>
      </c>
      <c r="M4699" s="2">
        <v>17.173913043477999</v>
      </c>
      <c r="N4699" s="2">
        <v>33.260869565217</v>
      </c>
      <c r="O4699" s="2">
        <v>22.391304347826001</v>
      </c>
      <c r="P4699" s="2">
        <v>2.6086956521740001</v>
      </c>
      <c r="Q4699" s="2">
        <v>21.086956521739001</v>
      </c>
      <c r="R4699" s="2">
        <v>3.0434782608700002</v>
      </c>
      <c r="S4699" s="16">
        <v>75.869565217390999</v>
      </c>
    </row>
    <row r="4700" spans="3:19" ht="25.2" x14ac:dyDescent="0.25">
      <c r="C4700" s="103"/>
      <c r="D4700" s="101"/>
      <c r="E4700" s="11" t="s">
        <v>64</v>
      </c>
      <c r="F4700" s="8"/>
      <c r="G4700" s="7">
        <v>286</v>
      </c>
      <c r="H4700" s="17">
        <v>10.48951048951</v>
      </c>
      <c r="I4700" s="2">
        <v>30.419580419580001</v>
      </c>
      <c r="J4700" s="2">
        <v>1.7482517482519999</v>
      </c>
      <c r="K4700" s="2">
        <v>33.566433566434</v>
      </c>
      <c r="L4700" s="2">
        <v>25.524475524475999</v>
      </c>
      <c r="M4700" s="2">
        <v>11.888111888112</v>
      </c>
      <c r="N4700" s="2">
        <v>36.363636363635997</v>
      </c>
      <c r="O4700" s="2">
        <v>25.524475524475999</v>
      </c>
      <c r="P4700" s="2">
        <v>2.0979020979020002</v>
      </c>
      <c r="Q4700" s="2">
        <v>23.076923076922998</v>
      </c>
      <c r="R4700" s="2">
        <v>2.0979020979020002</v>
      </c>
      <c r="S4700" s="16">
        <v>74.825174825174997</v>
      </c>
    </row>
    <row r="4701" spans="3:19" x14ac:dyDescent="0.25">
      <c r="C4701" s="103"/>
      <c r="D4701" s="101"/>
      <c r="E4701" s="11" t="s">
        <v>65</v>
      </c>
      <c r="F4701" s="8"/>
      <c r="G4701" s="7">
        <v>249</v>
      </c>
      <c r="H4701" s="17">
        <v>8.0321285140559997</v>
      </c>
      <c r="I4701" s="2">
        <v>33.734939759036003</v>
      </c>
      <c r="J4701" s="2">
        <v>1.204819277108</v>
      </c>
      <c r="K4701" s="2">
        <v>29.317269076304999</v>
      </c>
      <c r="L4701" s="2">
        <v>24.899598393573999</v>
      </c>
      <c r="M4701" s="2">
        <v>11.244979919679</v>
      </c>
      <c r="N4701" s="2">
        <v>31.325301204818999</v>
      </c>
      <c r="O4701" s="2">
        <v>21.686746987951999</v>
      </c>
      <c r="P4701" s="2">
        <v>2.409638554217</v>
      </c>
      <c r="Q4701" s="2">
        <v>24.899598393573999</v>
      </c>
      <c r="R4701" s="2">
        <v>2.0080321285139999</v>
      </c>
      <c r="S4701" s="16">
        <v>73.092369477912001</v>
      </c>
    </row>
    <row r="4702" spans="3:19" x14ac:dyDescent="0.25">
      <c r="C4702" s="103"/>
      <c r="D4702" s="101"/>
      <c r="E4702" s="11" t="s">
        <v>66</v>
      </c>
      <c r="F4702" s="8"/>
      <c r="G4702" s="7">
        <v>145</v>
      </c>
      <c r="H4702" s="17">
        <v>6.2068965517240002</v>
      </c>
      <c r="I4702" s="2">
        <v>28.275862068965999</v>
      </c>
      <c r="J4702" s="2">
        <v>0.68965517241399998</v>
      </c>
      <c r="K4702" s="2">
        <v>26.896551724138</v>
      </c>
      <c r="L4702" s="2">
        <v>24.137931034483</v>
      </c>
      <c r="M4702" s="2">
        <v>14.482758620689999</v>
      </c>
      <c r="N4702" s="2">
        <v>33.103448275862</v>
      </c>
      <c r="O4702" s="2">
        <v>24.137931034483</v>
      </c>
      <c r="P4702" s="2">
        <v>1.379310344828</v>
      </c>
      <c r="Q4702" s="2">
        <v>28.275862068965999</v>
      </c>
      <c r="R4702" s="2">
        <v>2.0689655172410002</v>
      </c>
      <c r="S4702" s="16">
        <v>69.655172413792997</v>
      </c>
    </row>
    <row r="4703" spans="3:19" x14ac:dyDescent="0.25">
      <c r="C4703" s="107"/>
      <c r="D4703" s="104"/>
      <c r="E4703" s="44" t="s">
        <v>67</v>
      </c>
      <c r="F4703" s="45"/>
      <c r="G4703" s="56">
        <v>187</v>
      </c>
      <c r="H4703" s="66">
        <v>7.4866310160429999</v>
      </c>
      <c r="I4703" s="35">
        <v>25.668449197861001</v>
      </c>
      <c r="J4703" s="35">
        <v>0.53475935828900001</v>
      </c>
      <c r="K4703" s="35">
        <v>31.016042780749</v>
      </c>
      <c r="L4703" s="35">
        <v>27.272727272727</v>
      </c>
      <c r="M4703" s="35">
        <v>11.229946524063999</v>
      </c>
      <c r="N4703" s="35">
        <v>29.411764705882</v>
      </c>
      <c r="O4703" s="35">
        <v>18.716577540107</v>
      </c>
      <c r="P4703" s="35">
        <v>2.673796791444</v>
      </c>
      <c r="Q4703" s="35">
        <v>31.550802139037</v>
      </c>
      <c r="R4703" s="35">
        <v>3.7433155080209999</v>
      </c>
      <c r="S4703" s="67">
        <v>64.705882352941003</v>
      </c>
    </row>
    <row r="4705" spans="2:13" x14ac:dyDescent="0.25">
      <c r="B4705" s="42" t="str">
        <f xml:space="preserve"> HYPERLINK("#'目次'!B61", "[55]")</f>
        <v>[55]</v>
      </c>
      <c r="C4705" s="37" t="s">
        <v>680</v>
      </c>
    </row>
    <row r="4706" spans="2:13" x14ac:dyDescent="0.25">
      <c r="C4706" s="37" t="s">
        <v>681</v>
      </c>
    </row>
    <row r="4708" spans="2:13" x14ac:dyDescent="0.25">
      <c r="C4708" s="37" t="s">
        <v>14</v>
      </c>
    </row>
    <row r="4709" spans="2:13" ht="37.799999999999997" x14ac:dyDescent="0.25">
      <c r="C4709" s="96"/>
      <c r="D4709" s="97"/>
      <c r="E4709" s="97"/>
      <c r="F4709" s="97"/>
      <c r="G4709" s="52" t="s">
        <v>15</v>
      </c>
      <c r="H4709" s="48" t="s">
        <v>62</v>
      </c>
      <c r="I4709" s="20" t="s">
        <v>63</v>
      </c>
      <c r="J4709" s="20" t="s">
        <v>64</v>
      </c>
      <c r="K4709" s="20" t="s">
        <v>65</v>
      </c>
      <c r="L4709" s="20" t="s">
        <v>66</v>
      </c>
      <c r="M4709" s="51" t="s">
        <v>67</v>
      </c>
    </row>
    <row r="4710" spans="2:13" x14ac:dyDescent="0.25">
      <c r="C4710" s="98"/>
      <c r="D4710" s="99"/>
      <c r="E4710" s="99"/>
      <c r="F4710" s="99"/>
      <c r="G4710" s="47"/>
      <c r="H4710" s="55"/>
      <c r="I4710" s="21"/>
      <c r="J4710" s="21"/>
      <c r="K4710" s="21"/>
      <c r="L4710" s="21"/>
      <c r="M4710" s="54"/>
    </row>
    <row r="4711" spans="2:13" x14ac:dyDescent="0.25">
      <c r="C4711" s="43"/>
      <c r="D4711" s="49"/>
      <c r="E4711" s="53" t="s">
        <v>15</v>
      </c>
      <c r="F4711" s="46"/>
      <c r="G4711" s="50">
        <v>1524</v>
      </c>
      <c r="H4711" s="32">
        <v>12.926509186352</v>
      </c>
      <c r="I4711" s="32">
        <v>30.183727034120999</v>
      </c>
      <c r="J4711" s="32">
        <v>18.766404199475001</v>
      </c>
      <c r="K4711" s="32">
        <v>16.338582677165</v>
      </c>
      <c r="L4711" s="32">
        <v>9.5144356955379994</v>
      </c>
      <c r="M4711" s="65">
        <v>12.270341207349</v>
      </c>
    </row>
    <row r="4712" spans="2:13" x14ac:dyDescent="0.25">
      <c r="C4712" s="105" t="s">
        <v>20</v>
      </c>
      <c r="D4712" s="100" t="s">
        <v>21</v>
      </c>
      <c r="E4712" s="10" t="s">
        <v>22</v>
      </c>
      <c r="F4712" s="9"/>
      <c r="G4712" s="13">
        <v>780</v>
      </c>
      <c r="H4712" s="23">
        <v>12.179487179486999</v>
      </c>
      <c r="I4712" s="4">
        <v>31.153846153846001</v>
      </c>
      <c r="J4712" s="4">
        <v>17.948717948717999</v>
      </c>
      <c r="K4712" s="4">
        <v>17.051282051282001</v>
      </c>
      <c r="L4712" s="4">
        <v>9.1025641025639992</v>
      </c>
      <c r="M4712" s="25">
        <v>12.564102564103001</v>
      </c>
    </row>
    <row r="4713" spans="2:13" x14ac:dyDescent="0.25">
      <c r="C4713" s="106"/>
      <c r="D4713" s="101"/>
      <c r="E4713" s="11" t="s">
        <v>23</v>
      </c>
      <c r="F4713" s="8"/>
      <c r="G4713" s="7">
        <v>744</v>
      </c>
      <c r="H4713" s="17">
        <v>13.709677419355</v>
      </c>
      <c r="I4713" s="2">
        <v>29.166666666666998</v>
      </c>
      <c r="J4713" s="2">
        <v>19.623655913977998</v>
      </c>
      <c r="K4713" s="2">
        <v>15.591397849462</v>
      </c>
      <c r="L4713" s="2">
        <v>9.9462365591400008</v>
      </c>
      <c r="M4713" s="16">
        <v>11.962365591397999</v>
      </c>
    </row>
    <row r="4714" spans="2:13" x14ac:dyDescent="0.25">
      <c r="C4714" s="102" t="s">
        <v>24</v>
      </c>
      <c r="D4714" s="102" t="s">
        <v>25</v>
      </c>
      <c r="E4714" s="10" t="s">
        <v>26</v>
      </c>
      <c r="F4714" s="9"/>
      <c r="G4714" s="13">
        <v>257</v>
      </c>
      <c r="H4714" s="23">
        <v>14.785992217899</v>
      </c>
      <c r="I4714" s="4">
        <v>37.743190661478998</v>
      </c>
      <c r="J4714" s="4">
        <v>14.007782101167001</v>
      </c>
      <c r="K4714" s="4">
        <v>12.451361867704</v>
      </c>
      <c r="L4714" s="4">
        <v>11.284046692606999</v>
      </c>
      <c r="M4714" s="25">
        <v>9.727626459144</v>
      </c>
    </row>
    <row r="4715" spans="2:13" x14ac:dyDescent="0.25">
      <c r="C4715" s="106"/>
      <c r="D4715" s="103"/>
      <c r="E4715" s="11" t="s">
        <v>27</v>
      </c>
      <c r="F4715" s="8"/>
      <c r="G4715" s="7">
        <v>297</v>
      </c>
      <c r="H4715" s="17">
        <v>11.447811447811</v>
      </c>
      <c r="I4715" s="2">
        <v>32.996632996632997</v>
      </c>
      <c r="J4715" s="2">
        <v>19.191919191918998</v>
      </c>
      <c r="K4715" s="2">
        <v>12.121212121212</v>
      </c>
      <c r="L4715" s="2">
        <v>11.447811447811</v>
      </c>
      <c r="M4715" s="16">
        <v>12.794612794613</v>
      </c>
    </row>
    <row r="4716" spans="2:13" x14ac:dyDescent="0.25">
      <c r="C4716" s="106"/>
      <c r="D4716" s="103"/>
      <c r="E4716" s="11" t="s">
        <v>28</v>
      </c>
      <c r="F4716" s="8"/>
      <c r="G4716" s="7">
        <v>316</v>
      </c>
      <c r="H4716" s="17">
        <v>14.873417721519001</v>
      </c>
      <c r="I4716" s="2">
        <v>28.164556962024999</v>
      </c>
      <c r="J4716" s="2">
        <v>19.303797468353999</v>
      </c>
      <c r="K4716" s="2">
        <v>17.405063291139001</v>
      </c>
      <c r="L4716" s="2">
        <v>6.9620253164559998</v>
      </c>
      <c r="M4716" s="16">
        <v>13.291139240506</v>
      </c>
    </row>
    <row r="4717" spans="2:13" x14ac:dyDescent="0.25">
      <c r="C4717" s="106"/>
      <c r="D4717" s="103"/>
      <c r="E4717" s="11" t="s">
        <v>29</v>
      </c>
      <c r="F4717" s="8"/>
      <c r="G4717" s="7">
        <v>335</v>
      </c>
      <c r="H4717" s="17">
        <v>12.835820895522</v>
      </c>
      <c r="I4717" s="2">
        <v>25.671641791045001</v>
      </c>
      <c r="J4717" s="2">
        <v>21.492537313433001</v>
      </c>
      <c r="K4717" s="2">
        <v>17.611940298507001</v>
      </c>
      <c r="L4717" s="2">
        <v>9.5522388059699992</v>
      </c>
      <c r="M4717" s="16">
        <v>12.835820895522</v>
      </c>
    </row>
    <row r="4718" spans="2:13" x14ac:dyDescent="0.25">
      <c r="C4718" s="106"/>
      <c r="D4718" s="103"/>
      <c r="E4718" s="11" t="s">
        <v>30</v>
      </c>
      <c r="F4718" s="8"/>
      <c r="G4718" s="7">
        <v>319</v>
      </c>
      <c r="H4718" s="17">
        <v>10.971786833855999</v>
      </c>
      <c r="I4718" s="2">
        <v>28.213166144201001</v>
      </c>
      <c r="J4718" s="2">
        <v>18.808777429467</v>
      </c>
      <c r="K4718" s="2">
        <v>21.003134796238001</v>
      </c>
      <c r="L4718" s="2">
        <v>8.7774294670849997</v>
      </c>
      <c r="M4718" s="16">
        <v>12.225705329154</v>
      </c>
    </row>
    <row r="4719" spans="2:13" x14ac:dyDescent="0.25">
      <c r="C4719" s="106"/>
      <c r="D4719" s="103"/>
      <c r="E4719" s="11" t="s">
        <v>31</v>
      </c>
      <c r="F4719" s="8"/>
      <c r="G4719" s="7">
        <v>1267</v>
      </c>
      <c r="H4719" s="17">
        <v>12.549329123914999</v>
      </c>
      <c r="I4719" s="2">
        <v>28.650355169691998</v>
      </c>
      <c r="J4719" s="2">
        <v>19.731649565904</v>
      </c>
      <c r="K4719" s="2">
        <v>17.127071823203998</v>
      </c>
      <c r="L4719" s="2">
        <v>9.1554853985789997</v>
      </c>
      <c r="M4719" s="16">
        <v>12.786108918706001</v>
      </c>
    </row>
    <row r="4720" spans="2:13" x14ac:dyDescent="0.25">
      <c r="C4720" s="106"/>
      <c r="D4720" s="103"/>
      <c r="E4720" s="11" t="s">
        <v>32</v>
      </c>
      <c r="F4720" s="8"/>
      <c r="G4720" s="7">
        <v>654</v>
      </c>
      <c r="H4720" s="17">
        <v>11.926605504587</v>
      </c>
      <c r="I4720" s="2">
        <v>26.911314984709001</v>
      </c>
      <c r="J4720" s="2">
        <v>20.183486238532002</v>
      </c>
      <c r="K4720" s="2">
        <v>19.266055045872001</v>
      </c>
      <c r="L4720" s="2">
        <v>9.1743119266060003</v>
      </c>
      <c r="M4720" s="16">
        <v>12.538226299693999</v>
      </c>
    </row>
    <row r="4721" spans="3:13" x14ac:dyDescent="0.25">
      <c r="C4721" s="106"/>
      <c r="D4721" s="102" t="s">
        <v>22</v>
      </c>
      <c r="E4721" s="10" t="s">
        <v>26</v>
      </c>
      <c r="F4721" s="9"/>
      <c r="G4721" s="13">
        <v>137</v>
      </c>
      <c r="H4721" s="23">
        <v>12.408759124088</v>
      </c>
      <c r="I4721" s="4">
        <v>40.145985401460003</v>
      </c>
      <c r="J4721" s="4">
        <v>13.138686131387001</v>
      </c>
      <c r="K4721" s="4">
        <v>12.408759124088</v>
      </c>
      <c r="L4721" s="4">
        <v>10.21897810219</v>
      </c>
      <c r="M4721" s="25">
        <v>11.678832116788</v>
      </c>
    </row>
    <row r="4722" spans="3:13" x14ac:dyDescent="0.25">
      <c r="C4722" s="106"/>
      <c r="D4722" s="103"/>
      <c r="E4722" s="11" t="s">
        <v>27</v>
      </c>
      <c r="F4722" s="8"/>
      <c r="G4722" s="7">
        <v>157</v>
      </c>
      <c r="H4722" s="17">
        <v>11.464968152866</v>
      </c>
      <c r="I4722" s="2">
        <v>30.573248407643</v>
      </c>
      <c r="J4722" s="2">
        <v>22.929936305731999</v>
      </c>
      <c r="K4722" s="2">
        <v>14.649681528662001</v>
      </c>
      <c r="L4722" s="2">
        <v>10.191082802547999</v>
      </c>
      <c r="M4722" s="16">
        <v>10.191082802547999</v>
      </c>
    </row>
    <row r="4723" spans="3:13" x14ac:dyDescent="0.25">
      <c r="C4723" s="106"/>
      <c r="D4723" s="103"/>
      <c r="E4723" s="11" t="s">
        <v>28</v>
      </c>
      <c r="F4723" s="8"/>
      <c r="G4723" s="7">
        <v>162</v>
      </c>
      <c r="H4723" s="17">
        <v>13.58024691358</v>
      </c>
      <c r="I4723" s="2">
        <v>28.395061728395</v>
      </c>
      <c r="J4723" s="2">
        <v>17.901234567901</v>
      </c>
      <c r="K4723" s="2">
        <v>18.518518518518999</v>
      </c>
      <c r="L4723" s="2">
        <v>8.0246913580250006</v>
      </c>
      <c r="M4723" s="16">
        <v>13.58024691358</v>
      </c>
    </row>
    <row r="4724" spans="3:13" x14ac:dyDescent="0.25">
      <c r="C4724" s="106"/>
      <c r="D4724" s="103"/>
      <c r="E4724" s="11" t="s">
        <v>29</v>
      </c>
      <c r="F4724" s="8"/>
      <c r="G4724" s="7">
        <v>175</v>
      </c>
      <c r="H4724" s="17">
        <v>13.142857142857</v>
      </c>
      <c r="I4724" s="2">
        <v>28.571428571428999</v>
      </c>
      <c r="J4724" s="2">
        <v>18.857142857143</v>
      </c>
      <c r="K4724" s="2">
        <v>16.571428571428999</v>
      </c>
      <c r="L4724" s="2">
        <v>9.7142857142859995</v>
      </c>
      <c r="M4724" s="16">
        <v>13.142857142857</v>
      </c>
    </row>
    <row r="4725" spans="3:13" x14ac:dyDescent="0.25">
      <c r="C4725" s="106"/>
      <c r="D4725" s="103"/>
      <c r="E4725" s="11" t="s">
        <v>30</v>
      </c>
      <c r="F4725" s="8"/>
      <c r="G4725" s="7">
        <v>149</v>
      </c>
      <c r="H4725" s="17">
        <v>10.067114093960001</v>
      </c>
      <c r="I4725" s="2">
        <v>29.530201342282002</v>
      </c>
      <c r="J4725" s="2">
        <v>16.107382550335998</v>
      </c>
      <c r="K4725" s="2">
        <v>22.818791946308998</v>
      </c>
      <c r="L4725" s="2">
        <v>7.3825503355700004</v>
      </c>
      <c r="M4725" s="16">
        <v>14.093959731544</v>
      </c>
    </row>
    <row r="4726" spans="3:13" x14ac:dyDescent="0.25">
      <c r="C4726" s="106"/>
      <c r="D4726" s="103"/>
      <c r="E4726" s="11" t="s">
        <v>31</v>
      </c>
      <c r="F4726" s="8"/>
      <c r="G4726" s="7">
        <v>643</v>
      </c>
      <c r="H4726" s="17">
        <v>12.130637636081</v>
      </c>
      <c r="I4726" s="2">
        <v>29.237947122862</v>
      </c>
      <c r="J4726" s="2">
        <v>18.973561430793001</v>
      </c>
      <c r="K4726" s="2">
        <v>18.040435458787002</v>
      </c>
      <c r="L4726" s="2">
        <v>8.8646967340590006</v>
      </c>
      <c r="M4726" s="16">
        <v>12.752721617418</v>
      </c>
    </row>
    <row r="4727" spans="3:13" x14ac:dyDescent="0.25">
      <c r="C4727" s="106"/>
      <c r="D4727" s="103"/>
      <c r="E4727" s="11" t="s">
        <v>32</v>
      </c>
      <c r="F4727" s="8"/>
      <c r="G4727" s="7">
        <v>324</v>
      </c>
      <c r="H4727" s="17">
        <v>11.728395061728</v>
      </c>
      <c r="I4727" s="2">
        <v>29.012345679012</v>
      </c>
      <c r="J4727" s="2">
        <v>17.592592592593</v>
      </c>
      <c r="K4727" s="2">
        <v>19.444444444443999</v>
      </c>
      <c r="L4727" s="2">
        <v>8.6419753086419995</v>
      </c>
      <c r="M4727" s="16">
        <v>13.58024691358</v>
      </c>
    </row>
    <row r="4728" spans="3:13" x14ac:dyDescent="0.25">
      <c r="C4728" s="106"/>
      <c r="D4728" s="102" t="s">
        <v>23</v>
      </c>
      <c r="E4728" s="10" t="s">
        <v>26</v>
      </c>
      <c r="F4728" s="9"/>
      <c r="G4728" s="13">
        <v>120</v>
      </c>
      <c r="H4728" s="23">
        <v>17.5</v>
      </c>
      <c r="I4728" s="4">
        <v>35</v>
      </c>
      <c r="J4728" s="4">
        <v>15</v>
      </c>
      <c r="K4728" s="4">
        <v>12.5</v>
      </c>
      <c r="L4728" s="4">
        <v>12.5</v>
      </c>
      <c r="M4728" s="25">
        <v>7.5</v>
      </c>
    </row>
    <row r="4729" spans="3:13" x14ac:dyDescent="0.25">
      <c r="C4729" s="106"/>
      <c r="D4729" s="103"/>
      <c r="E4729" s="11" t="s">
        <v>27</v>
      </c>
      <c r="F4729" s="8"/>
      <c r="G4729" s="7">
        <v>140</v>
      </c>
      <c r="H4729" s="17">
        <v>11.428571428571001</v>
      </c>
      <c r="I4729" s="2">
        <v>35.714285714286</v>
      </c>
      <c r="J4729" s="2">
        <v>15</v>
      </c>
      <c r="K4729" s="2">
        <v>9.2857142857140005</v>
      </c>
      <c r="L4729" s="2">
        <v>12.857142857143</v>
      </c>
      <c r="M4729" s="16">
        <v>15.714285714286</v>
      </c>
    </row>
    <row r="4730" spans="3:13" x14ac:dyDescent="0.25">
      <c r="C4730" s="106"/>
      <c r="D4730" s="103"/>
      <c r="E4730" s="11" t="s">
        <v>28</v>
      </c>
      <c r="F4730" s="8"/>
      <c r="G4730" s="7">
        <v>154</v>
      </c>
      <c r="H4730" s="17">
        <v>16.233766233766001</v>
      </c>
      <c r="I4730" s="2">
        <v>27.922077922078</v>
      </c>
      <c r="J4730" s="2">
        <v>20.779220779220999</v>
      </c>
      <c r="K4730" s="2">
        <v>16.233766233766001</v>
      </c>
      <c r="L4730" s="2">
        <v>5.844155844156</v>
      </c>
      <c r="M4730" s="16">
        <v>12.987012987012999</v>
      </c>
    </row>
    <row r="4731" spans="3:13" x14ac:dyDescent="0.25">
      <c r="C4731" s="106"/>
      <c r="D4731" s="103"/>
      <c r="E4731" s="11" t="s">
        <v>29</v>
      </c>
      <c r="F4731" s="8"/>
      <c r="G4731" s="7">
        <v>160</v>
      </c>
      <c r="H4731" s="17">
        <v>12.5</v>
      </c>
      <c r="I4731" s="2">
        <v>22.5</v>
      </c>
      <c r="J4731" s="2">
        <v>24.375</v>
      </c>
      <c r="K4731" s="2">
        <v>18.75</v>
      </c>
      <c r="L4731" s="2">
        <v>9.375</v>
      </c>
      <c r="M4731" s="16">
        <v>12.5</v>
      </c>
    </row>
    <row r="4732" spans="3:13" x14ac:dyDescent="0.25">
      <c r="C4732" s="106"/>
      <c r="D4732" s="103"/>
      <c r="E4732" s="11" t="s">
        <v>30</v>
      </c>
      <c r="F4732" s="8"/>
      <c r="G4732" s="7">
        <v>170</v>
      </c>
      <c r="H4732" s="17">
        <v>11.764705882353001</v>
      </c>
      <c r="I4732" s="2">
        <v>27.058823529411999</v>
      </c>
      <c r="J4732" s="2">
        <v>21.176470588234999</v>
      </c>
      <c r="K4732" s="2">
        <v>19.411764705882</v>
      </c>
      <c r="L4732" s="2">
        <v>10</v>
      </c>
      <c r="M4732" s="16">
        <v>10.588235294118</v>
      </c>
    </row>
    <row r="4733" spans="3:13" x14ac:dyDescent="0.25">
      <c r="C4733" s="106"/>
      <c r="D4733" s="103"/>
      <c r="E4733" s="11" t="s">
        <v>31</v>
      </c>
      <c r="F4733" s="8"/>
      <c r="G4733" s="7">
        <v>624</v>
      </c>
      <c r="H4733" s="17">
        <v>12.980769230769001</v>
      </c>
      <c r="I4733" s="2">
        <v>28.044871794872002</v>
      </c>
      <c r="J4733" s="2">
        <v>20.512820512821001</v>
      </c>
      <c r="K4733" s="2">
        <v>16.185897435897001</v>
      </c>
      <c r="L4733" s="2">
        <v>9.4551282051280001</v>
      </c>
      <c r="M4733" s="16">
        <v>12.820512820513001</v>
      </c>
    </row>
    <row r="4734" spans="3:13" x14ac:dyDescent="0.25">
      <c r="C4734" s="106"/>
      <c r="D4734" s="103"/>
      <c r="E4734" s="11" t="s">
        <v>32</v>
      </c>
      <c r="F4734" s="8"/>
      <c r="G4734" s="7">
        <v>330</v>
      </c>
      <c r="H4734" s="17">
        <v>12.121212121212</v>
      </c>
      <c r="I4734" s="2">
        <v>24.848484848485</v>
      </c>
      <c r="J4734" s="2">
        <v>22.727272727273</v>
      </c>
      <c r="K4734" s="2">
        <v>19.090909090909001</v>
      </c>
      <c r="L4734" s="2">
        <v>9.6969696969699992</v>
      </c>
      <c r="M4734" s="16">
        <v>11.515151515152001</v>
      </c>
    </row>
    <row r="4735" spans="3:13" ht="25.2" x14ac:dyDescent="0.25">
      <c r="C4735" s="102" t="s">
        <v>33</v>
      </c>
      <c r="D4735" s="102" t="s">
        <v>25</v>
      </c>
      <c r="E4735" s="10" t="s">
        <v>34</v>
      </c>
      <c r="F4735" s="9"/>
      <c r="G4735" s="13">
        <v>75</v>
      </c>
      <c r="H4735" s="23">
        <v>12</v>
      </c>
      <c r="I4735" s="4">
        <v>32</v>
      </c>
      <c r="J4735" s="4">
        <v>20</v>
      </c>
      <c r="K4735" s="4">
        <v>9.333333333333</v>
      </c>
      <c r="L4735" s="4">
        <v>6.666666666667</v>
      </c>
      <c r="M4735" s="25">
        <v>20</v>
      </c>
    </row>
    <row r="4736" spans="3:13" ht="25.2" x14ac:dyDescent="0.25">
      <c r="C4736" s="106"/>
      <c r="D4736" s="103"/>
      <c r="E4736" s="11" t="s">
        <v>35</v>
      </c>
      <c r="F4736" s="8"/>
      <c r="G4736" s="7">
        <v>1042</v>
      </c>
      <c r="H4736" s="17">
        <v>13.531669865643</v>
      </c>
      <c r="I4736" s="2">
        <v>30.518234165067</v>
      </c>
      <c r="J4736" s="2">
        <v>18.809980806142001</v>
      </c>
      <c r="K4736" s="2">
        <v>16.026871401152</v>
      </c>
      <c r="L4736" s="2">
        <v>9.3090211132440004</v>
      </c>
      <c r="M4736" s="16">
        <v>11.804222648752001</v>
      </c>
    </row>
    <row r="4737" spans="3:13" ht="25.2" x14ac:dyDescent="0.25">
      <c r="C4737" s="106"/>
      <c r="D4737" s="103"/>
      <c r="E4737" s="11" t="s">
        <v>36</v>
      </c>
      <c r="F4737" s="8"/>
      <c r="G4737" s="7">
        <v>122</v>
      </c>
      <c r="H4737" s="17">
        <v>13.934426229508</v>
      </c>
      <c r="I4737" s="2">
        <v>28.688524590164</v>
      </c>
      <c r="J4737" s="2">
        <v>12.295081967212999</v>
      </c>
      <c r="K4737" s="2">
        <v>22.131147540983999</v>
      </c>
      <c r="L4737" s="2">
        <v>9.0163934426230004</v>
      </c>
      <c r="M4737" s="16">
        <v>13.934426229508</v>
      </c>
    </row>
    <row r="4738" spans="3:13" ht="25.2" x14ac:dyDescent="0.25">
      <c r="C4738" s="106"/>
      <c r="D4738" s="103"/>
      <c r="E4738" s="11" t="s">
        <v>37</v>
      </c>
      <c r="F4738" s="8"/>
      <c r="G4738" s="7">
        <v>251</v>
      </c>
      <c r="H4738" s="17">
        <v>10.756972111553999</v>
      </c>
      <c r="I4738" s="2">
        <v>29.880478087648999</v>
      </c>
      <c r="J4738" s="2">
        <v>20.717131474104001</v>
      </c>
      <c r="K4738" s="2">
        <v>14.741035856573999</v>
      </c>
      <c r="L4738" s="2">
        <v>12.350597609562</v>
      </c>
      <c r="M4738" s="16">
        <v>11.553784860558</v>
      </c>
    </row>
    <row r="4739" spans="3:13" x14ac:dyDescent="0.25">
      <c r="C4739" s="106"/>
      <c r="D4739" s="103"/>
      <c r="E4739" s="11" t="s">
        <v>38</v>
      </c>
      <c r="F4739" s="8"/>
      <c r="G4739" s="14">
        <v>34</v>
      </c>
      <c r="H4739" s="29">
        <v>8.8235294117649996</v>
      </c>
      <c r="I4739" s="6">
        <v>23.529411764706001</v>
      </c>
      <c r="J4739" s="6">
        <v>23.529411764706001</v>
      </c>
      <c r="K4739" s="6">
        <v>32.352941176470999</v>
      </c>
      <c r="L4739" s="6">
        <v>2.9411764705880001</v>
      </c>
      <c r="M4739" s="31">
        <v>8.8235294117649996</v>
      </c>
    </row>
    <row r="4740" spans="3:13" ht="25.2" x14ac:dyDescent="0.25">
      <c r="C4740" s="106"/>
      <c r="D4740" s="102" t="s">
        <v>22</v>
      </c>
      <c r="E4740" s="10" t="s">
        <v>34</v>
      </c>
      <c r="F4740" s="9"/>
      <c r="G4740" s="13">
        <v>53</v>
      </c>
      <c r="H4740" s="23">
        <v>15.094339622642</v>
      </c>
      <c r="I4740" s="4">
        <v>32.075471698112999</v>
      </c>
      <c r="J4740" s="4">
        <v>22.641509433962</v>
      </c>
      <c r="K4740" s="4">
        <v>7.547169811321</v>
      </c>
      <c r="L4740" s="4">
        <v>5.660377358491</v>
      </c>
      <c r="M4740" s="25">
        <v>16.981132075472001</v>
      </c>
    </row>
    <row r="4741" spans="3:13" ht="25.2" x14ac:dyDescent="0.25">
      <c r="C4741" s="106"/>
      <c r="D4741" s="103"/>
      <c r="E4741" s="11" t="s">
        <v>35</v>
      </c>
      <c r="F4741" s="8"/>
      <c r="G4741" s="7">
        <v>595</v>
      </c>
      <c r="H4741" s="17">
        <v>12.605042016806999</v>
      </c>
      <c r="I4741" s="2">
        <v>31.764705882352999</v>
      </c>
      <c r="J4741" s="2">
        <v>17.983193277310999</v>
      </c>
      <c r="K4741" s="2">
        <v>16.470588235293999</v>
      </c>
      <c r="L4741" s="2">
        <v>8.9075630252100009</v>
      </c>
      <c r="M4741" s="16">
        <v>12.268907563025</v>
      </c>
    </row>
    <row r="4742" spans="3:13" ht="25.2" x14ac:dyDescent="0.25">
      <c r="C4742" s="106"/>
      <c r="D4742" s="103"/>
      <c r="E4742" s="11" t="s">
        <v>36</v>
      </c>
      <c r="F4742" s="8"/>
      <c r="G4742" s="7">
        <v>56</v>
      </c>
      <c r="H4742" s="17">
        <v>8.9285714285710007</v>
      </c>
      <c r="I4742" s="2">
        <v>28.571428571428999</v>
      </c>
      <c r="J4742" s="2">
        <v>10.714285714286</v>
      </c>
      <c r="K4742" s="2">
        <v>25</v>
      </c>
      <c r="L4742" s="2">
        <v>10.714285714286</v>
      </c>
      <c r="M4742" s="16">
        <v>16.071428571428999</v>
      </c>
    </row>
    <row r="4743" spans="3:13" ht="25.2" x14ac:dyDescent="0.25">
      <c r="C4743" s="106"/>
      <c r="D4743" s="103"/>
      <c r="E4743" s="11" t="s">
        <v>37</v>
      </c>
      <c r="F4743" s="8"/>
      <c r="G4743" s="7">
        <v>54</v>
      </c>
      <c r="H4743" s="17">
        <v>11.111111111111001</v>
      </c>
      <c r="I4743" s="2">
        <v>27.777777777777999</v>
      </c>
      <c r="J4743" s="2">
        <v>16.666666666666998</v>
      </c>
      <c r="K4743" s="2">
        <v>18.518518518518999</v>
      </c>
      <c r="L4743" s="2">
        <v>16.666666666666998</v>
      </c>
      <c r="M4743" s="16">
        <v>9.2592592592590002</v>
      </c>
    </row>
    <row r="4744" spans="3:13" x14ac:dyDescent="0.25">
      <c r="C4744" s="106"/>
      <c r="D4744" s="103"/>
      <c r="E4744" s="11" t="s">
        <v>38</v>
      </c>
      <c r="F4744" s="8"/>
      <c r="G4744" s="14">
        <v>22</v>
      </c>
      <c r="H4744" s="29">
        <v>4.5454545454549997</v>
      </c>
      <c r="I4744" s="6">
        <v>27.272727272727</v>
      </c>
      <c r="J4744" s="6">
        <v>27.272727272727</v>
      </c>
      <c r="K4744" s="6">
        <v>31.818181818182001</v>
      </c>
      <c r="L4744" s="12" t="s">
        <v>68</v>
      </c>
      <c r="M4744" s="31">
        <v>9.0909090909089993</v>
      </c>
    </row>
    <row r="4745" spans="3:13" ht="25.2" x14ac:dyDescent="0.25">
      <c r="C4745" s="106"/>
      <c r="D4745" s="102" t="s">
        <v>23</v>
      </c>
      <c r="E4745" s="10" t="s">
        <v>34</v>
      </c>
      <c r="F4745" s="9"/>
      <c r="G4745" s="41">
        <v>22</v>
      </c>
      <c r="H4745" s="61">
        <v>4.5454545454549997</v>
      </c>
      <c r="I4745" s="33">
        <v>31.818181818182001</v>
      </c>
      <c r="J4745" s="33">
        <v>13.636363636364001</v>
      </c>
      <c r="K4745" s="33">
        <v>13.636363636364001</v>
      </c>
      <c r="L4745" s="33">
        <v>9.0909090909089993</v>
      </c>
      <c r="M4745" s="63">
        <v>27.272727272727</v>
      </c>
    </row>
    <row r="4746" spans="3:13" ht="25.2" x14ac:dyDescent="0.25">
      <c r="C4746" s="106"/>
      <c r="D4746" s="103"/>
      <c r="E4746" s="11" t="s">
        <v>35</v>
      </c>
      <c r="F4746" s="8"/>
      <c r="G4746" s="7">
        <v>447</v>
      </c>
      <c r="H4746" s="17">
        <v>14.765100671141001</v>
      </c>
      <c r="I4746" s="2">
        <v>28.859060402685</v>
      </c>
      <c r="J4746" s="2">
        <v>19.910514541386998</v>
      </c>
      <c r="K4746" s="2">
        <v>15.436241610738</v>
      </c>
      <c r="L4746" s="2">
        <v>9.8434004474269994</v>
      </c>
      <c r="M4746" s="16">
        <v>11.185682326622</v>
      </c>
    </row>
    <row r="4747" spans="3:13" ht="25.2" x14ac:dyDescent="0.25">
      <c r="C4747" s="106"/>
      <c r="D4747" s="103"/>
      <c r="E4747" s="11" t="s">
        <v>36</v>
      </c>
      <c r="F4747" s="8"/>
      <c r="G4747" s="7">
        <v>66</v>
      </c>
      <c r="H4747" s="17">
        <v>18.181818181817999</v>
      </c>
      <c r="I4747" s="2">
        <v>28.787878787878999</v>
      </c>
      <c r="J4747" s="2">
        <v>13.636363636364001</v>
      </c>
      <c r="K4747" s="2">
        <v>19.696969696970001</v>
      </c>
      <c r="L4747" s="2">
        <v>7.5757575757579998</v>
      </c>
      <c r="M4747" s="16">
        <v>12.121212121212</v>
      </c>
    </row>
    <row r="4748" spans="3:13" ht="25.2" x14ac:dyDescent="0.25">
      <c r="C4748" s="106"/>
      <c r="D4748" s="103"/>
      <c r="E4748" s="11" t="s">
        <v>37</v>
      </c>
      <c r="F4748" s="8"/>
      <c r="G4748" s="7">
        <v>197</v>
      </c>
      <c r="H4748" s="17">
        <v>10.659898477157</v>
      </c>
      <c r="I4748" s="2">
        <v>30.456852791877999</v>
      </c>
      <c r="J4748" s="2">
        <v>21.827411167512999</v>
      </c>
      <c r="K4748" s="2">
        <v>13.705583756345</v>
      </c>
      <c r="L4748" s="2">
        <v>11.167512690355</v>
      </c>
      <c r="M4748" s="16">
        <v>12.182741116751</v>
      </c>
    </row>
    <row r="4749" spans="3:13" x14ac:dyDescent="0.25">
      <c r="C4749" s="106"/>
      <c r="D4749" s="103"/>
      <c r="E4749" s="11" t="s">
        <v>38</v>
      </c>
      <c r="F4749" s="8"/>
      <c r="G4749" s="14">
        <v>12</v>
      </c>
      <c r="H4749" s="29">
        <v>16.666666666666998</v>
      </c>
      <c r="I4749" s="6">
        <v>16.666666666666998</v>
      </c>
      <c r="J4749" s="6">
        <v>16.666666666666998</v>
      </c>
      <c r="K4749" s="6">
        <v>33.333333333333002</v>
      </c>
      <c r="L4749" s="6">
        <v>8.333333333333</v>
      </c>
      <c r="M4749" s="31">
        <v>8.333333333333</v>
      </c>
    </row>
    <row r="4750" spans="3:13" ht="25.2" x14ac:dyDescent="0.25">
      <c r="C4750" s="102" t="s">
        <v>39</v>
      </c>
      <c r="D4750" s="102" t="s">
        <v>25</v>
      </c>
      <c r="E4750" s="10" t="s">
        <v>40</v>
      </c>
      <c r="F4750" s="9"/>
      <c r="G4750" s="13">
        <v>263</v>
      </c>
      <c r="H4750" s="23">
        <v>11.406844106464</v>
      </c>
      <c r="I4750" s="4">
        <v>26.615969581748999</v>
      </c>
      <c r="J4750" s="4">
        <v>16.349809885932</v>
      </c>
      <c r="K4750" s="4">
        <v>19.391634980989</v>
      </c>
      <c r="L4750" s="4">
        <v>12.547528517110001</v>
      </c>
      <c r="M4750" s="25">
        <v>13.688212927757</v>
      </c>
    </row>
    <row r="4751" spans="3:13" ht="25.2" x14ac:dyDescent="0.25">
      <c r="C4751" s="106"/>
      <c r="D4751" s="103"/>
      <c r="E4751" s="11" t="s">
        <v>41</v>
      </c>
      <c r="F4751" s="8"/>
      <c r="G4751" s="7">
        <v>906</v>
      </c>
      <c r="H4751" s="17">
        <v>13.576158940397001</v>
      </c>
      <c r="I4751" s="2">
        <v>30.46357615894</v>
      </c>
      <c r="J4751" s="2">
        <v>18.653421633554</v>
      </c>
      <c r="K4751" s="2">
        <v>16.225165562914</v>
      </c>
      <c r="L4751" s="2">
        <v>9.4922737306839995</v>
      </c>
      <c r="M4751" s="16">
        <v>11.589403973510001</v>
      </c>
    </row>
    <row r="4752" spans="3:13" x14ac:dyDescent="0.25">
      <c r="C4752" s="106"/>
      <c r="D4752" s="103"/>
      <c r="E4752" s="11" t="s">
        <v>42</v>
      </c>
      <c r="F4752" s="8"/>
      <c r="G4752" s="7">
        <v>61</v>
      </c>
      <c r="H4752" s="17">
        <v>13.114754098361001</v>
      </c>
      <c r="I4752" s="2">
        <v>36.065573770492001</v>
      </c>
      <c r="J4752" s="2">
        <v>22.950819672131001</v>
      </c>
      <c r="K4752" s="2">
        <v>8.1967213114750006</v>
      </c>
      <c r="L4752" s="2">
        <v>8.1967213114750006</v>
      </c>
      <c r="M4752" s="16">
        <v>11.475409836066</v>
      </c>
    </row>
    <row r="4753" spans="3:13" x14ac:dyDescent="0.25">
      <c r="C4753" s="106"/>
      <c r="D4753" s="103"/>
      <c r="E4753" s="11" t="s">
        <v>43</v>
      </c>
      <c r="F4753" s="8"/>
      <c r="G4753" s="7">
        <v>450</v>
      </c>
      <c r="H4753" s="17">
        <v>11.777777777778001</v>
      </c>
      <c r="I4753" s="2">
        <v>34.888888888888999</v>
      </c>
      <c r="J4753" s="2">
        <v>18.222222222222001</v>
      </c>
      <c r="K4753" s="2">
        <v>13.111111111111001</v>
      </c>
      <c r="L4753" s="2">
        <v>12.222222222221999</v>
      </c>
      <c r="M4753" s="16">
        <v>9.7777777777780006</v>
      </c>
    </row>
    <row r="4754" spans="3:13" x14ac:dyDescent="0.25">
      <c r="C4754" s="106"/>
      <c r="D4754" s="103"/>
      <c r="E4754" s="11" t="s">
        <v>44</v>
      </c>
      <c r="F4754" s="8"/>
      <c r="G4754" s="7">
        <v>93</v>
      </c>
      <c r="H4754" s="17">
        <v>16.129032258064999</v>
      </c>
      <c r="I4754" s="2">
        <v>27.956989247311999</v>
      </c>
      <c r="J4754" s="2">
        <v>25.806451612903</v>
      </c>
      <c r="K4754" s="2">
        <v>7.5268817204299996</v>
      </c>
      <c r="L4754" s="2">
        <v>15.053763440859999</v>
      </c>
      <c r="M4754" s="16">
        <v>7.5268817204299996</v>
      </c>
    </row>
    <row r="4755" spans="3:13" ht="25.2" x14ac:dyDescent="0.25">
      <c r="C4755" s="106"/>
      <c r="D4755" s="103"/>
      <c r="E4755" s="11" t="s">
        <v>45</v>
      </c>
      <c r="F4755" s="8"/>
      <c r="G4755" s="14">
        <v>41</v>
      </c>
      <c r="H4755" s="29">
        <v>9.7560975609760003</v>
      </c>
      <c r="I4755" s="6">
        <v>34.146341463414998</v>
      </c>
      <c r="J4755" s="6">
        <v>17.073170731706998</v>
      </c>
      <c r="K4755" s="6">
        <v>14.634146341463</v>
      </c>
      <c r="L4755" s="6">
        <v>9.7560975609760003</v>
      </c>
      <c r="M4755" s="31">
        <v>14.634146341463</v>
      </c>
    </row>
    <row r="4756" spans="3:13" x14ac:dyDescent="0.25">
      <c r="C4756" s="106"/>
      <c r="D4756" s="103"/>
      <c r="E4756" s="11" t="s">
        <v>38</v>
      </c>
      <c r="F4756" s="8"/>
      <c r="G4756" s="7">
        <v>141</v>
      </c>
      <c r="H4756" s="17">
        <v>12.056737588652</v>
      </c>
      <c r="I4756" s="2">
        <v>28.368794326241002</v>
      </c>
      <c r="J4756" s="2">
        <v>24.822695035460999</v>
      </c>
      <c r="K4756" s="2">
        <v>17.021276595745</v>
      </c>
      <c r="L4756" s="2">
        <v>5.6737588652479998</v>
      </c>
      <c r="M4756" s="16">
        <v>12.056737588652</v>
      </c>
    </row>
    <row r="4757" spans="3:13" ht="25.2" x14ac:dyDescent="0.25">
      <c r="C4757" s="106"/>
      <c r="D4757" s="102" t="s">
        <v>22</v>
      </c>
      <c r="E4757" s="10" t="s">
        <v>40</v>
      </c>
      <c r="F4757" s="9"/>
      <c r="G4757" s="13">
        <v>123</v>
      </c>
      <c r="H4757" s="23">
        <v>12.195121951220001</v>
      </c>
      <c r="I4757" s="4">
        <v>26.829268292683</v>
      </c>
      <c r="J4757" s="4">
        <v>15.447154471545</v>
      </c>
      <c r="K4757" s="4">
        <v>17.886178861788999</v>
      </c>
      <c r="L4757" s="4">
        <v>12.195121951220001</v>
      </c>
      <c r="M4757" s="25">
        <v>15.447154471545</v>
      </c>
    </row>
    <row r="4758" spans="3:13" ht="25.2" x14ac:dyDescent="0.25">
      <c r="C4758" s="106"/>
      <c r="D4758" s="103"/>
      <c r="E4758" s="11" t="s">
        <v>41</v>
      </c>
      <c r="F4758" s="8"/>
      <c r="G4758" s="7">
        <v>511</v>
      </c>
      <c r="H4758" s="17">
        <v>12.328767123287999</v>
      </c>
      <c r="I4758" s="2">
        <v>32.485322896282</v>
      </c>
      <c r="J4758" s="2">
        <v>17.416829745596999</v>
      </c>
      <c r="K4758" s="2">
        <v>17.025440313112</v>
      </c>
      <c r="L4758" s="2">
        <v>8.8062622309199998</v>
      </c>
      <c r="M4758" s="16">
        <v>11.937377690802</v>
      </c>
    </row>
    <row r="4759" spans="3:13" x14ac:dyDescent="0.25">
      <c r="C4759" s="106"/>
      <c r="D4759" s="103"/>
      <c r="E4759" s="11" t="s">
        <v>42</v>
      </c>
      <c r="F4759" s="8"/>
      <c r="G4759" s="14">
        <v>36</v>
      </c>
      <c r="H4759" s="29">
        <v>13.888888888888999</v>
      </c>
      <c r="I4759" s="6">
        <v>33.333333333333002</v>
      </c>
      <c r="J4759" s="6">
        <v>25</v>
      </c>
      <c r="K4759" s="6">
        <v>8.333333333333</v>
      </c>
      <c r="L4759" s="6">
        <v>5.5555555555560003</v>
      </c>
      <c r="M4759" s="31">
        <v>13.888888888888999</v>
      </c>
    </row>
    <row r="4760" spans="3:13" x14ac:dyDescent="0.25">
      <c r="C4760" s="106"/>
      <c r="D4760" s="103"/>
      <c r="E4760" s="11" t="s">
        <v>43</v>
      </c>
      <c r="F4760" s="8"/>
      <c r="G4760" s="7">
        <v>224</v>
      </c>
      <c r="H4760" s="17">
        <v>13.392857142857</v>
      </c>
      <c r="I4760" s="2">
        <v>34.821428571429003</v>
      </c>
      <c r="J4760" s="2">
        <v>16.517857142857</v>
      </c>
      <c r="K4760" s="2">
        <v>14.732142857143</v>
      </c>
      <c r="L4760" s="2">
        <v>12.5</v>
      </c>
      <c r="M4760" s="16">
        <v>8.0357142857140005</v>
      </c>
    </row>
    <row r="4761" spans="3:13" x14ac:dyDescent="0.25">
      <c r="C4761" s="106"/>
      <c r="D4761" s="103"/>
      <c r="E4761" s="11" t="s">
        <v>44</v>
      </c>
      <c r="F4761" s="8"/>
      <c r="G4761" s="14">
        <v>46</v>
      </c>
      <c r="H4761" s="29">
        <v>23.913043478260999</v>
      </c>
      <c r="I4761" s="6">
        <v>28.260869565217</v>
      </c>
      <c r="J4761" s="6">
        <v>19.565217391304</v>
      </c>
      <c r="K4761" s="6">
        <v>8.6956521739130004</v>
      </c>
      <c r="L4761" s="6">
        <v>13.04347826087</v>
      </c>
      <c r="M4761" s="31">
        <v>6.5217391304349999</v>
      </c>
    </row>
    <row r="4762" spans="3:13" ht="25.2" x14ac:dyDescent="0.25">
      <c r="C4762" s="106"/>
      <c r="D4762" s="103"/>
      <c r="E4762" s="11" t="s">
        <v>45</v>
      </c>
      <c r="F4762" s="8"/>
      <c r="G4762" s="14">
        <v>18</v>
      </c>
      <c r="H4762" s="29">
        <v>11.111111111111001</v>
      </c>
      <c r="I4762" s="6">
        <v>55.555555555555998</v>
      </c>
      <c r="J4762" s="6">
        <v>11.111111111111001</v>
      </c>
      <c r="K4762" s="12" t="s">
        <v>68</v>
      </c>
      <c r="L4762" s="6">
        <v>5.5555555555560003</v>
      </c>
      <c r="M4762" s="31">
        <v>16.666666666666998</v>
      </c>
    </row>
    <row r="4763" spans="3:13" x14ac:dyDescent="0.25">
      <c r="C4763" s="106"/>
      <c r="D4763" s="103"/>
      <c r="E4763" s="11" t="s">
        <v>38</v>
      </c>
      <c r="F4763" s="8"/>
      <c r="G4763" s="7">
        <v>80</v>
      </c>
      <c r="H4763" s="17">
        <v>8.75</v>
      </c>
      <c r="I4763" s="2">
        <v>25</v>
      </c>
      <c r="J4763" s="2">
        <v>27.5</v>
      </c>
      <c r="K4763" s="2">
        <v>20</v>
      </c>
      <c r="L4763" s="2">
        <v>6.25</v>
      </c>
      <c r="M4763" s="16">
        <v>12.5</v>
      </c>
    </row>
    <row r="4764" spans="3:13" ht="25.2" x14ac:dyDescent="0.25">
      <c r="C4764" s="106"/>
      <c r="D4764" s="102" t="s">
        <v>23</v>
      </c>
      <c r="E4764" s="10" t="s">
        <v>40</v>
      </c>
      <c r="F4764" s="9"/>
      <c r="G4764" s="13">
        <v>140</v>
      </c>
      <c r="H4764" s="23">
        <v>10.714285714286</v>
      </c>
      <c r="I4764" s="4">
        <v>26.428571428571001</v>
      </c>
      <c r="J4764" s="4">
        <v>17.142857142857</v>
      </c>
      <c r="K4764" s="4">
        <v>20.714285714286</v>
      </c>
      <c r="L4764" s="4">
        <v>12.857142857143</v>
      </c>
      <c r="M4764" s="25">
        <v>12.142857142857</v>
      </c>
    </row>
    <row r="4765" spans="3:13" ht="25.2" x14ac:dyDescent="0.25">
      <c r="C4765" s="106"/>
      <c r="D4765" s="103"/>
      <c r="E4765" s="11" t="s">
        <v>41</v>
      </c>
      <c r="F4765" s="8"/>
      <c r="G4765" s="7">
        <v>395</v>
      </c>
      <c r="H4765" s="17">
        <v>15.189873417722</v>
      </c>
      <c r="I4765" s="2">
        <v>27.848101265823001</v>
      </c>
      <c r="J4765" s="2">
        <v>20.253164556961998</v>
      </c>
      <c r="K4765" s="2">
        <v>15.189873417722</v>
      </c>
      <c r="L4765" s="2">
        <v>10.379746835442999</v>
      </c>
      <c r="M4765" s="16">
        <v>11.139240506328999</v>
      </c>
    </row>
    <row r="4766" spans="3:13" x14ac:dyDescent="0.25">
      <c r="C4766" s="106"/>
      <c r="D4766" s="103"/>
      <c r="E4766" s="11" t="s">
        <v>42</v>
      </c>
      <c r="F4766" s="8"/>
      <c r="G4766" s="14">
        <v>25</v>
      </c>
      <c r="H4766" s="29">
        <v>12</v>
      </c>
      <c r="I4766" s="6">
        <v>40</v>
      </c>
      <c r="J4766" s="6">
        <v>20</v>
      </c>
      <c r="K4766" s="6">
        <v>8</v>
      </c>
      <c r="L4766" s="6">
        <v>12</v>
      </c>
      <c r="M4766" s="31">
        <v>8</v>
      </c>
    </row>
    <row r="4767" spans="3:13" x14ac:dyDescent="0.25">
      <c r="C4767" s="106"/>
      <c r="D4767" s="103"/>
      <c r="E4767" s="11" t="s">
        <v>43</v>
      </c>
      <c r="F4767" s="8"/>
      <c r="G4767" s="7">
        <v>226</v>
      </c>
      <c r="H4767" s="17">
        <v>10.176991150441999</v>
      </c>
      <c r="I4767" s="2">
        <v>34.955752212389001</v>
      </c>
      <c r="J4767" s="2">
        <v>19.911504424779</v>
      </c>
      <c r="K4767" s="2">
        <v>11.504424778761001</v>
      </c>
      <c r="L4767" s="2">
        <v>11.946902654866999</v>
      </c>
      <c r="M4767" s="16">
        <v>11.504424778761001</v>
      </c>
    </row>
    <row r="4768" spans="3:13" x14ac:dyDescent="0.25">
      <c r="C4768" s="106"/>
      <c r="D4768" s="103"/>
      <c r="E4768" s="11" t="s">
        <v>44</v>
      </c>
      <c r="F4768" s="8"/>
      <c r="G4768" s="14">
        <v>47</v>
      </c>
      <c r="H4768" s="29">
        <v>8.5106382978719992</v>
      </c>
      <c r="I4768" s="6">
        <v>27.659574468085001</v>
      </c>
      <c r="J4768" s="6">
        <v>31.914893617021001</v>
      </c>
      <c r="K4768" s="6">
        <v>6.3829787234040003</v>
      </c>
      <c r="L4768" s="6">
        <v>17.021276595745</v>
      </c>
      <c r="M4768" s="31">
        <v>8.5106382978719992</v>
      </c>
    </row>
    <row r="4769" spans="3:13" ht="25.2" x14ac:dyDescent="0.25">
      <c r="C4769" s="106"/>
      <c r="D4769" s="103"/>
      <c r="E4769" s="11" t="s">
        <v>45</v>
      </c>
      <c r="F4769" s="8"/>
      <c r="G4769" s="14">
        <v>23</v>
      </c>
      <c r="H4769" s="29">
        <v>8.6956521739130004</v>
      </c>
      <c r="I4769" s="6">
        <v>17.391304347826001</v>
      </c>
      <c r="J4769" s="6">
        <v>21.739130434783</v>
      </c>
      <c r="K4769" s="6">
        <v>26.086956521739001</v>
      </c>
      <c r="L4769" s="6">
        <v>13.04347826087</v>
      </c>
      <c r="M4769" s="31">
        <v>13.04347826087</v>
      </c>
    </row>
    <row r="4770" spans="3:13" x14ac:dyDescent="0.25">
      <c r="C4770" s="106"/>
      <c r="D4770" s="103"/>
      <c r="E4770" s="11" t="s">
        <v>38</v>
      </c>
      <c r="F4770" s="8"/>
      <c r="G4770" s="7">
        <v>61</v>
      </c>
      <c r="H4770" s="17">
        <v>16.393442622951</v>
      </c>
      <c r="I4770" s="2">
        <v>32.786885245901999</v>
      </c>
      <c r="J4770" s="2">
        <v>21.311475409836</v>
      </c>
      <c r="K4770" s="2">
        <v>13.114754098361001</v>
      </c>
      <c r="L4770" s="2">
        <v>4.918032786885</v>
      </c>
      <c r="M4770" s="16">
        <v>11.475409836066</v>
      </c>
    </row>
    <row r="4771" spans="3:13" x14ac:dyDescent="0.25">
      <c r="C4771" s="102" t="s">
        <v>46</v>
      </c>
      <c r="D4771" s="100" t="s">
        <v>21</v>
      </c>
      <c r="E4771" s="10" t="s">
        <v>47</v>
      </c>
      <c r="F4771" s="9"/>
      <c r="G4771" s="13">
        <v>1103</v>
      </c>
      <c r="H4771" s="23">
        <v>14.143245693562999</v>
      </c>
      <c r="I4771" s="4">
        <v>27.833182230281</v>
      </c>
      <c r="J4771" s="4">
        <v>23.209428830461999</v>
      </c>
      <c r="K4771" s="4">
        <v>11.876699909338001</v>
      </c>
      <c r="L4771" s="4">
        <v>9.2475067996369997</v>
      </c>
      <c r="M4771" s="25">
        <v>13.689936536717999</v>
      </c>
    </row>
    <row r="4772" spans="3:13" ht="25.2" x14ac:dyDescent="0.25">
      <c r="C4772" s="106"/>
      <c r="D4772" s="101"/>
      <c r="E4772" s="11" t="s">
        <v>48</v>
      </c>
      <c r="F4772" s="8"/>
      <c r="G4772" s="7">
        <v>173</v>
      </c>
      <c r="H4772" s="17">
        <v>4.6242774566470004</v>
      </c>
      <c r="I4772" s="2">
        <v>42.196531791908001</v>
      </c>
      <c r="J4772" s="2">
        <v>6.3583815028900004</v>
      </c>
      <c r="K4772" s="2">
        <v>30.635838150289</v>
      </c>
      <c r="L4772" s="2">
        <v>9.8265895953759994</v>
      </c>
      <c r="M4772" s="16">
        <v>6.3583815028900004</v>
      </c>
    </row>
    <row r="4773" spans="3:13" x14ac:dyDescent="0.25">
      <c r="C4773" s="106"/>
      <c r="D4773" s="101"/>
      <c r="E4773" s="11" t="s">
        <v>49</v>
      </c>
      <c r="F4773" s="8"/>
      <c r="G4773" s="14">
        <v>29</v>
      </c>
      <c r="H4773" s="29">
        <v>10.344827586207</v>
      </c>
      <c r="I4773" s="6">
        <v>34.482758620689999</v>
      </c>
      <c r="J4773" s="6">
        <v>6.8965517241379999</v>
      </c>
      <c r="K4773" s="6">
        <v>20.689655172414</v>
      </c>
      <c r="L4773" s="6">
        <v>20.689655172414</v>
      </c>
      <c r="M4773" s="31">
        <v>6.8965517241379999</v>
      </c>
    </row>
    <row r="4774" spans="3:13" ht="25.2" x14ac:dyDescent="0.25">
      <c r="C4774" s="106"/>
      <c r="D4774" s="101"/>
      <c r="E4774" s="11" t="s">
        <v>50</v>
      </c>
      <c r="F4774" s="8"/>
      <c r="G4774" s="7">
        <v>102</v>
      </c>
      <c r="H4774" s="17">
        <v>9.8039215686270005</v>
      </c>
      <c r="I4774" s="2">
        <v>39.215686274509999</v>
      </c>
      <c r="J4774" s="2">
        <v>7.8431372549020004</v>
      </c>
      <c r="K4774" s="2">
        <v>21.568627450979999</v>
      </c>
      <c r="L4774" s="2">
        <v>11.764705882353001</v>
      </c>
      <c r="M4774" s="16">
        <v>9.8039215686270005</v>
      </c>
    </row>
    <row r="4775" spans="3:13" ht="25.2" x14ac:dyDescent="0.25">
      <c r="C4775" s="106"/>
      <c r="D4775" s="101"/>
      <c r="E4775" s="11" t="s">
        <v>51</v>
      </c>
      <c r="F4775" s="8"/>
      <c r="G4775" s="14">
        <v>46</v>
      </c>
      <c r="H4775" s="29">
        <v>19.565217391304</v>
      </c>
      <c r="I4775" s="6">
        <v>19.565217391304</v>
      </c>
      <c r="J4775" s="12" t="s">
        <v>68</v>
      </c>
      <c r="K4775" s="6">
        <v>36.956521739129997</v>
      </c>
      <c r="L4775" s="6">
        <v>4.3478260869570002</v>
      </c>
      <c r="M4775" s="31">
        <v>19.565217391304</v>
      </c>
    </row>
    <row r="4776" spans="3:13" x14ac:dyDescent="0.25">
      <c r="C4776" s="106"/>
      <c r="D4776" s="101"/>
      <c r="E4776" s="11" t="s">
        <v>52</v>
      </c>
      <c r="F4776" s="8"/>
      <c r="G4776" s="14">
        <v>20</v>
      </c>
      <c r="H4776" s="29">
        <v>10</v>
      </c>
      <c r="I4776" s="6">
        <v>35</v>
      </c>
      <c r="J4776" s="12" t="s">
        <v>68</v>
      </c>
      <c r="K4776" s="6">
        <v>35</v>
      </c>
      <c r="L4776" s="6">
        <v>5</v>
      </c>
      <c r="M4776" s="31">
        <v>15</v>
      </c>
    </row>
    <row r="4777" spans="3:13" x14ac:dyDescent="0.25">
      <c r="C4777" s="106"/>
      <c r="D4777" s="101"/>
      <c r="E4777" s="11" t="s">
        <v>53</v>
      </c>
      <c r="F4777" s="8"/>
      <c r="G4777" s="14">
        <v>19</v>
      </c>
      <c r="H4777" s="29">
        <v>21.052631578947</v>
      </c>
      <c r="I4777" s="6">
        <v>31.578947368421002</v>
      </c>
      <c r="J4777" s="6">
        <v>5.2631578947369997</v>
      </c>
      <c r="K4777" s="6">
        <v>21.052631578947</v>
      </c>
      <c r="L4777" s="6">
        <v>15.789473684211</v>
      </c>
      <c r="M4777" s="31">
        <v>5.2631578947369997</v>
      </c>
    </row>
    <row r="4778" spans="3:13" x14ac:dyDescent="0.25">
      <c r="C4778" s="106"/>
      <c r="D4778" s="101"/>
      <c r="E4778" s="11" t="s">
        <v>38</v>
      </c>
      <c r="F4778" s="8"/>
      <c r="G4778" s="14">
        <v>32</v>
      </c>
      <c r="H4778" s="29">
        <v>15.625</v>
      </c>
      <c r="I4778" s="6">
        <v>25</v>
      </c>
      <c r="J4778" s="6">
        <v>25</v>
      </c>
      <c r="K4778" s="6">
        <v>28.125</v>
      </c>
      <c r="L4778" s="6">
        <v>6.25</v>
      </c>
      <c r="M4778" s="38" t="s">
        <v>68</v>
      </c>
    </row>
    <row r="4779" spans="3:13" x14ac:dyDescent="0.25">
      <c r="C4779" s="106"/>
      <c r="D4779" s="101"/>
      <c r="E4779" s="11" t="s">
        <v>54</v>
      </c>
      <c r="F4779" s="8"/>
      <c r="G4779" s="7">
        <v>1276</v>
      </c>
      <c r="H4779" s="17">
        <v>12.852664576803001</v>
      </c>
      <c r="I4779" s="2">
        <v>29.780564263323001</v>
      </c>
      <c r="J4779" s="2">
        <v>20.924764890281999</v>
      </c>
      <c r="K4779" s="2">
        <v>14.420062695924999</v>
      </c>
      <c r="L4779" s="2">
        <v>9.3260188087770004</v>
      </c>
      <c r="M4779" s="16">
        <v>12.69592476489</v>
      </c>
    </row>
    <row r="4780" spans="3:13" x14ac:dyDescent="0.25">
      <c r="C4780" s="106"/>
      <c r="D4780" s="101"/>
      <c r="E4780" s="11" t="s">
        <v>55</v>
      </c>
      <c r="F4780" s="8"/>
      <c r="G4780" s="7">
        <v>177</v>
      </c>
      <c r="H4780" s="17">
        <v>12.429378531073001</v>
      </c>
      <c r="I4780" s="2">
        <v>33.333333333333002</v>
      </c>
      <c r="J4780" s="2">
        <v>5.6497175141240001</v>
      </c>
      <c r="K4780" s="2">
        <v>25.423728813558998</v>
      </c>
      <c r="L4780" s="2">
        <v>11.299435028249</v>
      </c>
      <c r="M4780" s="16">
        <v>11.864406779661</v>
      </c>
    </row>
    <row r="4781" spans="3:13" ht="25.2" x14ac:dyDescent="0.25">
      <c r="C4781" s="102" t="s">
        <v>56</v>
      </c>
      <c r="D4781" s="100" t="s">
        <v>21</v>
      </c>
      <c r="E4781" s="10" t="s">
        <v>57</v>
      </c>
      <c r="F4781" s="9"/>
      <c r="G4781" s="13">
        <v>393</v>
      </c>
      <c r="H4781" s="23">
        <v>11.450381679389</v>
      </c>
      <c r="I4781" s="4">
        <v>39.440203562340997</v>
      </c>
      <c r="J4781" s="4">
        <v>16.030534351145</v>
      </c>
      <c r="K4781" s="4">
        <v>20.101781170483001</v>
      </c>
      <c r="L4781" s="4">
        <v>4.3256997455470003</v>
      </c>
      <c r="M4781" s="25">
        <v>8.6513994910940006</v>
      </c>
    </row>
    <row r="4782" spans="3:13" ht="25.2" x14ac:dyDescent="0.25">
      <c r="C4782" s="106"/>
      <c r="D4782" s="101"/>
      <c r="E4782" s="11" t="s">
        <v>58</v>
      </c>
      <c r="F4782" s="8"/>
      <c r="G4782" s="7">
        <v>615</v>
      </c>
      <c r="H4782" s="17">
        <v>9.4308943089429995</v>
      </c>
      <c r="I4782" s="2">
        <v>31.869918699187</v>
      </c>
      <c r="J4782" s="2">
        <v>16.422764227641999</v>
      </c>
      <c r="K4782" s="2">
        <v>18.861788617885999</v>
      </c>
      <c r="L4782" s="2">
        <v>13.333333333333</v>
      </c>
      <c r="M4782" s="16">
        <v>10.081300813007999</v>
      </c>
    </row>
    <row r="4783" spans="3:13" ht="25.2" x14ac:dyDescent="0.25">
      <c r="C4783" s="106"/>
      <c r="D4783" s="101"/>
      <c r="E4783" s="11" t="s">
        <v>59</v>
      </c>
      <c r="F4783" s="8"/>
      <c r="G4783" s="7">
        <v>364</v>
      </c>
      <c r="H4783" s="17">
        <v>17.582417582418</v>
      </c>
      <c r="I4783" s="2">
        <v>20.879120879121</v>
      </c>
      <c r="J4783" s="2">
        <v>25</v>
      </c>
      <c r="K4783" s="2">
        <v>10.989010989011</v>
      </c>
      <c r="L4783" s="2">
        <v>8.5164835164839996</v>
      </c>
      <c r="M4783" s="16">
        <v>17.032967032967001</v>
      </c>
    </row>
    <row r="4784" spans="3:13" x14ac:dyDescent="0.25">
      <c r="C4784" s="106"/>
      <c r="D4784" s="101"/>
      <c r="E4784" s="11" t="s">
        <v>60</v>
      </c>
      <c r="F4784" s="8"/>
      <c r="G4784" s="7">
        <v>152</v>
      </c>
      <c r="H4784" s="17">
        <v>19.736842105263001</v>
      </c>
      <c r="I4784" s="2">
        <v>21.710526315789</v>
      </c>
      <c r="J4784" s="2">
        <v>20.394736842105001</v>
      </c>
      <c r="K4784" s="2">
        <v>9.2105263157890001</v>
      </c>
      <c r="L4784" s="2">
        <v>9.8684210526319998</v>
      </c>
      <c r="M4784" s="16">
        <v>19.078947368421002</v>
      </c>
    </row>
    <row r="4785" spans="2:13" x14ac:dyDescent="0.25">
      <c r="C4785" s="102" t="s">
        <v>61</v>
      </c>
      <c r="D4785" s="100" t="s">
        <v>21</v>
      </c>
      <c r="E4785" s="10" t="s">
        <v>62</v>
      </c>
      <c r="F4785" s="9"/>
      <c r="G4785" s="13">
        <v>197</v>
      </c>
      <c r="H4785" s="23">
        <v>100</v>
      </c>
      <c r="I4785" s="36" t="s">
        <v>68</v>
      </c>
      <c r="J4785" s="36" t="s">
        <v>68</v>
      </c>
      <c r="K4785" s="36" t="s">
        <v>68</v>
      </c>
      <c r="L4785" s="36" t="s">
        <v>68</v>
      </c>
      <c r="M4785" s="59" t="s">
        <v>68</v>
      </c>
    </row>
    <row r="4786" spans="2:13" x14ac:dyDescent="0.25">
      <c r="C4786" s="103"/>
      <c r="D4786" s="101"/>
      <c r="E4786" s="11" t="s">
        <v>63</v>
      </c>
      <c r="F4786" s="8"/>
      <c r="G4786" s="7">
        <v>460</v>
      </c>
      <c r="H4786" s="62" t="s">
        <v>68</v>
      </c>
      <c r="I4786" s="2">
        <v>100</v>
      </c>
      <c r="J4786" s="19" t="s">
        <v>68</v>
      </c>
      <c r="K4786" s="19" t="s">
        <v>68</v>
      </c>
      <c r="L4786" s="19" t="s">
        <v>68</v>
      </c>
      <c r="M4786" s="40" t="s">
        <v>68</v>
      </c>
    </row>
    <row r="4787" spans="2:13" ht="25.2" x14ac:dyDescent="0.25">
      <c r="C4787" s="103"/>
      <c r="D4787" s="101"/>
      <c r="E4787" s="11" t="s">
        <v>64</v>
      </c>
      <c r="F4787" s="8"/>
      <c r="G4787" s="7">
        <v>286</v>
      </c>
      <c r="H4787" s="62" t="s">
        <v>68</v>
      </c>
      <c r="I4787" s="19" t="s">
        <v>68</v>
      </c>
      <c r="J4787" s="2">
        <v>100</v>
      </c>
      <c r="K4787" s="19" t="s">
        <v>68</v>
      </c>
      <c r="L4787" s="19" t="s">
        <v>68</v>
      </c>
      <c r="M4787" s="40" t="s">
        <v>68</v>
      </c>
    </row>
    <row r="4788" spans="2:13" x14ac:dyDescent="0.25">
      <c r="C4788" s="103"/>
      <c r="D4788" s="101"/>
      <c r="E4788" s="11" t="s">
        <v>65</v>
      </c>
      <c r="F4788" s="8"/>
      <c r="G4788" s="7">
        <v>249</v>
      </c>
      <c r="H4788" s="62" t="s">
        <v>68</v>
      </c>
      <c r="I4788" s="19" t="s">
        <v>68</v>
      </c>
      <c r="J4788" s="19" t="s">
        <v>68</v>
      </c>
      <c r="K4788" s="2">
        <v>100</v>
      </c>
      <c r="L4788" s="19" t="s">
        <v>68</v>
      </c>
      <c r="M4788" s="40" t="s">
        <v>68</v>
      </c>
    </row>
    <row r="4789" spans="2:13" x14ac:dyDescent="0.25">
      <c r="C4789" s="103"/>
      <c r="D4789" s="101"/>
      <c r="E4789" s="11" t="s">
        <v>66</v>
      </c>
      <c r="F4789" s="8"/>
      <c r="G4789" s="7">
        <v>145</v>
      </c>
      <c r="H4789" s="62" t="s">
        <v>68</v>
      </c>
      <c r="I4789" s="19" t="s">
        <v>68</v>
      </c>
      <c r="J4789" s="19" t="s">
        <v>68</v>
      </c>
      <c r="K4789" s="19" t="s">
        <v>68</v>
      </c>
      <c r="L4789" s="2">
        <v>100</v>
      </c>
      <c r="M4789" s="40" t="s">
        <v>68</v>
      </c>
    </row>
    <row r="4790" spans="2:13" x14ac:dyDescent="0.25">
      <c r="C4790" s="107"/>
      <c r="D4790" s="104"/>
      <c r="E4790" s="44" t="s">
        <v>67</v>
      </c>
      <c r="F4790" s="45"/>
      <c r="G4790" s="56">
        <v>187</v>
      </c>
      <c r="H4790" s="87" t="s">
        <v>68</v>
      </c>
      <c r="I4790" s="71" t="s">
        <v>68</v>
      </c>
      <c r="J4790" s="71" t="s">
        <v>68</v>
      </c>
      <c r="K4790" s="71" t="s">
        <v>68</v>
      </c>
      <c r="L4790" s="71" t="s">
        <v>68</v>
      </c>
      <c r="M4790" s="67">
        <v>100</v>
      </c>
    </row>
    <row r="4792" spans="2:13" x14ac:dyDescent="0.25">
      <c r="B4792" s="42" t="str">
        <f xml:space="preserve"> HYPERLINK("#'目次'!B62", "[56]")</f>
        <v>[56]</v>
      </c>
      <c r="C4792" s="37" t="s">
        <v>685</v>
      </c>
    </row>
    <row r="4793" spans="2:13" x14ac:dyDescent="0.25">
      <c r="C4793" s="37" t="s">
        <v>681</v>
      </c>
    </row>
    <row r="4795" spans="2:13" x14ac:dyDescent="0.25">
      <c r="C4795" s="37" t="s">
        <v>14</v>
      </c>
    </row>
    <row r="4796" spans="2:13" ht="50.4" x14ac:dyDescent="0.25">
      <c r="C4796" s="96"/>
      <c r="D4796" s="97"/>
      <c r="E4796" s="97"/>
      <c r="F4796" s="97"/>
      <c r="G4796" s="52" t="s">
        <v>15</v>
      </c>
      <c r="H4796" s="48" t="s">
        <v>57</v>
      </c>
      <c r="I4796" s="20" t="s">
        <v>58</v>
      </c>
      <c r="J4796" s="20" t="s">
        <v>59</v>
      </c>
      <c r="K4796" s="51" t="s">
        <v>60</v>
      </c>
    </row>
    <row r="4797" spans="2:13" x14ac:dyDescent="0.25">
      <c r="C4797" s="98"/>
      <c r="D4797" s="99"/>
      <c r="E4797" s="99"/>
      <c r="F4797" s="99"/>
      <c r="G4797" s="47"/>
      <c r="H4797" s="55"/>
      <c r="I4797" s="21"/>
      <c r="J4797" s="21"/>
      <c r="K4797" s="54"/>
    </row>
    <row r="4798" spans="2:13" x14ac:dyDescent="0.25">
      <c r="C4798" s="43"/>
      <c r="D4798" s="49"/>
      <c r="E4798" s="53" t="s">
        <v>15</v>
      </c>
      <c r="F4798" s="46"/>
      <c r="G4798" s="50">
        <v>1524</v>
      </c>
      <c r="H4798" s="32">
        <v>25.787401574802999</v>
      </c>
      <c r="I4798" s="32">
        <v>40.354330708661003</v>
      </c>
      <c r="J4798" s="32">
        <v>23.884514435696001</v>
      </c>
      <c r="K4798" s="65">
        <v>9.9737532808400005</v>
      </c>
    </row>
    <row r="4799" spans="2:13" x14ac:dyDescent="0.25">
      <c r="C4799" s="105" t="s">
        <v>20</v>
      </c>
      <c r="D4799" s="100" t="s">
        <v>21</v>
      </c>
      <c r="E4799" s="10" t="s">
        <v>22</v>
      </c>
      <c r="F4799" s="9"/>
      <c r="G4799" s="13">
        <v>780</v>
      </c>
      <c r="H4799" s="23">
        <v>25.128205128205</v>
      </c>
      <c r="I4799" s="4">
        <v>41.410256410255997</v>
      </c>
      <c r="J4799" s="4">
        <v>23.205128205127998</v>
      </c>
      <c r="K4799" s="25">
        <v>10.25641025641</v>
      </c>
    </row>
    <row r="4800" spans="2:13" x14ac:dyDescent="0.25">
      <c r="C4800" s="106"/>
      <c r="D4800" s="101"/>
      <c r="E4800" s="11" t="s">
        <v>23</v>
      </c>
      <c r="F4800" s="8"/>
      <c r="G4800" s="7">
        <v>744</v>
      </c>
      <c r="H4800" s="17">
        <v>26.478494623656001</v>
      </c>
      <c r="I4800" s="2">
        <v>39.247311827956999</v>
      </c>
      <c r="J4800" s="2">
        <v>24.596774193548001</v>
      </c>
      <c r="K4800" s="16">
        <v>9.6774193548389995</v>
      </c>
    </row>
    <row r="4801" spans="3:11" x14ac:dyDescent="0.25">
      <c r="C4801" s="102" t="s">
        <v>24</v>
      </c>
      <c r="D4801" s="102" t="s">
        <v>25</v>
      </c>
      <c r="E4801" s="10" t="s">
        <v>26</v>
      </c>
      <c r="F4801" s="9"/>
      <c r="G4801" s="13">
        <v>257</v>
      </c>
      <c r="H4801" s="23">
        <v>30.739299610894999</v>
      </c>
      <c r="I4801" s="4">
        <v>37.354085603112999</v>
      </c>
      <c r="J4801" s="4">
        <v>19.844357976653999</v>
      </c>
      <c r="K4801" s="25">
        <v>12.062256809339001</v>
      </c>
    </row>
    <row r="4802" spans="3:11" x14ac:dyDescent="0.25">
      <c r="C4802" s="106"/>
      <c r="D4802" s="103"/>
      <c r="E4802" s="11" t="s">
        <v>27</v>
      </c>
      <c r="F4802" s="8"/>
      <c r="G4802" s="7">
        <v>297</v>
      </c>
      <c r="H4802" s="17">
        <v>22.895622895622999</v>
      </c>
      <c r="I4802" s="2">
        <v>42.424242424242003</v>
      </c>
      <c r="J4802" s="2">
        <v>23.569023569024001</v>
      </c>
      <c r="K4802" s="16">
        <v>11.111111111111001</v>
      </c>
    </row>
    <row r="4803" spans="3:11" x14ac:dyDescent="0.25">
      <c r="C4803" s="106"/>
      <c r="D4803" s="103"/>
      <c r="E4803" s="11" t="s">
        <v>28</v>
      </c>
      <c r="F4803" s="8"/>
      <c r="G4803" s="7">
        <v>316</v>
      </c>
      <c r="H4803" s="17">
        <v>24.050632911392</v>
      </c>
      <c r="I4803" s="2">
        <v>37.341772151899001</v>
      </c>
      <c r="J4803" s="2">
        <v>29.113924050632999</v>
      </c>
      <c r="K4803" s="16">
        <v>9.493670886076</v>
      </c>
    </row>
    <row r="4804" spans="3:11" x14ac:dyDescent="0.25">
      <c r="C4804" s="106"/>
      <c r="D4804" s="103"/>
      <c r="E4804" s="11" t="s">
        <v>29</v>
      </c>
      <c r="F4804" s="8"/>
      <c r="G4804" s="7">
        <v>335</v>
      </c>
      <c r="H4804" s="17">
        <v>22.388059701492999</v>
      </c>
      <c r="I4804" s="2">
        <v>46.268656716418</v>
      </c>
      <c r="J4804" s="2">
        <v>23.283582089551999</v>
      </c>
      <c r="K4804" s="16">
        <v>8.0597014925370001</v>
      </c>
    </row>
    <row r="4805" spans="3:11" x14ac:dyDescent="0.25">
      <c r="C4805" s="106"/>
      <c r="D4805" s="103"/>
      <c r="E4805" s="11" t="s">
        <v>30</v>
      </c>
      <c r="F4805" s="8"/>
      <c r="G4805" s="7">
        <v>319</v>
      </c>
      <c r="H4805" s="17">
        <v>29.780564263323001</v>
      </c>
      <c r="I4805" s="2">
        <v>37.617554858934</v>
      </c>
      <c r="J4805" s="2">
        <v>22.884012539185001</v>
      </c>
      <c r="K4805" s="16">
        <v>9.7178683385580005</v>
      </c>
    </row>
    <row r="4806" spans="3:11" x14ac:dyDescent="0.25">
      <c r="C4806" s="106"/>
      <c r="D4806" s="103"/>
      <c r="E4806" s="11" t="s">
        <v>31</v>
      </c>
      <c r="F4806" s="8"/>
      <c r="G4806" s="7">
        <v>1267</v>
      </c>
      <c r="H4806" s="17">
        <v>24.782951854775</v>
      </c>
      <c r="I4806" s="2">
        <v>40.962904498816002</v>
      </c>
      <c r="J4806" s="2">
        <v>24.704025256510999</v>
      </c>
      <c r="K4806" s="16">
        <v>9.5501183898969995</v>
      </c>
    </row>
    <row r="4807" spans="3:11" x14ac:dyDescent="0.25">
      <c r="C4807" s="106"/>
      <c r="D4807" s="103"/>
      <c r="E4807" s="11" t="s">
        <v>32</v>
      </c>
      <c r="F4807" s="8"/>
      <c r="G4807" s="7">
        <v>654</v>
      </c>
      <c r="H4807" s="17">
        <v>25.993883792049001</v>
      </c>
      <c r="I4807" s="2">
        <v>42.048929663609002</v>
      </c>
      <c r="J4807" s="2">
        <v>23.088685015290999</v>
      </c>
      <c r="K4807" s="16">
        <v>8.8685015290520006</v>
      </c>
    </row>
    <row r="4808" spans="3:11" x14ac:dyDescent="0.25">
      <c r="C4808" s="106"/>
      <c r="D4808" s="102" t="s">
        <v>22</v>
      </c>
      <c r="E4808" s="10" t="s">
        <v>26</v>
      </c>
      <c r="F4808" s="9"/>
      <c r="G4808" s="13">
        <v>137</v>
      </c>
      <c r="H4808" s="23">
        <v>27.737226277371999</v>
      </c>
      <c r="I4808" s="4">
        <v>36.496350364964002</v>
      </c>
      <c r="J4808" s="4">
        <v>22.627737226276999</v>
      </c>
      <c r="K4808" s="25">
        <v>13.138686131387001</v>
      </c>
    </row>
    <row r="4809" spans="3:11" x14ac:dyDescent="0.25">
      <c r="C4809" s="106"/>
      <c r="D4809" s="103"/>
      <c r="E4809" s="11" t="s">
        <v>27</v>
      </c>
      <c r="F4809" s="8"/>
      <c r="G4809" s="7">
        <v>157</v>
      </c>
      <c r="H4809" s="17">
        <v>22.292993630573001</v>
      </c>
      <c r="I4809" s="2">
        <v>43.949044585986996</v>
      </c>
      <c r="J4809" s="2">
        <v>21.656050955413999</v>
      </c>
      <c r="K4809" s="16">
        <v>12.101910828025</v>
      </c>
    </row>
    <row r="4810" spans="3:11" x14ac:dyDescent="0.25">
      <c r="C4810" s="106"/>
      <c r="D4810" s="103"/>
      <c r="E4810" s="11" t="s">
        <v>28</v>
      </c>
      <c r="F4810" s="8"/>
      <c r="G4810" s="7">
        <v>162</v>
      </c>
      <c r="H4810" s="17">
        <v>22.83950617284</v>
      </c>
      <c r="I4810" s="2">
        <v>40.740740740741003</v>
      </c>
      <c r="J4810" s="2">
        <v>27.16049382716</v>
      </c>
      <c r="K4810" s="16">
        <v>9.2592592592590002</v>
      </c>
    </row>
    <row r="4811" spans="3:11" x14ac:dyDescent="0.25">
      <c r="C4811" s="106"/>
      <c r="D4811" s="103"/>
      <c r="E4811" s="11" t="s">
        <v>29</v>
      </c>
      <c r="F4811" s="8"/>
      <c r="G4811" s="7">
        <v>175</v>
      </c>
      <c r="H4811" s="17">
        <v>22.285714285714</v>
      </c>
      <c r="I4811" s="2">
        <v>48.571428571429003</v>
      </c>
      <c r="J4811" s="2">
        <v>21.714285714286</v>
      </c>
      <c r="K4811" s="16">
        <v>7.4285714285709998</v>
      </c>
    </row>
    <row r="4812" spans="3:11" x14ac:dyDescent="0.25">
      <c r="C4812" s="106"/>
      <c r="D4812" s="103"/>
      <c r="E4812" s="11" t="s">
        <v>30</v>
      </c>
      <c r="F4812" s="8"/>
      <c r="G4812" s="7">
        <v>149</v>
      </c>
      <c r="H4812" s="17">
        <v>31.543624161074</v>
      </c>
      <c r="I4812" s="2">
        <v>35.570469798658003</v>
      </c>
      <c r="J4812" s="2">
        <v>22.818791946308998</v>
      </c>
      <c r="K4812" s="16">
        <v>10.067114093960001</v>
      </c>
    </row>
    <row r="4813" spans="3:11" x14ac:dyDescent="0.25">
      <c r="C4813" s="106"/>
      <c r="D4813" s="103"/>
      <c r="E4813" s="11" t="s">
        <v>31</v>
      </c>
      <c r="F4813" s="8"/>
      <c r="G4813" s="7">
        <v>643</v>
      </c>
      <c r="H4813" s="17">
        <v>24.572317262830001</v>
      </c>
      <c r="I4813" s="2">
        <v>42.457231726282998</v>
      </c>
      <c r="J4813" s="2">
        <v>23.328149300155999</v>
      </c>
      <c r="K4813" s="16">
        <v>9.6423017107309992</v>
      </c>
    </row>
    <row r="4814" spans="3:11" x14ac:dyDescent="0.25">
      <c r="C4814" s="106"/>
      <c r="D4814" s="103"/>
      <c r="E4814" s="11" t="s">
        <v>32</v>
      </c>
      <c r="F4814" s="8"/>
      <c r="G4814" s="7">
        <v>324</v>
      </c>
      <c r="H4814" s="17">
        <v>26.543209876542999</v>
      </c>
      <c r="I4814" s="2">
        <v>42.592592592593</v>
      </c>
      <c r="J4814" s="2">
        <v>22.222222222222001</v>
      </c>
      <c r="K4814" s="16">
        <v>8.6419753086419995</v>
      </c>
    </row>
    <row r="4815" spans="3:11" x14ac:dyDescent="0.25">
      <c r="C4815" s="106"/>
      <c r="D4815" s="102" t="s">
        <v>23</v>
      </c>
      <c r="E4815" s="10" t="s">
        <v>26</v>
      </c>
      <c r="F4815" s="9"/>
      <c r="G4815" s="13">
        <v>120</v>
      </c>
      <c r="H4815" s="23">
        <v>34.166666666666998</v>
      </c>
      <c r="I4815" s="4">
        <v>38.333333333333002</v>
      </c>
      <c r="J4815" s="4">
        <v>16.666666666666998</v>
      </c>
      <c r="K4815" s="25">
        <v>10.833333333333</v>
      </c>
    </row>
    <row r="4816" spans="3:11" x14ac:dyDescent="0.25">
      <c r="C4816" s="106"/>
      <c r="D4816" s="103"/>
      <c r="E4816" s="11" t="s">
        <v>27</v>
      </c>
      <c r="F4816" s="8"/>
      <c r="G4816" s="7">
        <v>140</v>
      </c>
      <c r="H4816" s="17">
        <v>23.571428571428999</v>
      </c>
      <c r="I4816" s="2">
        <v>40.714285714286</v>
      </c>
      <c r="J4816" s="2">
        <v>25.714285714286</v>
      </c>
      <c r="K4816" s="16">
        <v>10</v>
      </c>
    </row>
    <row r="4817" spans="3:11" x14ac:dyDescent="0.25">
      <c r="C4817" s="106"/>
      <c r="D4817" s="103"/>
      <c r="E4817" s="11" t="s">
        <v>28</v>
      </c>
      <c r="F4817" s="8"/>
      <c r="G4817" s="7">
        <v>154</v>
      </c>
      <c r="H4817" s="17">
        <v>25.324675324674999</v>
      </c>
      <c r="I4817" s="2">
        <v>33.766233766234002</v>
      </c>
      <c r="J4817" s="2">
        <v>31.168831168831002</v>
      </c>
      <c r="K4817" s="16">
        <v>9.7402597402600009</v>
      </c>
    </row>
    <row r="4818" spans="3:11" x14ac:dyDescent="0.25">
      <c r="C4818" s="106"/>
      <c r="D4818" s="103"/>
      <c r="E4818" s="11" t="s">
        <v>29</v>
      </c>
      <c r="F4818" s="8"/>
      <c r="G4818" s="7">
        <v>160</v>
      </c>
      <c r="H4818" s="17">
        <v>22.5</v>
      </c>
      <c r="I4818" s="2">
        <v>43.75</v>
      </c>
      <c r="J4818" s="2">
        <v>25</v>
      </c>
      <c r="K4818" s="16">
        <v>8.75</v>
      </c>
    </row>
    <row r="4819" spans="3:11" x14ac:dyDescent="0.25">
      <c r="C4819" s="106"/>
      <c r="D4819" s="103"/>
      <c r="E4819" s="11" t="s">
        <v>30</v>
      </c>
      <c r="F4819" s="8"/>
      <c r="G4819" s="7">
        <v>170</v>
      </c>
      <c r="H4819" s="17">
        <v>28.235294117647001</v>
      </c>
      <c r="I4819" s="2">
        <v>39.411764705882</v>
      </c>
      <c r="J4819" s="2">
        <v>22.941176470588001</v>
      </c>
      <c r="K4819" s="16">
        <v>9.4117647058819998</v>
      </c>
    </row>
    <row r="4820" spans="3:11" x14ac:dyDescent="0.25">
      <c r="C4820" s="106"/>
      <c r="D4820" s="103"/>
      <c r="E4820" s="11" t="s">
        <v>31</v>
      </c>
      <c r="F4820" s="8"/>
      <c r="G4820" s="7">
        <v>624</v>
      </c>
      <c r="H4820" s="17">
        <v>25</v>
      </c>
      <c r="I4820" s="2">
        <v>39.423076923076998</v>
      </c>
      <c r="J4820" s="2">
        <v>26.121794871795</v>
      </c>
      <c r="K4820" s="16">
        <v>9.4551282051280001</v>
      </c>
    </row>
    <row r="4821" spans="3:11" x14ac:dyDescent="0.25">
      <c r="C4821" s="106"/>
      <c r="D4821" s="103"/>
      <c r="E4821" s="11" t="s">
        <v>32</v>
      </c>
      <c r="F4821" s="8"/>
      <c r="G4821" s="7">
        <v>330</v>
      </c>
      <c r="H4821" s="17">
        <v>25.454545454544999</v>
      </c>
      <c r="I4821" s="2">
        <v>41.515151515151999</v>
      </c>
      <c r="J4821" s="2">
        <v>23.939393939394002</v>
      </c>
      <c r="K4821" s="16">
        <v>9.0909090909089993</v>
      </c>
    </row>
    <row r="4822" spans="3:11" ht="25.2" x14ac:dyDescent="0.25">
      <c r="C4822" s="102" t="s">
        <v>33</v>
      </c>
      <c r="D4822" s="102" t="s">
        <v>25</v>
      </c>
      <c r="E4822" s="10" t="s">
        <v>34</v>
      </c>
      <c r="F4822" s="9"/>
      <c r="G4822" s="13">
        <v>75</v>
      </c>
      <c r="H4822" s="23">
        <v>24</v>
      </c>
      <c r="I4822" s="4">
        <v>37.333333333333002</v>
      </c>
      <c r="J4822" s="4">
        <v>26.666666666666998</v>
      </c>
      <c r="K4822" s="25">
        <v>12</v>
      </c>
    </row>
    <row r="4823" spans="3:11" ht="25.2" x14ac:dyDescent="0.25">
      <c r="C4823" s="106"/>
      <c r="D4823" s="103"/>
      <c r="E4823" s="11" t="s">
        <v>35</v>
      </c>
      <c r="F4823" s="8"/>
      <c r="G4823" s="7">
        <v>1042</v>
      </c>
      <c r="H4823" s="17">
        <v>23.992322456814001</v>
      </c>
      <c r="I4823" s="2">
        <v>40.882917466411001</v>
      </c>
      <c r="J4823" s="2">
        <v>24.472168905949999</v>
      </c>
      <c r="K4823" s="16">
        <v>10.652591170825</v>
      </c>
    </row>
    <row r="4824" spans="3:11" ht="25.2" x14ac:dyDescent="0.25">
      <c r="C4824" s="106"/>
      <c r="D4824" s="103"/>
      <c r="E4824" s="11" t="s">
        <v>36</v>
      </c>
      <c r="F4824" s="8"/>
      <c r="G4824" s="7">
        <v>122</v>
      </c>
      <c r="H4824" s="17">
        <v>36.885245901639003</v>
      </c>
      <c r="I4824" s="2">
        <v>36.065573770492001</v>
      </c>
      <c r="J4824" s="2">
        <v>18.852459016392999</v>
      </c>
      <c r="K4824" s="16">
        <v>8.1967213114750006</v>
      </c>
    </row>
    <row r="4825" spans="3:11" ht="25.2" x14ac:dyDescent="0.25">
      <c r="C4825" s="106"/>
      <c r="D4825" s="103"/>
      <c r="E4825" s="11" t="s">
        <v>37</v>
      </c>
      <c r="F4825" s="8"/>
      <c r="G4825" s="7">
        <v>251</v>
      </c>
      <c r="H4825" s="17">
        <v>27.888446215138998</v>
      </c>
      <c r="I4825" s="2">
        <v>42.231075697210997</v>
      </c>
      <c r="J4825" s="2">
        <v>22.310756972111999</v>
      </c>
      <c r="K4825" s="16">
        <v>7.569721115538</v>
      </c>
    </row>
    <row r="4826" spans="3:11" x14ac:dyDescent="0.25">
      <c r="C4826" s="106"/>
      <c r="D4826" s="103"/>
      <c r="E4826" s="11" t="s">
        <v>38</v>
      </c>
      <c r="F4826" s="8"/>
      <c r="G4826" s="14">
        <v>34</v>
      </c>
      <c r="H4826" s="29">
        <v>29.411764705882</v>
      </c>
      <c r="I4826" s="6">
        <v>32.352941176470999</v>
      </c>
      <c r="J4826" s="6">
        <v>29.411764705882</v>
      </c>
      <c r="K4826" s="31">
        <v>8.8235294117649996</v>
      </c>
    </row>
    <row r="4827" spans="3:11" ht="25.2" x14ac:dyDescent="0.25">
      <c r="C4827" s="106"/>
      <c r="D4827" s="102" t="s">
        <v>22</v>
      </c>
      <c r="E4827" s="10" t="s">
        <v>34</v>
      </c>
      <c r="F4827" s="9"/>
      <c r="G4827" s="13">
        <v>53</v>
      </c>
      <c r="H4827" s="23">
        <v>16.981132075472001</v>
      </c>
      <c r="I4827" s="4">
        <v>43.396226415093999</v>
      </c>
      <c r="J4827" s="4">
        <v>28.301886792453001</v>
      </c>
      <c r="K4827" s="25">
        <v>11.320754716981</v>
      </c>
    </row>
    <row r="4828" spans="3:11" ht="25.2" x14ac:dyDescent="0.25">
      <c r="C4828" s="106"/>
      <c r="D4828" s="103"/>
      <c r="E4828" s="11" t="s">
        <v>35</v>
      </c>
      <c r="F4828" s="8"/>
      <c r="G4828" s="7">
        <v>595</v>
      </c>
      <c r="H4828" s="17">
        <v>24.705882352941</v>
      </c>
      <c r="I4828" s="2">
        <v>41.680672268907998</v>
      </c>
      <c r="J4828" s="2">
        <v>22.689075630251999</v>
      </c>
      <c r="K4828" s="16">
        <v>10.924369747899</v>
      </c>
    </row>
    <row r="4829" spans="3:11" ht="25.2" x14ac:dyDescent="0.25">
      <c r="C4829" s="106"/>
      <c r="D4829" s="103"/>
      <c r="E4829" s="11" t="s">
        <v>36</v>
      </c>
      <c r="F4829" s="8"/>
      <c r="G4829" s="7">
        <v>56</v>
      </c>
      <c r="H4829" s="17">
        <v>35.714285714286</v>
      </c>
      <c r="I4829" s="2">
        <v>42.857142857143003</v>
      </c>
      <c r="J4829" s="2">
        <v>16.071428571428999</v>
      </c>
      <c r="K4829" s="16">
        <v>5.3571428571429998</v>
      </c>
    </row>
    <row r="4830" spans="3:11" ht="25.2" x14ac:dyDescent="0.25">
      <c r="C4830" s="106"/>
      <c r="D4830" s="103"/>
      <c r="E4830" s="11" t="s">
        <v>37</v>
      </c>
      <c r="F4830" s="8"/>
      <c r="G4830" s="7">
        <v>54</v>
      </c>
      <c r="H4830" s="17">
        <v>22.222222222222001</v>
      </c>
      <c r="I4830" s="2">
        <v>38.888888888888999</v>
      </c>
      <c r="J4830" s="2">
        <v>29.629629629629999</v>
      </c>
      <c r="K4830" s="16">
        <v>9.2592592592590002</v>
      </c>
    </row>
    <row r="4831" spans="3:11" x14ac:dyDescent="0.25">
      <c r="C4831" s="106"/>
      <c r="D4831" s="103"/>
      <c r="E4831" s="11" t="s">
        <v>38</v>
      </c>
      <c r="F4831" s="8"/>
      <c r="G4831" s="14">
        <v>22</v>
      </c>
      <c r="H4831" s="29">
        <v>36.363636363635997</v>
      </c>
      <c r="I4831" s="6">
        <v>31.818181818182001</v>
      </c>
      <c r="J4831" s="6">
        <v>27.272727272727</v>
      </c>
      <c r="K4831" s="31">
        <v>4.5454545454549997</v>
      </c>
    </row>
    <row r="4832" spans="3:11" ht="25.2" x14ac:dyDescent="0.25">
      <c r="C4832" s="106"/>
      <c r="D4832" s="102" t="s">
        <v>23</v>
      </c>
      <c r="E4832" s="10" t="s">
        <v>34</v>
      </c>
      <c r="F4832" s="9"/>
      <c r="G4832" s="41">
        <v>22</v>
      </c>
      <c r="H4832" s="61">
        <v>40.909090909090999</v>
      </c>
      <c r="I4832" s="33">
        <v>22.727272727273</v>
      </c>
      <c r="J4832" s="33">
        <v>22.727272727273</v>
      </c>
      <c r="K4832" s="63">
        <v>13.636363636364001</v>
      </c>
    </row>
    <row r="4833" spans="3:11" ht="25.2" x14ac:dyDescent="0.25">
      <c r="C4833" s="106"/>
      <c r="D4833" s="103"/>
      <c r="E4833" s="11" t="s">
        <v>35</v>
      </c>
      <c r="F4833" s="8"/>
      <c r="G4833" s="7">
        <v>447</v>
      </c>
      <c r="H4833" s="17">
        <v>23.042505592841</v>
      </c>
      <c r="I4833" s="2">
        <v>39.821029082773997</v>
      </c>
      <c r="J4833" s="2">
        <v>26.845637583893001</v>
      </c>
      <c r="K4833" s="16">
        <v>10.290827740492</v>
      </c>
    </row>
    <row r="4834" spans="3:11" ht="25.2" x14ac:dyDescent="0.25">
      <c r="C4834" s="106"/>
      <c r="D4834" s="103"/>
      <c r="E4834" s="11" t="s">
        <v>36</v>
      </c>
      <c r="F4834" s="8"/>
      <c r="G4834" s="7">
        <v>66</v>
      </c>
      <c r="H4834" s="17">
        <v>37.878787878788003</v>
      </c>
      <c r="I4834" s="2">
        <v>30.303030303029999</v>
      </c>
      <c r="J4834" s="2">
        <v>21.212121212121001</v>
      </c>
      <c r="K4834" s="16">
        <v>10.606060606061</v>
      </c>
    </row>
    <row r="4835" spans="3:11" ht="25.2" x14ac:dyDescent="0.25">
      <c r="C4835" s="106"/>
      <c r="D4835" s="103"/>
      <c r="E4835" s="11" t="s">
        <v>37</v>
      </c>
      <c r="F4835" s="8"/>
      <c r="G4835" s="7">
        <v>197</v>
      </c>
      <c r="H4835" s="17">
        <v>29.441624365481999</v>
      </c>
      <c r="I4835" s="2">
        <v>43.147208121826999</v>
      </c>
      <c r="J4835" s="2">
        <v>20.304568527918999</v>
      </c>
      <c r="K4835" s="16">
        <v>7.1065989847719999</v>
      </c>
    </row>
    <row r="4836" spans="3:11" x14ac:dyDescent="0.25">
      <c r="C4836" s="106"/>
      <c r="D4836" s="103"/>
      <c r="E4836" s="11" t="s">
        <v>38</v>
      </c>
      <c r="F4836" s="8"/>
      <c r="G4836" s="14">
        <v>12</v>
      </c>
      <c r="H4836" s="29">
        <v>16.666666666666998</v>
      </c>
      <c r="I4836" s="6">
        <v>33.333333333333002</v>
      </c>
      <c r="J4836" s="6">
        <v>33.333333333333002</v>
      </c>
      <c r="K4836" s="31">
        <v>16.666666666666998</v>
      </c>
    </row>
    <row r="4837" spans="3:11" ht="25.2" x14ac:dyDescent="0.25">
      <c r="C4837" s="102" t="s">
        <v>39</v>
      </c>
      <c r="D4837" s="102" t="s">
        <v>25</v>
      </c>
      <c r="E4837" s="10" t="s">
        <v>40</v>
      </c>
      <c r="F4837" s="9"/>
      <c r="G4837" s="13">
        <v>263</v>
      </c>
      <c r="H4837" s="23">
        <v>34.220532319391999</v>
      </c>
      <c r="I4837" s="4">
        <v>37.262357414448999</v>
      </c>
      <c r="J4837" s="4">
        <v>20.532319391634999</v>
      </c>
      <c r="K4837" s="25">
        <v>7.9847908745250002</v>
      </c>
    </row>
    <row r="4838" spans="3:11" ht="25.2" x14ac:dyDescent="0.25">
      <c r="C4838" s="106"/>
      <c r="D4838" s="103"/>
      <c r="E4838" s="11" t="s">
        <v>41</v>
      </c>
      <c r="F4838" s="8"/>
      <c r="G4838" s="7">
        <v>906</v>
      </c>
      <c r="H4838" s="17">
        <v>22.958057395143001</v>
      </c>
      <c r="I4838" s="2">
        <v>41.832229580574001</v>
      </c>
      <c r="J4838" s="2">
        <v>23.951434878587001</v>
      </c>
      <c r="K4838" s="16">
        <v>11.258278145695</v>
      </c>
    </row>
    <row r="4839" spans="3:11" x14ac:dyDescent="0.25">
      <c r="C4839" s="106"/>
      <c r="D4839" s="103"/>
      <c r="E4839" s="11" t="s">
        <v>42</v>
      </c>
      <c r="F4839" s="8"/>
      <c r="G4839" s="7">
        <v>61</v>
      </c>
      <c r="H4839" s="17">
        <v>18.032786885246001</v>
      </c>
      <c r="I4839" s="2">
        <v>36.065573770492001</v>
      </c>
      <c r="J4839" s="2">
        <v>34.426229508196997</v>
      </c>
      <c r="K4839" s="16">
        <v>11.475409836066</v>
      </c>
    </row>
    <row r="4840" spans="3:11" x14ac:dyDescent="0.25">
      <c r="C4840" s="106"/>
      <c r="D4840" s="103"/>
      <c r="E4840" s="11" t="s">
        <v>43</v>
      </c>
      <c r="F4840" s="8"/>
      <c r="G4840" s="7">
        <v>450</v>
      </c>
      <c r="H4840" s="17">
        <v>24.444444444443999</v>
      </c>
      <c r="I4840" s="2">
        <v>41.555555555555998</v>
      </c>
      <c r="J4840" s="2">
        <v>24.888888888888999</v>
      </c>
      <c r="K4840" s="16">
        <v>9.1111111111110006</v>
      </c>
    </row>
    <row r="4841" spans="3:11" x14ac:dyDescent="0.25">
      <c r="C4841" s="106"/>
      <c r="D4841" s="103"/>
      <c r="E4841" s="11" t="s">
        <v>44</v>
      </c>
      <c r="F4841" s="8"/>
      <c r="G4841" s="7">
        <v>93</v>
      </c>
      <c r="H4841" s="17">
        <v>25.806451612903</v>
      </c>
      <c r="I4841" s="2">
        <v>37.634408602150998</v>
      </c>
      <c r="J4841" s="2">
        <v>30.107526881719998</v>
      </c>
      <c r="K4841" s="16">
        <v>6.4516129032259997</v>
      </c>
    </row>
    <row r="4842" spans="3:11" ht="25.2" x14ac:dyDescent="0.25">
      <c r="C4842" s="106"/>
      <c r="D4842" s="103"/>
      <c r="E4842" s="11" t="s">
        <v>45</v>
      </c>
      <c r="F4842" s="8"/>
      <c r="G4842" s="14">
        <v>41</v>
      </c>
      <c r="H4842" s="29">
        <v>21.951219512194999</v>
      </c>
      <c r="I4842" s="6">
        <v>39.024390243901998</v>
      </c>
      <c r="J4842" s="6">
        <v>17.073170731706998</v>
      </c>
      <c r="K4842" s="31">
        <v>21.951219512194999</v>
      </c>
    </row>
    <row r="4843" spans="3:11" x14ac:dyDescent="0.25">
      <c r="C4843" s="106"/>
      <c r="D4843" s="103"/>
      <c r="E4843" s="11" t="s">
        <v>38</v>
      </c>
      <c r="F4843" s="8"/>
      <c r="G4843" s="7">
        <v>141</v>
      </c>
      <c r="H4843" s="17">
        <v>31.205673758865</v>
      </c>
      <c r="I4843" s="2">
        <v>32.624113475176998</v>
      </c>
      <c r="J4843" s="2">
        <v>28.368794326241002</v>
      </c>
      <c r="K4843" s="16">
        <v>7.8014184397159996</v>
      </c>
    </row>
    <row r="4844" spans="3:11" ht="25.2" x14ac:dyDescent="0.25">
      <c r="C4844" s="106"/>
      <c r="D4844" s="102" t="s">
        <v>22</v>
      </c>
      <c r="E4844" s="10" t="s">
        <v>40</v>
      </c>
      <c r="F4844" s="9"/>
      <c r="G4844" s="13">
        <v>123</v>
      </c>
      <c r="H4844" s="23">
        <v>31.707317073171001</v>
      </c>
      <c r="I4844" s="4">
        <v>37.398373983740001</v>
      </c>
      <c r="J4844" s="4">
        <v>22.764227642276001</v>
      </c>
      <c r="K4844" s="25">
        <v>8.130081300813</v>
      </c>
    </row>
    <row r="4845" spans="3:11" ht="25.2" x14ac:dyDescent="0.25">
      <c r="C4845" s="106"/>
      <c r="D4845" s="103"/>
      <c r="E4845" s="11" t="s">
        <v>41</v>
      </c>
      <c r="F4845" s="8"/>
      <c r="G4845" s="7">
        <v>511</v>
      </c>
      <c r="H4845" s="17">
        <v>22.700587084148999</v>
      </c>
      <c r="I4845" s="2">
        <v>43.248532289628002</v>
      </c>
      <c r="J4845" s="2">
        <v>22.113502935421</v>
      </c>
      <c r="K4845" s="16">
        <v>11.937377690802</v>
      </c>
    </row>
    <row r="4846" spans="3:11" x14ac:dyDescent="0.25">
      <c r="C4846" s="106"/>
      <c r="D4846" s="103"/>
      <c r="E4846" s="11" t="s">
        <v>42</v>
      </c>
      <c r="F4846" s="8"/>
      <c r="G4846" s="14">
        <v>36</v>
      </c>
      <c r="H4846" s="29">
        <v>13.888888888888999</v>
      </c>
      <c r="I4846" s="6">
        <v>36.111111111111001</v>
      </c>
      <c r="J4846" s="6">
        <v>33.333333333333002</v>
      </c>
      <c r="K4846" s="31">
        <v>16.666666666666998</v>
      </c>
    </row>
    <row r="4847" spans="3:11" x14ac:dyDescent="0.25">
      <c r="C4847" s="106"/>
      <c r="D4847" s="103"/>
      <c r="E4847" s="11" t="s">
        <v>43</v>
      </c>
      <c r="F4847" s="8"/>
      <c r="G4847" s="7">
        <v>224</v>
      </c>
      <c r="H4847" s="17">
        <v>26.339285714286</v>
      </c>
      <c r="I4847" s="2">
        <v>37.053571428570997</v>
      </c>
      <c r="J4847" s="2">
        <v>25.892857142857</v>
      </c>
      <c r="K4847" s="16">
        <v>10.714285714286</v>
      </c>
    </row>
    <row r="4848" spans="3:11" x14ac:dyDescent="0.25">
      <c r="C4848" s="106"/>
      <c r="D4848" s="103"/>
      <c r="E4848" s="11" t="s">
        <v>44</v>
      </c>
      <c r="F4848" s="8"/>
      <c r="G4848" s="14">
        <v>46</v>
      </c>
      <c r="H4848" s="29">
        <v>19.565217391304</v>
      </c>
      <c r="I4848" s="6">
        <v>34.782608695652002</v>
      </c>
      <c r="J4848" s="6">
        <v>36.956521739129997</v>
      </c>
      <c r="K4848" s="31">
        <v>8.6956521739130004</v>
      </c>
    </row>
    <row r="4849" spans="3:11" ht="25.2" x14ac:dyDescent="0.25">
      <c r="C4849" s="106"/>
      <c r="D4849" s="103"/>
      <c r="E4849" s="11" t="s">
        <v>45</v>
      </c>
      <c r="F4849" s="8"/>
      <c r="G4849" s="14">
        <v>18</v>
      </c>
      <c r="H4849" s="29">
        <v>16.666666666666998</v>
      </c>
      <c r="I4849" s="6">
        <v>44.444444444444002</v>
      </c>
      <c r="J4849" s="6">
        <v>16.666666666666998</v>
      </c>
      <c r="K4849" s="31">
        <v>22.222222222222001</v>
      </c>
    </row>
    <row r="4850" spans="3:11" x14ac:dyDescent="0.25">
      <c r="C4850" s="106"/>
      <c r="D4850" s="103"/>
      <c r="E4850" s="11" t="s">
        <v>38</v>
      </c>
      <c r="F4850" s="8"/>
      <c r="G4850" s="7">
        <v>80</v>
      </c>
      <c r="H4850" s="17">
        <v>36.25</v>
      </c>
      <c r="I4850" s="2">
        <v>35</v>
      </c>
      <c r="J4850" s="2">
        <v>25</v>
      </c>
      <c r="K4850" s="16">
        <v>3.75</v>
      </c>
    </row>
    <row r="4851" spans="3:11" ht="25.2" x14ac:dyDescent="0.25">
      <c r="C4851" s="106"/>
      <c r="D4851" s="102" t="s">
        <v>23</v>
      </c>
      <c r="E4851" s="10" t="s">
        <v>40</v>
      </c>
      <c r="F4851" s="9"/>
      <c r="G4851" s="13">
        <v>140</v>
      </c>
      <c r="H4851" s="23">
        <v>36.428571428570997</v>
      </c>
      <c r="I4851" s="4">
        <v>37.142857142856997</v>
      </c>
      <c r="J4851" s="4">
        <v>18.571428571428999</v>
      </c>
      <c r="K4851" s="25">
        <v>7.8571428571429998</v>
      </c>
    </row>
    <row r="4852" spans="3:11" ht="25.2" x14ac:dyDescent="0.25">
      <c r="C4852" s="106"/>
      <c r="D4852" s="103"/>
      <c r="E4852" s="11" t="s">
        <v>41</v>
      </c>
      <c r="F4852" s="8"/>
      <c r="G4852" s="7">
        <v>395</v>
      </c>
      <c r="H4852" s="17">
        <v>23.291139240505998</v>
      </c>
      <c r="I4852" s="2">
        <v>40</v>
      </c>
      <c r="J4852" s="2">
        <v>26.329113924051001</v>
      </c>
      <c r="K4852" s="16">
        <v>10.379746835442999</v>
      </c>
    </row>
    <row r="4853" spans="3:11" x14ac:dyDescent="0.25">
      <c r="C4853" s="106"/>
      <c r="D4853" s="103"/>
      <c r="E4853" s="11" t="s">
        <v>42</v>
      </c>
      <c r="F4853" s="8"/>
      <c r="G4853" s="14">
        <v>25</v>
      </c>
      <c r="H4853" s="29">
        <v>24</v>
      </c>
      <c r="I4853" s="6">
        <v>36</v>
      </c>
      <c r="J4853" s="6">
        <v>36</v>
      </c>
      <c r="K4853" s="31">
        <v>4</v>
      </c>
    </row>
    <row r="4854" spans="3:11" x14ac:dyDescent="0.25">
      <c r="C4854" s="106"/>
      <c r="D4854" s="103"/>
      <c r="E4854" s="11" t="s">
        <v>43</v>
      </c>
      <c r="F4854" s="8"/>
      <c r="G4854" s="7">
        <v>226</v>
      </c>
      <c r="H4854" s="17">
        <v>22.566371681416001</v>
      </c>
      <c r="I4854" s="2">
        <v>46.017699115044003</v>
      </c>
      <c r="J4854" s="2">
        <v>23.893805309735001</v>
      </c>
      <c r="K4854" s="16">
        <v>7.5221238938050003</v>
      </c>
    </row>
    <row r="4855" spans="3:11" x14ac:dyDescent="0.25">
      <c r="C4855" s="106"/>
      <c r="D4855" s="103"/>
      <c r="E4855" s="11" t="s">
        <v>44</v>
      </c>
      <c r="F4855" s="8"/>
      <c r="G4855" s="14">
        <v>47</v>
      </c>
      <c r="H4855" s="29">
        <v>31.914893617021001</v>
      </c>
      <c r="I4855" s="6">
        <v>40.425531914894002</v>
      </c>
      <c r="J4855" s="6">
        <v>23.404255319149001</v>
      </c>
      <c r="K4855" s="31">
        <v>4.2553191489359996</v>
      </c>
    </row>
    <row r="4856" spans="3:11" ht="25.2" x14ac:dyDescent="0.25">
      <c r="C4856" s="106"/>
      <c r="D4856" s="103"/>
      <c r="E4856" s="11" t="s">
        <v>45</v>
      </c>
      <c r="F4856" s="8"/>
      <c r="G4856" s="14">
        <v>23</v>
      </c>
      <c r="H4856" s="29">
        <v>26.086956521739001</v>
      </c>
      <c r="I4856" s="6">
        <v>34.782608695652002</v>
      </c>
      <c r="J4856" s="6">
        <v>17.391304347826001</v>
      </c>
      <c r="K4856" s="31">
        <v>21.739130434783</v>
      </c>
    </row>
    <row r="4857" spans="3:11" x14ac:dyDescent="0.25">
      <c r="C4857" s="106"/>
      <c r="D4857" s="103"/>
      <c r="E4857" s="11" t="s">
        <v>38</v>
      </c>
      <c r="F4857" s="8"/>
      <c r="G4857" s="7">
        <v>61</v>
      </c>
      <c r="H4857" s="17">
        <v>24.590163934425998</v>
      </c>
      <c r="I4857" s="2">
        <v>29.508196721310998</v>
      </c>
      <c r="J4857" s="2">
        <v>32.786885245901999</v>
      </c>
      <c r="K4857" s="16">
        <v>13.114754098361001</v>
      </c>
    </row>
    <row r="4858" spans="3:11" x14ac:dyDescent="0.25">
      <c r="C4858" s="102" t="s">
        <v>46</v>
      </c>
      <c r="D4858" s="100" t="s">
        <v>21</v>
      </c>
      <c r="E4858" s="10" t="s">
        <v>47</v>
      </c>
      <c r="F4858" s="9"/>
      <c r="G4858" s="13">
        <v>1103</v>
      </c>
      <c r="H4858" s="23">
        <v>17.951042611060998</v>
      </c>
      <c r="I4858" s="4">
        <v>40.525838621939997</v>
      </c>
      <c r="J4858" s="4">
        <v>29.193109700815999</v>
      </c>
      <c r="K4858" s="25">
        <v>12.330009066183001</v>
      </c>
    </row>
    <row r="4859" spans="3:11" ht="25.2" x14ac:dyDescent="0.25">
      <c r="C4859" s="106"/>
      <c r="D4859" s="101"/>
      <c r="E4859" s="11" t="s">
        <v>48</v>
      </c>
      <c r="F4859" s="8"/>
      <c r="G4859" s="7">
        <v>173</v>
      </c>
      <c r="H4859" s="17">
        <v>57.803468208091999</v>
      </c>
      <c r="I4859" s="2">
        <v>40.462427745665003</v>
      </c>
      <c r="J4859" s="2">
        <v>1.1560693641619999</v>
      </c>
      <c r="K4859" s="16">
        <v>0.57803468208099995</v>
      </c>
    </row>
    <row r="4860" spans="3:11" x14ac:dyDescent="0.25">
      <c r="C4860" s="106"/>
      <c r="D4860" s="101"/>
      <c r="E4860" s="11" t="s">
        <v>49</v>
      </c>
      <c r="F4860" s="8"/>
      <c r="G4860" s="14">
        <v>29</v>
      </c>
      <c r="H4860" s="29">
        <v>20.689655172414</v>
      </c>
      <c r="I4860" s="6">
        <v>51.724137931034001</v>
      </c>
      <c r="J4860" s="6">
        <v>20.689655172414</v>
      </c>
      <c r="K4860" s="31">
        <v>6.8965517241379999</v>
      </c>
    </row>
    <row r="4861" spans="3:11" ht="25.2" x14ac:dyDescent="0.25">
      <c r="C4861" s="106"/>
      <c r="D4861" s="101"/>
      <c r="E4861" s="11" t="s">
        <v>50</v>
      </c>
      <c r="F4861" s="8"/>
      <c r="G4861" s="7">
        <v>102</v>
      </c>
      <c r="H4861" s="17">
        <v>46.078431372548998</v>
      </c>
      <c r="I4861" s="2">
        <v>43.137254901961001</v>
      </c>
      <c r="J4861" s="2">
        <v>7.8431372549020004</v>
      </c>
      <c r="K4861" s="16">
        <v>2.9411764705880001</v>
      </c>
    </row>
    <row r="4862" spans="3:11" ht="25.2" x14ac:dyDescent="0.25">
      <c r="C4862" s="106"/>
      <c r="D4862" s="101"/>
      <c r="E4862" s="11" t="s">
        <v>51</v>
      </c>
      <c r="F4862" s="8"/>
      <c r="G4862" s="14">
        <v>46</v>
      </c>
      <c r="H4862" s="29">
        <v>39.130434782609001</v>
      </c>
      <c r="I4862" s="6">
        <v>34.782608695652002</v>
      </c>
      <c r="J4862" s="6">
        <v>19.565217391304</v>
      </c>
      <c r="K4862" s="31">
        <v>6.5217391304349999</v>
      </c>
    </row>
    <row r="4863" spans="3:11" x14ac:dyDescent="0.25">
      <c r="C4863" s="106"/>
      <c r="D4863" s="101"/>
      <c r="E4863" s="11" t="s">
        <v>52</v>
      </c>
      <c r="F4863" s="8"/>
      <c r="G4863" s="14">
        <v>20</v>
      </c>
      <c r="H4863" s="29">
        <v>25</v>
      </c>
      <c r="I4863" s="6">
        <v>45</v>
      </c>
      <c r="J4863" s="6">
        <v>20</v>
      </c>
      <c r="K4863" s="31">
        <v>10</v>
      </c>
    </row>
    <row r="4864" spans="3:11" x14ac:dyDescent="0.25">
      <c r="C4864" s="106"/>
      <c r="D4864" s="101"/>
      <c r="E4864" s="11" t="s">
        <v>53</v>
      </c>
      <c r="F4864" s="8"/>
      <c r="G4864" s="14">
        <v>19</v>
      </c>
      <c r="H4864" s="29">
        <v>52.631578947367998</v>
      </c>
      <c r="I4864" s="6">
        <v>26.315789473683999</v>
      </c>
      <c r="J4864" s="6">
        <v>21.052631578947</v>
      </c>
      <c r="K4864" s="38" t="s">
        <v>68</v>
      </c>
    </row>
    <row r="4865" spans="2:11" x14ac:dyDescent="0.25">
      <c r="C4865" s="106"/>
      <c r="D4865" s="101"/>
      <c r="E4865" s="11" t="s">
        <v>38</v>
      </c>
      <c r="F4865" s="8"/>
      <c r="G4865" s="14">
        <v>32</v>
      </c>
      <c r="H4865" s="29">
        <v>28.125</v>
      </c>
      <c r="I4865" s="6">
        <v>28.125</v>
      </c>
      <c r="J4865" s="6">
        <v>28.125</v>
      </c>
      <c r="K4865" s="31">
        <v>15.625</v>
      </c>
    </row>
    <row r="4866" spans="2:11" x14ac:dyDescent="0.25">
      <c r="C4866" s="106"/>
      <c r="D4866" s="101"/>
      <c r="E4866" s="11" t="s">
        <v>54</v>
      </c>
      <c r="F4866" s="8"/>
      <c r="G4866" s="7">
        <v>1276</v>
      </c>
      <c r="H4866" s="17">
        <v>23.354231974922001</v>
      </c>
      <c r="I4866" s="2">
        <v>40.517241379310001</v>
      </c>
      <c r="J4866" s="2">
        <v>25.391849529780998</v>
      </c>
      <c r="K4866" s="16">
        <v>10.736677115987</v>
      </c>
    </row>
    <row r="4867" spans="2:11" x14ac:dyDescent="0.25">
      <c r="C4867" s="106"/>
      <c r="D4867" s="101"/>
      <c r="E4867" s="11" t="s">
        <v>55</v>
      </c>
      <c r="F4867" s="8"/>
      <c r="G4867" s="7">
        <v>177</v>
      </c>
      <c r="H4867" s="17">
        <v>40.112994350282001</v>
      </c>
      <c r="I4867" s="2">
        <v>42.372881355932002</v>
      </c>
      <c r="J4867" s="2">
        <v>12.994350282486</v>
      </c>
      <c r="K4867" s="16">
        <v>4.5197740112989999</v>
      </c>
    </row>
    <row r="4868" spans="2:11" ht="25.2" x14ac:dyDescent="0.25">
      <c r="C4868" s="102" t="s">
        <v>56</v>
      </c>
      <c r="D4868" s="100" t="s">
        <v>21</v>
      </c>
      <c r="E4868" s="10" t="s">
        <v>57</v>
      </c>
      <c r="F4868" s="9"/>
      <c r="G4868" s="13">
        <v>393</v>
      </c>
      <c r="H4868" s="23">
        <v>100</v>
      </c>
      <c r="I4868" s="36" t="s">
        <v>68</v>
      </c>
      <c r="J4868" s="36" t="s">
        <v>68</v>
      </c>
      <c r="K4868" s="59" t="s">
        <v>68</v>
      </c>
    </row>
    <row r="4869" spans="2:11" ht="25.2" x14ac:dyDescent="0.25">
      <c r="C4869" s="106"/>
      <c r="D4869" s="101"/>
      <c r="E4869" s="11" t="s">
        <v>58</v>
      </c>
      <c r="F4869" s="8"/>
      <c r="G4869" s="7">
        <v>615</v>
      </c>
      <c r="H4869" s="62" t="s">
        <v>68</v>
      </c>
      <c r="I4869" s="2">
        <v>100</v>
      </c>
      <c r="J4869" s="19" t="s">
        <v>68</v>
      </c>
      <c r="K4869" s="40" t="s">
        <v>68</v>
      </c>
    </row>
    <row r="4870" spans="2:11" ht="25.2" x14ac:dyDescent="0.25">
      <c r="C4870" s="106"/>
      <c r="D4870" s="101"/>
      <c r="E4870" s="11" t="s">
        <v>59</v>
      </c>
      <c r="F4870" s="8"/>
      <c r="G4870" s="7">
        <v>364</v>
      </c>
      <c r="H4870" s="62" t="s">
        <v>68</v>
      </c>
      <c r="I4870" s="19" t="s">
        <v>68</v>
      </c>
      <c r="J4870" s="2">
        <v>100</v>
      </c>
      <c r="K4870" s="40" t="s">
        <v>68</v>
      </c>
    </row>
    <row r="4871" spans="2:11" x14ac:dyDescent="0.25">
      <c r="C4871" s="106"/>
      <c r="D4871" s="101"/>
      <c r="E4871" s="11" t="s">
        <v>60</v>
      </c>
      <c r="F4871" s="8"/>
      <c r="G4871" s="7">
        <v>152</v>
      </c>
      <c r="H4871" s="62" t="s">
        <v>68</v>
      </c>
      <c r="I4871" s="19" t="s">
        <v>68</v>
      </c>
      <c r="J4871" s="19" t="s">
        <v>68</v>
      </c>
      <c r="K4871" s="16">
        <v>100</v>
      </c>
    </row>
    <row r="4872" spans="2:11" x14ac:dyDescent="0.25">
      <c r="C4872" s="102" t="s">
        <v>61</v>
      </c>
      <c r="D4872" s="100" t="s">
        <v>21</v>
      </c>
      <c r="E4872" s="10" t="s">
        <v>62</v>
      </c>
      <c r="F4872" s="9"/>
      <c r="G4872" s="13">
        <v>197</v>
      </c>
      <c r="H4872" s="23">
        <v>22.842639593908999</v>
      </c>
      <c r="I4872" s="4">
        <v>29.441624365481999</v>
      </c>
      <c r="J4872" s="4">
        <v>32.487309644669999</v>
      </c>
      <c r="K4872" s="25">
        <v>15.228426395939</v>
      </c>
    </row>
    <row r="4873" spans="2:11" x14ac:dyDescent="0.25">
      <c r="C4873" s="103"/>
      <c r="D4873" s="101"/>
      <c r="E4873" s="11" t="s">
        <v>63</v>
      </c>
      <c r="F4873" s="8"/>
      <c r="G4873" s="7">
        <v>460</v>
      </c>
      <c r="H4873" s="17">
        <v>33.695652173912997</v>
      </c>
      <c r="I4873" s="2">
        <v>42.608695652173999</v>
      </c>
      <c r="J4873" s="2">
        <v>16.521739130435002</v>
      </c>
      <c r="K4873" s="16">
        <v>7.1739130434779996</v>
      </c>
    </row>
    <row r="4874" spans="2:11" ht="25.2" x14ac:dyDescent="0.25">
      <c r="C4874" s="103"/>
      <c r="D4874" s="101"/>
      <c r="E4874" s="11" t="s">
        <v>64</v>
      </c>
      <c r="F4874" s="8"/>
      <c r="G4874" s="7">
        <v>286</v>
      </c>
      <c r="H4874" s="17">
        <v>22.027972027972002</v>
      </c>
      <c r="I4874" s="2">
        <v>35.314685314685001</v>
      </c>
      <c r="J4874" s="2">
        <v>31.818181818182001</v>
      </c>
      <c r="K4874" s="16">
        <v>10.839160839161</v>
      </c>
    </row>
    <row r="4875" spans="2:11" x14ac:dyDescent="0.25">
      <c r="C4875" s="103"/>
      <c r="D4875" s="101"/>
      <c r="E4875" s="11" t="s">
        <v>65</v>
      </c>
      <c r="F4875" s="8"/>
      <c r="G4875" s="7">
        <v>249</v>
      </c>
      <c r="H4875" s="17">
        <v>31.726907630522</v>
      </c>
      <c r="I4875" s="2">
        <v>46.586345381526002</v>
      </c>
      <c r="J4875" s="2">
        <v>16.064257028111999</v>
      </c>
      <c r="K4875" s="16">
        <v>5.6224899598390001</v>
      </c>
    </row>
    <row r="4876" spans="2:11" x14ac:dyDescent="0.25">
      <c r="C4876" s="103"/>
      <c r="D4876" s="101"/>
      <c r="E4876" s="11" t="s">
        <v>66</v>
      </c>
      <c r="F4876" s="8"/>
      <c r="G4876" s="7">
        <v>145</v>
      </c>
      <c r="H4876" s="17">
        <v>11.724137931034001</v>
      </c>
      <c r="I4876" s="2">
        <v>56.551724137930997</v>
      </c>
      <c r="J4876" s="2">
        <v>21.379310344827999</v>
      </c>
      <c r="K4876" s="16">
        <v>10.344827586207</v>
      </c>
    </row>
    <row r="4877" spans="2:11" x14ac:dyDescent="0.25">
      <c r="C4877" s="107"/>
      <c r="D4877" s="104"/>
      <c r="E4877" s="44" t="s">
        <v>67</v>
      </c>
      <c r="F4877" s="45"/>
      <c r="G4877" s="56">
        <v>187</v>
      </c>
      <c r="H4877" s="66">
        <v>18.181818181817999</v>
      </c>
      <c r="I4877" s="35">
        <v>33.155080213904</v>
      </c>
      <c r="J4877" s="35">
        <v>33.155080213904</v>
      </c>
      <c r="K4877" s="67">
        <v>15.508021390373999</v>
      </c>
    </row>
    <row r="4879" spans="2:11" x14ac:dyDescent="0.25">
      <c r="B4879" s="42" t="str">
        <f xml:space="preserve"> HYPERLINK("#'目次'!B63", "[57]")</f>
        <v>[57]</v>
      </c>
      <c r="C4879" s="37" t="s">
        <v>688</v>
      </c>
    </row>
    <row r="4880" spans="2:11" x14ac:dyDescent="0.25">
      <c r="C4880" s="37" t="s">
        <v>681</v>
      </c>
    </row>
    <row r="4882" spans="3:9" x14ac:dyDescent="0.25">
      <c r="C4882" s="37" t="s">
        <v>14</v>
      </c>
    </row>
    <row r="4883" spans="3:9" x14ac:dyDescent="0.25">
      <c r="C4883" s="96"/>
      <c r="D4883" s="97"/>
      <c r="E4883" s="97"/>
      <c r="F4883" s="97"/>
      <c r="G4883" s="52" t="s">
        <v>15</v>
      </c>
      <c r="H4883" s="48" t="s">
        <v>689</v>
      </c>
      <c r="I4883" s="51" t="s">
        <v>690</v>
      </c>
    </row>
    <row r="4884" spans="3:9" x14ac:dyDescent="0.25">
      <c r="C4884" s="98"/>
      <c r="D4884" s="99"/>
      <c r="E4884" s="99"/>
      <c r="F4884" s="99"/>
      <c r="G4884" s="47"/>
      <c r="H4884" s="55"/>
      <c r="I4884" s="54"/>
    </row>
    <row r="4885" spans="3:9" x14ac:dyDescent="0.25">
      <c r="C4885" s="43"/>
      <c r="D4885" s="49"/>
      <c r="E4885" s="53" t="s">
        <v>15</v>
      </c>
      <c r="F4885" s="46"/>
      <c r="G4885" s="50">
        <v>1524</v>
      </c>
      <c r="H4885" s="32">
        <v>74.803149606299002</v>
      </c>
      <c r="I4885" s="65">
        <v>25.196850393700998</v>
      </c>
    </row>
    <row r="4886" spans="3:9" x14ac:dyDescent="0.25">
      <c r="C4886" s="105" t="s">
        <v>20</v>
      </c>
      <c r="D4886" s="100" t="s">
        <v>21</v>
      </c>
      <c r="E4886" s="10" t="s">
        <v>22</v>
      </c>
      <c r="F4886" s="9"/>
      <c r="G4886" s="13">
        <v>780</v>
      </c>
      <c r="H4886" s="23">
        <v>70.384615384615003</v>
      </c>
      <c r="I4886" s="25">
        <v>29.615384615385</v>
      </c>
    </row>
    <row r="4887" spans="3:9" x14ac:dyDescent="0.25">
      <c r="C4887" s="106"/>
      <c r="D4887" s="101"/>
      <c r="E4887" s="11" t="s">
        <v>23</v>
      </c>
      <c r="F4887" s="8"/>
      <c r="G4887" s="7">
        <v>744</v>
      </c>
      <c r="H4887" s="17">
        <v>79.435483870968</v>
      </c>
      <c r="I4887" s="16">
        <v>20.564516129032</v>
      </c>
    </row>
    <row r="4888" spans="3:9" x14ac:dyDescent="0.25">
      <c r="C4888" s="102" t="s">
        <v>24</v>
      </c>
      <c r="D4888" s="102" t="s">
        <v>25</v>
      </c>
      <c r="E4888" s="10" t="s">
        <v>26</v>
      </c>
      <c r="F4888" s="9"/>
      <c r="G4888" s="13">
        <v>257</v>
      </c>
      <c r="H4888" s="23">
        <v>50.194552529182999</v>
      </c>
      <c r="I4888" s="25">
        <v>49.805447470817001</v>
      </c>
    </row>
    <row r="4889" spans="3:9" x14ac:dyDescent="0.25">
      <c r="C4889" s="106"/>
      <c r="D4889" s="103"/>
      <c r="E4889" s="11" t="s">
        <v>27</v>
      </c>
      <c r="F4889" s="8"/>
      <c r="G4889" s="7">
        <v>297</v>
      </c>
      <c r="H4889" s="17">
        <v>65.319865319865002</v>
      </c>
      <c r="I4889" s="16">
        <v>34.680134680134998</v>
      </c>
    </row>
    <row r="4890" spans="3:9" x14ac:dyDescent="0.25">
      <c r="C4890" s="106"/>
      <c r="D4890" s="103"/>
      <c r="E4890" s="11" t="s">
        <v>28</v>
      </c>
      <c r="F4890" s="8"/>
      <c r="G4890" s="7">
        <v>316</v>
      </c>
      <c r="H4890" s="17">
        <v>81.329113924051001</v>
      </c>
      <c r="I4890" s="16">
        <v>18.670886075948999</v>
      </c>
    </row>
    <row r="4891" spans="3:9" x14ac:dyDescent="0.25">
      <c r="C4891" s="106"/>
      <c r="D4891" s="103"/>
      <c r="E4891" s="11" t="s">
        <v>29</v>
      </c>
      <c r="F4891" s="8"/>
      <c r="G4891" s="7">
        <v>335</v>
      </c>
      <c r="H4891" s="17">
        <v>86.268656716417993</v>
      </c>
      <c r="I4891" s="16">
        <v>13.731343283582</v>
      </c>
    </row>
    <row r="4892" spans="3:9" x14ac:dyDescent="0.25">
      <c r="C4892" s="106"/>
      <c r="D4892" s="103"/>
      <c r="E4892" s="11" t="s">
        <v>30</v>
      </c>
      <c r="F4892" s="8"/>
      <c r="G4892" s="7">
        <v>319</v>
      </c>
      <c r="H4892" s="17">
        <v>84.952978056426005</v>
      </c>
      <c r="I4892" s="16">
        <v>15.047021943574</v>
      </c>
    </row>
    <row r="4893" spans="3:9" x14ac:dyDescent="0.25">
      <c r="C4893" s="106"/>
      <c r="D4893" s="103"/>
      <c r="E4893" s="11" t="s">
        <v>31</v>
      </c>
      <c r="F4893" s="8"/>
      <c r="G4893" s="7">
        <v>1267</v>
      </c>
      <c r="H4893" s="17">
        <v>79.794790844515006</v>
      </c>
      <c r="I4893" s="16">
        <v>20.205209155485001</v>
      </c>
    </row>
    <row r="4894" spans="3:9" x14ac:dyDescent="0.25">
      <c r="C4894" s="106"/>
      <c r="D4894" s="103"/>
      <c r="E4894" s="11" t="s">
        <v>32</v>
      </c>
      <c r="F4894" s="8"/>
      <c r="G4894" s="7">
        <v>654</v>
      </c>
      <c r="H4894" s="17">
        <v>85.626911314984994</v>
      </c>
      <c r="I4894" s="16">
        <v>14.373088685015</v>
      </c>
    </row>
    <row r="4895" spans="3:9" x14ac:dyDescent="0.25">
      <c r="C4895" s="106"/>
      <c r="D4895" s="102" t="s">
        <v>22</v>
      </c>
      <c r="E4895" s="10" t="s">
        <v>26</v>
      </c>
      <c r="F4895" s="9"/>
      <c r="G4895" s="13">
        <v>137</v>
      </c>
      <c r="H4895" s="23">
        <v>40.145985401460003</v>
      </c>
      <c r="I4895" s="25">
        <v>59.854014598539997</v>
      </c>
    </row>
    <row r="4896" spans="3:9" x14ac:dyDescent="0.25">
      <c r="C4896" s="106"/>
      <c r="D4896" s="103"/>
      <c r="E4896" s="11" t="s">
        <v>27</v>
      </c>
      <c r="F4896" s="8"/>
      <c r="G4896" s="7">
        <v>157</v>
      </c>
      <c r="H4896" s="17">
        <v>57.961783439489999</v>
      </c>
      <c r="I4896" s="16">
        <v>42.038216560510001</v>
      </c>
    </row>
    <row r="4897" spans="3:9" x14ac:dyDescent="0.25">
      <c r="C4897" s="106"/>
      <c r="D4897" s="103"/>
      <c r="E4897" s="11" t="s">
        <v>28</v>
      </c>
      <c r="F4897" s="8"/>
      <c r="G4897" s="7">
        <v>162</v>
      </c>
      <c r="H4897" s="17">
        <v>76.543209876543003</v>
      </c>
      <c r="I4897" s="16">
        <v>23.456790123457001</v>
      </c>
    </row>
    <row r="4898" spans="3:9" x14ac:dyDescent="0.25">
      <c r="C4898" s="106"/>
      <c r="D4898" s="103"/>
      <c r="E4898" s="11" t="s">
        <v>29</v>
      </c>
      <c r="F4898" s="8"/>
      <c r="G4898" s="7">
        <v>175</v>
      </c>
      <c r="H4898" s="17">
        <v>85.714285714286007</v>
      </c>
      <c r="I4898" s="16">
        <v>14.285714285714</v>
      </c>
    </row>
    <row r="4899" spans="3:9" x14ac:dyDescent="0.25">
      <c r="C4899" s="106"/>
      <c r="D4899" s="103"/>
      <c r="E4899" s="11" t="s">
        <v>30</v>
      </c>
      <c r="F4899" s="8"/>
      <c r="G4899" s="7">
        <v>149</v>
      </c>
      <c r="H4899" s="17">
        <v>86.577181208054</v>
      </c>
      <c r="I4899" s="16">
        <v>13.422818791946</v>
      </c>
    </row>
    <row r="4900" spans="3:9" x14ac:dyDescent="0.25">
      <c r="C4900" s="106"/>
      <c r="D4900" s="103"/>
      <c r="E4900" s="11" t="s">
        <v>31</v>
      </c>
      <c r="F4900" s="8"/>
      <c r="G4900" s="7">
        <v>643</v>
      </c>
      <c r="H4900" s="17">
        <v>76.827371695178996</v>
      </c>
      <c r="I4900" s="16">
        <v>23.172628304821</v>
      </c>
    </row>
    <row r="4901" spans="3:9" x14ac:dyDescent="0.25">
      <c r="C4901" s="106"/>
      <c r="D4901" s="103"/>
      <c r="E4901" s="11" t="s">
        <v>32</v>
      </c>
      <c r="F4901" s="8"/>
      <c r="G4901" s="7">
        <v>324</v>
      </c>
      <c r="H4901" s="17">
        <v>86.111111111111001</v>
      </c>
      <c r="I4901" s="16">
        <v>13.888888888888999</v>
      </c>
    </row>
    <row r="4902" spans="3:9" x14ac:dyDescent="0.25">
      <c r="C4902" s="106"/>
      <c r="D4902" s="102" t="s">
        <v>23</v>
      </c>
      <c r="E4902" s="10" t="s">
        <v>26</v>
      </c>
      <c r="F4902" s="9"/>
      <c r="G4902" s="13">
        <v>120</v>
      </c>
      <c r="H4902" s="23">
        <v>61.666666666666998</v>
      </c>
      <c r="I4902" s="25">
        <v>38.333333333333002</v>
      </c>
    </row>
    <row r="4903" spans="3:9" x14ac:dyDescent="0.25">
      <c r="C4903" s="106"/>
      <c r="D4903" s="103"/>
      <c r="E4903" s="11" t="s">
        <v>27</v>
      </c>
      <c r="F4903" s="8"/>
      <c r="G4903" s="7">
        <v>140</v>
      </c>
      <c r="H4903" s="17">
        <v>73.571428571428996</v>
      </c>
      <c r="I4903" s="16">
        <v>26.428571428571001</v>
      </c>
    </row>
    <row r="4904" spans="3:9" x14ac:dyDescent="0.25">
      <c r="C4904" s="106"/>
      <c r="D4904" s="103"/>
      <c r="E4904" s="11" t="s">
        <v>28</v>
      </c>
      <c r="F4904" s="8"/>
      <c r="G4904" s="7">
        <v>154</v>
      </c>
      <c r="H4904" s="17">
        <v>86.363636363636004</v>
      </c>
      <c r="I4904" s="16">
        <v>13.636363636364001</v>
      </c>
    </row>
    <row r="4905" spans="3:9" x14ac:dyDescent="0.25">
      <c r="C4905" s="106"/>
      <c r="D4905" s="103"/>
      <c r="E4905" s="11" t="s">
        <v>29</v>
      </c>
      <c r="F4905" s="8"/>
      <c r="G4905" s="7">
        <v>160</v>
      </c>
      <c r="H4905" s="17">
        <v>86.875</v>
      </c>
      <c r="I4905" s="16">
        <v>13.125</v>
      </c>
    </row>
    <row r="4906" spans="3:9" x14ac:dyDescent="0.25">
      <c r="C4906" s="106"/>
      <c r="D4906" s="103"/>
      <c r="E4906" s="11" t="s">
        <v>30</v>
      </c>
      <c r="F4906" s="8"/>
      <c r="G4906" s="7">
        <v>170</v>
      </c>
      <c r="H4906" s="17">
        <v>83.529411764705998</v>
      </c>
      <c r="I4906" s="16">
        <v>16.470588235293999</v>
      </c>
    </row>
    <row r="4907" spans="3:9" x14ac:dyDescent="0.25">
      <c r="C4907" s="106"/>
      <c r="D4907" s="103"/>
      <c r="E4907" s="11" t="s">
        <v>31</v>
      </c>
      <c r="F4907" s="8"/>
      <c r="G4907" s="7">
        <v>624</v>
      </c>
      <c r="H4907" s="17">
        <v>82.852564102564003</v>
      </c>
      <c r="I4907" s="16">
        <v>17.147435897436001</v>
      </c>
    </row>
    <row r="4908" spans="3:9" x14ac:dyDescent="0.25">
      <c r="C4908" s="106"/>
      <c r="D4908" s="103"/>
      <c r="E4908" s="11" t="s">
        <v>32</v>
      </c>
      <c r="F4908" s="8"/>
      <c r="G4908" s="7">
        <v>330</v>
      </c>
      <c r="H4908" s="17">
        <v>85.151515151515</v>
      </c>
      <c r="I4908" s="16">
        <v>14.848484848485</v>
      </c>
    </row>
    <row r="4909" spans="3:9" ht="25.2" x14ac:dyDescent="0.25">
      <c r="C4909" s="102" t="s">
        <v>33</v>
      </c>
      <c r="D4909" s="102" t="s">
        <v>25</v>
      </c>
      <c r="E4909" s="10" t="s">
        <v>34</v>
      </c>
      <c r="F4909" s="9"/>
      <c r="G4909" s="13">
        <v>75</v>
      </c>
      <c r="H4909" s="23">
        <v>68</v>
      </c>
      <c r="I4909" s="25">
        <v>32</v>
      </c>
    </row>
    <row r="4910" spans="3:9" ht="25.2" x14ac:dyDescent="0.25">
      <c r="C4910" s="106"/>
      <c r="D4910" s="103"/>
      <c r="E4910" s="11" t="s">
        <v>35</v>
      </c>
      <c r="F4910" s="8"/>
      <c r="G4910" s="7">
        <v>1042</v>
      </c>
      <c r="H4910" s="17">
        <v>74.088291746641005</v>
      </c>
      <c r="I4910" s="16">
        <v>25.911708253358999</v>
      </c>
    </row>
    <row r="4911" spans="3:9" ht="25.2" x14ac:dyDescent="0.25">
      <c r="C4911" s="106"/>
      <c r="D4911" s="103"/>
      <c r="E4911" s="11" t="s">
        <v>36</v>
      </c>
      <c r="F4911" s="8"/>
      <c r="G4911" s="7">
        <v>122</v>
      </c>
      <c r="H4911" s="17">
        <v>70.491803278689005</v>
      </c>
      <c r="I4911" s="16">
        <v>29.508196721310998</v>
      </c>
    </row>
    <row r="4912" spans="3:9" ht="25.2" x14ac:dyDescent="0.25">
      <c r="C4912" s="106"/>
      <c r="D4912" s="103"/>
      <c r="E4912" s="11" t="s">
        <v>37</v>
      </c>
      <c r="F4912" s="8"/>
      <c r="G4912" s="7">
        <v>251</v>
      </c>
      <c r="H4912" s="17">
        <v>79.681274900397995</v>
      </c>
      <c r="I4912" s="16">
        <v>20.318725099601998</v>
      </c>
    </row>
    <row r="4913" spans="3:9" x14ac:dyDescent="0.25">
      <c r="C4913" s="106"/>
      <c r="D4913" s="103"/>
      <c r="E4913" s="11" t="s">
        <v>38</v>
      </c>
      <c r="F4913" s="8"/>
      <c r="G4913" s="14">
        <v>34</v>
      </c>
      <c r="H4913" s="29">
        <v>91.176470588235006</v>
      </c>
      <c r="I4913" s="31">
        <v>8.8235294117649996</v>
      </c>
    </row>
    <row r="4914" spans="3:9" ht="25.2" x14ac:dyDescent="0.25">
      <c r="C4914" s="106"/>
      <c r="D4914" s="102" t="s">
        <v>22</v>
      </c>
      <c r="E4914" s="10" t="s">
        <v>34</v>
      </c>
      <c r="F4914" s="9"/>
      <c r="G4914" s="13">
        <v>53</v>
      </c>
      <c r="H4914" s="23">
        <v>64.150943396225998</v>
      </c>
      <c r="I4914" s="25">
        <v>35.849056603774002</v>
      </c>
    </row>
    <row r="4915" spans="3:9" ht="25.2" x14ac:dyDescent="0.25">
      <c r="C4915" s="106"/>
      <c r="D4915" s="103"/>
      <c r="E4915" s="11" t="s">
        <v>35</v>
      </c>
      <c r="F4915" s="8"/>
      <c r="G4915" s="7">
        <v>595</v>
      </c>
      <c r="H4915" s="17">
        <v>70.252100840335999</v>
      </c>
      <c r="I4915" s="16">
        <v>29.747899159664001</v>
      </c>
    </row>
    <row r="4916" spans="3:9" ht="25.2" x14ac:dyDescent="0.25">
      <c r="C4916" s="106"/>
      <c r="D4916" s="103"/>
      <c r="E4916" s="11" t="s">
        <v>36</v>
      </c>
      <c r="F4916" s="8"/>
      <c r="G4916" s="7">
        <v>56</v>
      </c>
      <c r="H4916" s="17">
        <v>67.857142857143003</v>
      </c>
      <c r="I4916" s="16">
        <v>32.142857142856997</v>
      </c>
    </row>
    <row r="4917" spans="3:9" ht="25.2" x14ac:dyDescent="0.25">
      <c r="C4917" s="106"/>
      <c r="D4917" s="103"/>
      <c r="E4917" s="11" t="s">
        <v>37</v>
      </c>
      <c r="F4917" s="8"/>
      <c r="G4917" s="7">
        <v>54</v>
      </c>
      <c r="H4917" s="17">
        <v>72.222222222222001</v>
      </c>
      <c r="I4917" s="16">
        <v>27.777777777777999</v>
      </c>
    </row>
    <row r="4918" spans="3:9" x14ac:dyDescent="0.25">
      <c r="C4918" s="106"/>
      <c r="D4918" s="103"/>
      <c r="E4918" s="11" t="s">
        <v>38</v>
      </c>
      <c r="F4918" s="8"/>
      <c r="G4918" s="14">
        <v>22</v>
      </c>
      <c r="H4918" s="29">
        <v>90.909090909091006</v>
      </c>
      <c r="I4918" s="31">
        <v>9.0909090909089993</v>
      </c>
    </row>
    <row r="4919" spans="3:9" ht="25.2" x14ac:dyDescent="0.25">
      <c r="C4919" s="106"/>
      <c r="D4919" s="102" t="s">
        <v>23</v>
      </c>
      <c r="E4919" s="10" t="s">
        <v>34</v>
      </c>
      <c r="F4919" s="9"/>
      <c r="G4919" s="41">
        <v>22</v>
      </c>
      <c r="H4919" s="61">
        <v>77.272727272726996</v>
      </c>
      <c r="I4919" s="63">
        <v>22.727272727273</v>
      </c>
    </row>
    <row r="4920" spans="3:9" ht="25.2" x14ac:dyDescent="0.25">
      <c r="C4920" s="106"/>
      <c r="D4920" s="103"/>
      <c r="E4920" s="11" t="s">
        <v>35</v>
      </c>
      <c r="F4920" s="8"/>
      <c r="G4920" s="7">
        <v>447</v>
      </c>
      <c r="H4920" s="17">
        <v>79.194630872483003</v>
      </c>
      <c r="I4920" s="16">
        <v>20.805369127517</v>
      </c>
    </row>
    <row r="4921" spans="3:9" ht="25.2" x14ac:dyDescent="0.25">
      <c r="C4921" s="106"/>
      <c r="D4921" s="103"/>
      <c r="E4921" s="11" t="s">
        <v>36</v>
      </c>
      <c r="F4921" s="8"/>
      <c r="G4921" s="7">
        <v>66</v>
      </c>
      <c r="H4921" s="17">
        <v>72.727272727273004</v>
      </c>
      <c r="I4921" s="16">
        <v>27.272727272727</v>
      </c>
    </row>
    <row r="4922" spans="3:9" ht="25.2" x14ac:dyDescent="0.25">
      <c r="C4922" s="106"/>
      <c r="D4922" s="103"/>
      <c r="E4922" s="11" t="s">
        <v>37</v>
      </c>
      <c r="F4922" s="8"/>
      <c r="G4922" s="7">
        <v>197</v>
      </c>
      <c r="H4922" s="17">
        <v>81.725888324872997</v>
      </c>
      <c r="I4922" s="16">
        <v>18.274111675126999</v>
      </c>
    </row>
    <row r="4923" spans="3:9" x14ac:dyDescent="0.25">
      <c r="C4923" s="106"/>
      <c r="D4923" s="103"/>
      <c r="E4923" s="11" t="s">
        <v>38</v>
      </c>
      <c r="F4923" s="8"/>
      <c r="G4923" s="14">
        <v>12</v>
      </c>
      <c r="H4923" s="29">
        <v>91.666666666666998</v>
      </c>
      <c r="I4923" s="31">
        <v>8.333333333333</v>
      </c>
    </row>
    <row r="4924" spans="3:9" ht="25.2" x14ac:dyDescent="0.25">
      <c r="C4924" s="102" t="s">
        <v>39</v>
      </c>
      <c r="D4924" s="102" t="s">
        <v>25</v>
      </c>
      <c r="E4924" s="10" t="s">
        <v>40</v>
      </c>
      <c r="F4924" s="9"/>
      <c r="G4924" s="13">
        <v>263</v>
      </c>
      <c r="H4924" s="23">
        <v>73.764258555132997</v>
      </c>
      <c r="I4924" s="25">
        <v>26.235741444866999</v>
      </c>
    </row>
    <row r="4925" spans="3:9" ht="25.2" x14ac:dyDescent="0.25">
      <c r="C4925" s="106"/>
      <c r="D4925" s="103"/>
      <c r="E4925" s="11" t="s">
        <v>41</v>
      </c>
      <c r="F4925" s="8"/>
      <c r="G4925" s="7">
        <v>906</v>
      </c>
      <c r="H4925" s="17">
        <v>73.509933774833996</v>
      </c>
      <c r="I4925" s="16">
        <v>26.490066225166</v>
      </c>
    </row>
    <row r="4926" spans="3:9" x14ac:dyDescent="0.25">
      <c r="C4926" s="106"/>
      <c r="D4926" s="103"/>
      <c r="E4926" s="11" t="s">
        <v>42</v>
      </c>
      <c r="F4926" s="8"/>
      <c r="G4926" s="7">
        <v>61</v>
      </c>
      <c r="H4926" s="17">
        <v>57.377049180328001</v>
      </c>
      <c r="I4926" s="16">
        <v>42.622950819671999</v>
      </c>
    </row>
    <row r="4927" spans="3:9" x14ac:dyDescent="0.25">
      <c r="C4927" s="106"/>
      <c r="D4927" s="103"/>
      <c r="E4927" s="11" t="s">
        <v>43</v>
      </c>
      <c r="F4927" s="8"/>
      <c r="G4927" s="7">
        <v>450</v>
      </c>
      <c r="H4927" s="17">
        <v>73.555555555555998</v>
      </c>
      <c r="I4927" s="16">
        <v>26.444444444443999</v>
      </c>
    </row>
    <row r="4928" spans="3:9" x14ac:dyDescent="0.25">
      <c r="C4928" s="106"/>
      <c r="D4928" s="103"/>
      <c r="E4928" s="11" t="s">
        <v>44</v>
      </c>
      <c r="F4928" s="8"/>
      <c r="G4928" s="7">
        <v>93</v>
      </c>
      <c r="H4928" s="17">
        <v>84.946236559140004</v>
      </c>
      <c r="I4928" s="16">
        <v>15.053763440859999</v>
      </c>
    </row>
    <row r="4929" spans="3:9" ht="25.2" x14ac:dyDescent="0.25">
      <c r="C4929" s="106"/>
      <c r="D4929" s="103"/>
      <c r="E4929" s="11" t="s">
        <v>45</v>
      </c>
      <c r="F4929" s="8"/>
      <c r="G4929" s="14">
        <v>41</v>
      </c>
      <c r="H4929" s="29">
        <v>78.048780487805004</v>
      </c>
      <c r="I4929" s="31">
        <v>21.951219512194999</v>
      </c>
    </row>
    <row r="4930" spans="3:9" x14ac:dyDescent="0.25">
      <c r="C4930" s="106"/>
      <c r="D4930" s="103"/>
      <c r="E4930" s="11" t="s">
        <v>38</v>
      </c>
      <c r="F4930" s="8"/>
      <c r="G4930" s="7">
        <v>141</v>
      </c>
      <c r="H4930" s="17">
        <v>85.106382978723005</v>
      </c>
      <c r="I4930" s="16">
        <v>14.893617021277</v>
      </c>
    </row>
    <row r="4931" spans="3:9" ht="25.2" x14ac:dyDescent="0.25">
      <c r="C4931" s="106"/>
      <c r="D4931" s="102" t="s">
        <v>22</v>
      </c>
      <c r="E4931" s="10" t="s">
        <v>40</v>
      </c>
      <c r="F4931" s="9"/>
      <c r="G4931" s="13">
        <v>123</v>
      </c>
      <c r="H4931" s="23">
        <v>68.292682926829002</v>
      </c>
      <c r="I4931" s="25">
        <v>31.707317073171001</v>
      </c>
    </row>
    <row r="4932" spans="3:9" ht="25.2" x14ac:dyDescent="0.25">
      <c r="C4932" s="106"/>
      <c r="D4932" s="103"/>
      <c r="E4932" s="11" t="s">
        <v>41</v>
      </c>
      <c r="F4932" s="8"/>
      <c r="G4932" s="7">
        <v>511</v>
      </c>
      <c r="H4932" s="17">
        <v>68.884540117417004</v>
      </c>
      <c r="I4932" s="16">
        <v>31.115459882583</v>
      </c>
    </row>
    <row r="4933" spans="3:9" x14ac:dyDescent="0.25">
      <c r="C4933" s="106"/>
      <c r="D4933" s="103"/>
      <c r="E4933" s="11" t="s">
        <v>42</v>
      </c>
      <c r="F4933" s="8"/>
      <c r="G4933" s="14">
        <v>36</v>
      </c>
      <c r="H4933" s="29">
        <v>44.444444444444002</v>
      </c>
      <c r="I4933" s="31">
        <v>55.555555555555998</v>
      </c>
    </row>
    <row r="4934" spans="3:9" x14ac:dyDescent="0.25">
      <c r="C4934" s="106"/>
      <c r="D4934" s="103"/>
      <c r="E4934" s="11" t="s">
        <v>43</v>
      </c>
      <c r="F4934" s="8"/>
      <c r="G4934" s="7">
        <v>224</v>
      </c>
      <c r="H4934" s="17">
        <v>67.857142857143003</v>
      </c>
      <c r="I4934" s="16">
        <v>32.142857142856997</v>
      </c>
    </row>
    <row r="4935" spans="3:9" x14ac:dyDescent="0.25">
      <c r="C4935" s="106"/>
      <c r="D4935" s="103"/>
      <c r="E4935" s="11" t="s">
        <v>44</v>
      </c>
      <c r="F4935" s="8"/>
      <c r="G4935" s="14">
        <v>46</v>
      </c>
      <c r="H4935" s="29">
        <v>91.304347826086996</v>
      </c>
      <c r="I4935" s="31">
        <v>8.6956521739130004</v>
      </c>
    </row>
    <row r="4936" spans="3:9" ht="25.2" x14ac:dyDescent="0.25">
      <c r="C4936" s="106"/>
      <c r="D4936" s="103"/>
      <c r="E4936" s="11" t="s">
        <v>45</v>
      </c>
      <c r="F4936" s="8"/>
      <c r="G4936" s="14">
        <v>18</v>
      </c>
      <c r="H4936" s="29">
        <v>72.222222222222001</v>
      </c>
      <c r="I4936" s="31">
        <v>27.777777777777999</v>
      </c>
    </row>
    <row r="4937" spans="3:9" x14ac:dyDescent="0.25">
      <c r="C4937" s="106"/>
      <c r="D4937" s="103"/>
      <c r="E4937" s="11" t="s">
        <v>38</v>
      </c>
      <c r="F4937" s="8"/>
      <c r="G4937" s="7">
        <v>80</v>
      </c>
      <c r="H4937" s="17">
        <v>83.75</v>
      </c>
      <c r="I4937" s="16">
        <v>16.25</v>
      </c>
    </row>
    <row r="4938" spans="3:9" ht="25.2" x14ac:dyDescent="0.25">
      <c r="C4938" s="106"/>
      <c r="D4938" s="102" t="s">
        <v>23</v>
      </c>
      <c r="E4938" s="10" t="s">
        <v>40</v>
      </c>
      <c r="F4938" s="9"/>
      <c r="G4938" s="13">
        <v>140</v>
      </c>
      <c r="H4938" s="23">
        <v>78.571428571428996</v>
      </c>
      <c r="I4938" s="25">
        <v>21.428571428571001</v>
      </c>
    </row>
    <row r="4939" spans="3:9" ht="25.2" x14ac:dyDescent="0.25">
      <c r="C4939" s="106"/>
      <c r="D4939" s="103"/>
      <c r="E4939" s="11" t="s">
        <v>41</v>
      </c>
      <c r="F4939" s="8"/>
      <c r="G4939" s="7">
        <v>395</v>
      </c>
      <c r="H4939" s="17">
        <v>79.493670886076004</v>
      </c>
      <c r="I4939" s="16">
        <v>20.506329113924</v>
      </c>
    </row>
    <row r="4940" spans="3:9" x14ac:dyDescent="0.25">
      <c r="C4940" s="106"/>
      <c r="D4940" s="103"/>
      <c r="E4940" s="11" t="s">
        <v>42</v>
      </c>
      <c r="F4940" s="8"/>
      <c r="G4940" s="14">
        <v>25</v>
      </c>
      <c r="H4940" s="29">
        <v>76</v>
      </c>
      <c r="I4940" s="31">
        <v>24</v>
      </c>
    </row>
    <row r="4941" spans="3:9" x14ac:dyDescent="0.25">
      <c r="C4941" s="106"/>
      <c r="D4941" s="103"/>
      <c r="E4941" s="11" t="s">
        <v>43</v>
      </c>
      <c r="F4941" s="8"/>
      <c r="G4941" s="7">
        <v>226</v>
      </c>
      <c r="H4941" s="17">
        <v>79.203539823008995</v>
      </c>
      <c r="I4941" s="16">
        <v>20.796460176991001</v>
      </c>
    </row>
    <row r="4942" spans="3:9" x14ac:dyDescent="0.25">
      <c r="C4942" s="106"/>
      <c r="D4942" s="103"/>
      <c r="E4942" s="11" t="s">
        <v>44</v>
      </c>
      <c r="F4942" s="8"/>
      <c r="G4942" s="14">
        <v>47</v>
      </c>
      <c r="H4942" s="29">
        <v>78.723404255318997</v>
      </c>
      <c r="I4942" s="31">
        <v>21.276595744681</v>
      </c>
    </row>
    <row r="4943" spans="3:9" ht="25.2" x14ac:dyDescent="0.25">
      <c r="C4943" s="106"/>
      <c r="D4943" s="103"/>
      <c r="E4943" s="11" t="s">
        <v>45</v>
      </c>
      <c r="F4943" s="8"/>
      <c r="G4943" s="14">
        <v>23</v>
      </c>
      <c r="H4943" s="29">
        <v>82.608695652174006</v>
      </c>
      <c r="I4943" s="31">
        <v>17.391304347826001</v>
      </c>
    </row>
    <row r="4944" spans="3:9" x14ac:dyDescent="0.25">
      <c r="C4944" s="106"/>
      <c r="D4944" s="103"/>
      <c r="E4944" s="11" t="s">
        <v>38</v>
      </c>
      <c r="F4944" s="8"/>
      <c r="G4944" s="7">
        <v>61</v>
      </c>
      <c r="H4944" s="17">
        <v>86.885245901638996</v>
      </c>
      <c r="I4944" s="16">
        <v>13.114754098361001</v>
      </c>
    </row>
    <row r="4945" spans="3:9" x14ac:dyDescent="0.25">
      <c r="C4945" s="102" t="s">
        <v>46</v>
      </c>
      <c r="D4945" s="100" t="s">
        <v>21</v>
      </c>
      <c r="E4945" s="10" t="s">
        <v>47</v>
      </c>
      <c r="F4945" s="9"/>
      <c r="G4945" s="13">
        <v>1103</v>
      </c>
      <c r="H4945" s="23">
        <v>76.790571169537998</v>
      </c>
      <c r="I4945" s="25">
        <v>23.209428830461999</v>
      </c>
    </row>
    <row r="4946" spans="3:9" ht="25.2" x14ac:dyDescent="0.25">
      <c r="C4946" s="106"/>
      <c r="D4946" s="101"/>
      <c r="E4946" s="11" t="s">
        <v>48</v>
      </c>
      <c r="F4946" s="8"/>
      <c r="G4946" s="7">
        <v>173</v>
      </c>
      <c r="H4946" s="17">
        <v>66.473988439305998</v>
      </c>
      <c r="I4946" s="16">
        <v>33.526011560694002</v>
      </c>
    </row>
    <row r="4947" spans="3:9" x14ac:dyDescent="0.25">
      <c r="C4947" s="106"/>
      <c r="D4947" s="101"/>
      <c r="E4947" s="11" t="s">
        <v>49</v>
      </c>
      <c r="F4947" s="8"/>
      <c r="G4947" s="14">
        <v>29</v>
      </c>
      <c r="H4947" s="29">
        <v>68.965517241379004</v>
      </c>
      <c r="I4947" s="31">
        <v>31.034482758620999</v>
      </c>
    </row>
    <row r="4948" spans="3:9" ht="25.2" x14ac:dyDescent="0.25">
      <c r="C4948" s="106"/>
      <c r="D4948" s="101"/>
      <c r="E4948" s="11" t="s">
        <v>50</v>
      </c>
      <c r="F4948" s="8"/>
      <c r="G4948" s="7">
        <v>102</v>
      </c>
      <c r="H4948" s="17">
        <v>64.705882352941003</v>
      </c>
      <c r="I4948" s="16">
        <v>35.294117647058997</v>
      </c>
    </row>
    <row r="4949" spans="3:9" ht="25.2" x14ac:dyDescent="0.25">
      <c r="C4949" s="106"/>
      <c r="D4949" s="101"/>
      <c r="E4949" s="11" t="s">
        <v>51</v>
      </c>
      <c r="F4949" s="8"/>
      <c r="G4949" s="14">
        <v>46</v>
      </c>
      <c r="H4949" s="29">
        <v>76.086956521738998</v>
      </c>
      <c r="I4949" s="31">
        <v>23.913043478260999</v>
      </c>
    </row>
    <row r="4950" spans="3:9" x14ac:dyDescent="0.25">
      <c r="C4950" s="106"/>
      <c r="D4950" s="101"/>
      <c r="E4950" s="11" t="s">
        <v>52</v>
      </c>
      <c r="F4950" s="8"/>
      <c r="G4950" s="14">
        <v>20</v>
      </c>
      <c r="H4950" s="29">
        <v>70</v>
      </c>
      <c r="I4950" s="31">
        <v>30</v>
      </c>
    </row>
    <row r="4951" spans="3:9" x14ac:dyDescent="0.25">
      <c r="C4951" s="106"/>
      <c r="D4951" s="101"/>
      <c r="E4951" s="11" t="s">
        <v>53</v>
      </c>
      <c r="F4951" s="8"/>
      <c r="G4951" s="14">
        <v>19</v>
      </c>
      <c r="H4951" s="29">
        <v>63.157894736842003</v>
      </c>
      <c r="I4951" s="31">
        <v>36.842105263157997</v>
      </c>
    </row>
    <row r="4952" spans="3:9" x14ac:dyDescent="0.25">
      <c r="C4952" s="106"/>
      <c r="D4952" s="101"/>
      <c r="E4952" s="11" t="s">
        <v>38</v>
      </c>
      <c r="F4952" s="8"/>
      <c r="G4952" s="14">
        <v>32</v>
      </c>
      <c r="H4952" s="29">
        <v>96.875</v>
      </c>
      <c r="I4952" s="31">
        <v>3.125</v>
      </c>
    </row>
    <row r="4953" spans="3:9" x14ac:dyDescent="0.25">
      <c r="C4953" s="106"/>
      <c r="D4953" s="101"/>
      <c r="E4953" s="11" t="s">
        <v>54</v>
      </c>
      <c r="F4953" s="8"/>
      <c r="G4953" s="7">
        <v>1276</v>
      </c>
      <c r="H4953" s="17">
        <v>75.391849529780998</v>
      </c>
      <c r="I4953" s="16">
        <v>24.608150470219002</v>
      </c>
    </row>
    <row r="4954" spans="3:9" x14ac:dyDescent="0.25">
      <c r="C4954" s="106"/>
      <c r="D4954" s="101"/>
      <c r="E4954" s="11" t="s">
        <v>55</v>
      </c>
      <c r="F4954" s="8"/>
      <c r="G4954" s="7">
        <v>177</v>
      </c>
      <c r="H4954" s="17">
        <v>68.361581920904001</v>
      </c>
      <c r="I4954" s="16">
        <v>31.638418079095999</v>
      </c>
    </row>
    <row r="4955" spans="3:9" ht="25.2" x14ac:dyDescent="0.25">
      <c r="C4955" s="102" t="s">
        <v>56</v>
      </c>
      <c r="D4955" s="100" t="s">
        <v>21</v>
      </c>
      <c r="E4955" s="10" t="s">
        <v>57</v>
      </c>
      <c r="F4955" s="9"/>
      <c r="G4955" s="13">
        <v>393</v>
      </c>
      <c r="H4955" s="23">
        <v>71.246819338422</v>
      </c>
      <c r="I4955" s="25">
        <v>28.753180661578</v>
      </c>
    </row>
    <row r="4956" spans="3:9" ht="25.2" x14ac:dyDescent="0.25">
      <c r="C4956" s="106"/>
      <c r="D4956" s="101"/>
      <c r="E4956" s="11" t="s">
        <v>58</v>
      </c>
      <c r="F4956" s="8"/>
      <c r="G4956" s="7">
        <v>615</v>
      </c>
      <c r="H4956" s="17">
        <v>74.146341463414998</v>
      </c>
      <c r="I4956" s="16">
        <v>25.853658536585002</v>
      </c>
    </row>
    <row r="4957" spans="3:9" ht="25.2" x14ac:dyDescent="0.25">
      <c r="C4957" s="106"/>
      <c r="D4957" s="101"/>
      <c r="E4957" s="11" t="s">
        <v>59</v>
      </c>
      <c r="F4957" s="8"/>
      <c r="G4957" s="7">
        <v>364</v>
      </c>
      <c r="H4957" s="17">
        <v>78.296703296703001</v>
      </c>
      <c r="I4957" s="16">
        <v>21.703296703296999</v>
      </c>
    </row>
    <row r="4958" spans="3:9" x14ac:dyDescent="0.25">
      <c r="C4958" s="106"/>
      <c r="D4958" s="101"/>
      <c r="E4958" s="11" t="s">
        <v>60</v>
      </c>
      <c r="F4958" s="8"/>
      <c r="G4958" s="7">
        <v>152</v>
      </c>
      <c r="H4958" s="17">
        <v>78.289473684211004</v>
      </c>
      <c r="I4958" s="16">
        <v>21.710526315789</v>
      </c>
    </row>
    <row r="4959" spans="3:9" x14ac:dyDescent="0.25">
      <c r="C4959" s="102" t="s">
        <v>61</v>
      </c>
      <c r="D4959" s="100" t="s">
        <v>21</v>
      </c>
      <c r="E4959" s="10" t="s">
        <v>62</v>
      </c>
      <c r="F4959" s="9"/>
      <c r="G4959" s="13">
        <v>197</v>
      </c>
      <c r="H4959" s="23">
        <v>76.142131979694994</v>
      </c>
      <c r="I4959" s="25">
        <v>23.857868020304998</v>
      </c>
    </row>
    <row r="4960" spans="3:9" x14ac:dyDescent="0.25">
      <c r="C4960" s="103"/>
      <c r="D4960" s="101"/>
      <c r="E4960" s="11" t="s">
        <v>63</v>
      </c>
      <c r="F4960" s="8"/>
      <c r="G4960" s="7">
        <v>460</v>
      </c>
      <c r="H4960" s="17">
        <v>72.608695652174006</v>
      </c>
      <c r="I4960" s="16">
        <v>27.391304347826001</v>
      </c>
    </row>
    <row r="4961" spans="3:9" ht="25.2" x14ac:dyDescent="0.25">
      <c r="C4961" s="103"/>
      <c r="D4961" s="101"/>
      <c r="E4961" s="11" t="s">
        <v>64</v>
      </c>
      <c r="F4961" s="8"/>
      <c r="G4961" s="7">
        <v>286</v>
      </c>
      <c r="H4961" s="17">
        <v>74.475524475523997</v>
      </c>
      <c r="I4961" s="16">
        <v>25.524475524475999</v>
      </c>
    </row>
    <row r="4962" spans="3:9" x14ac:dyDescent="0.25">
      <c r="C4962" s="103"/>
      <c r="D4962" s="101"/>
      <c r="E4962" s="11" t="s">
        <v>65</v>
      </c>
      <c r="F4962" s="8"/>
      <c r="G4962" s="7">
        <v>249</v>
      </c>
      <c r="H4962" s="17">
        <v>76.706827309236999</v>
      </c>
      <c r="I4962" s="16">
        <v>23.293172690763001</v>
      </c>
    </row>
    <row r="4963" spans="3:9" x14ac:dyDescent="0.25">
      <c r="C4963" s="103"/>
      <c r="D4963" s="101"/>
      <c r="E4963" s="11" t="s">
        <v>66</v>
      </c>
      <c r="F4963" s="8"/>
      <c r="G4963" s="7">
        <v>145</v>
      </c>
      <c r="H4963" s="17">
        <v>75.172413793103004</v>
      </c>
      <c r="I4963" s="16">
        <v>24.827586206896999</v>
      </c>
    </row>
    <row r="4964" spans="3:9" x14ac:dyDescent="0.25">
      <c r="C4964" s="107"/>
      <c r="D4964" s="104"/>
      <c r="E4964" s="44" t="s">
        <v>67</v>
      </c>
      <c r="F4964" s="45"/>
      <c r="G4964" s="56">
        <v>187</v>
      </c>
      <c r="H4964" s="66">
        <v>76.470588235294002</v>
      </c>
      <c r="I4964" s="67">
        <v>23.529411764706001</v>
      </c>
    </row>
  </sheetData>
  <mergeCells count="1197">
    <mergeCell ref="C4883:F4884"/>
    <mergeCell ref="D4886:D4887"/>
    <mergeCell ref="D4888:D4894"/>
    <mergeCell ref="D4895:D4901"/>
    <mergeCell ref="D4902:D4908"/>
    <mergeCell ref="D4909:D4913"/>
    <mergeCell ref="D4914:D4918"/>
    <mergeCell ref="D4919:D4923"/>
    <mergeCell ref="D4924:D4930"/>
    <mergeCell ref="D4931:D4937"/>
    <mergeCell ref="D4938:D4944"/>
    <mergeCell ref="D4945:D4954"/>
    <mergeCell ref="D4955:D4958"/>
    <mergeCell ref="D4959:D4964"/>
    <mergeCell ref="C4886:C4887"/>
    <mergeCell ref="C4888:C4908"/>
    <mergeCell ref="C4909:C4923"/>
    <mergeCell ref="C4924:C4944"/>
    <mergeCell ref="C4945:C4954"/>
    <mergeCell ref="C4955:C4958"/>
    <mergeCell ref="C4959:C4964"/>
    <mergeCell ref="C4796:F4797"/>
    <mergeCell ref="D4799:D4800"/>
    <mergeCell ref="D4801:D4807"/>
    <mergeCell ref="D4808:D4814"/>
    <mergeCell ref="D4815:D4821"/>
    <mergeCell ref="D4822:D4826"/>
    <mergeCell ref="D4827:D4831"/>
    <mergeCell ref="D4832:D4836"/>
    <mergeCell ref="D4837:D4843"/>
    <mergeCell ref="D4844:D4850"/>
    <mergeCell ref="D4851:D4857"/>
    <mergeCell ref="D4858:D4867"/>
    <mergeCell ref="D4868:D4871"/>
    <mergeCell ref="D4872:D4877"/>
    <mergeCell ref="C4799:C4800"/>
    <mergeCell ref="C4801:C4821"/>
    <mergeCell ref="C4822:C4836"/>
    <mergeCell ref="C4837:C4857"/>
    <mergeCell ref="C4858:C4867"/>
    <mergeCell ref="C4868:C4871"/>
    <mergeCell ref="C4872:C4877"/>
    <mergeCell ref="C4709:F4710"/>
    <mergeCell ref="D4712:D4713"/>
    <mergeCell ref="D4714:D4720"/>
    <mergeCell ref="D4721:D4727"/>
    <mergeCell ref="D4728:D4734"/>
    <mergeCell ref="D4735:D4739"/>
    <mergeCell ref="D4740:D4744"/>
    <mergeCell ref="D4745:D4749"/>
    <mergeCell ref="D4750:D4756"/>
    <mergeCell ref="D4757:D4763"/>
    <mergeCell ref="D4764:D4770"/>
    <mergeCell ref="D4771:D4780"/>
    <mergeCell ref="D4781:D4784"/>
    <mergeCell ref="D4785:D4790"/>
    <mergeCell ref="C4712:C4713"/>
    <mergeCell ref="C4714:C4734"/>
    <mergeCell ref="C4735:C4749"/>
    <mergeCell ref="C4750:C4770"/>
    <mergeCell ref="C4771:C4780"/>
    <mergeCell ref="C4781:C4784"/>
    <mergeCell ref="C4785:C4790"/>
    <mergeCell ref="C4622:F4623"/>
    <mergeCell ref="D4625:D4626"/>
    <mergeCell ref="D4627:D4633"/>
    <mergeCell ref="D4634:D4640"/>
    <mergeCell ref="D4641:D4647"/>
    <mergeCell ref="D4648:D4652"/>
    <mergeCell ref="D4653:D4657"/>
    <mergeCell ref="D4658:D4662"/>
    <mergeCell ref="D4663:D4669"/>
    <mergeCell ref="D4670:D4676"/>
    <mergeCell ref="D4677:D4683"/>
    <mergeCell ref="D4684:D4693"/>
    <mergeCell ref="D4694:D4697"/>
    <mergeCell ref="D4698:D4703"/>
    <mergeCell ref="C4625:C4626"/>
    <mergeCell ref="C4627:C4647"/>
    <mergeCell ref="C4648:C4662"/>
    <mergeCell ref="C4663:C4683"/>
    <mergeCell ref="C4684:C4693"/>
    <mergeCell ref="C4694:C4697"/>
    <mergeCell ref="C4698:C4703"/>
    <mergeCell ref="C4535:F4536"/>
    <mergeCell ref="D4538:D4539"/>
    <mergeCell ref="D4540:D4546"/>
    <mergeCell ref="D4547:D4553"/>
    <mergeCell ref="D4554:D4560"/>
    <mergeCell ref="D4561:D4565"/>
    <mergeCell ref="D4566:D4570"/>
    <mergeCell ref="D4571:D4575"/>
    <mergeCell ref="D4576:D4582"/>
    <mergeCell ref="D4583:D4589"/>
    <mergeCell ref="D4590:D4596"/>
    <mergeCell ref="D4597:D4606"/>
    <mergeCell ref="D4607:D4610"/>
    <mergeCell ref="D4611:D4616"/>
    <mergeCell ref="C4538:C4539"/>
    <mergeCell ref="C4540:C4560"/>
    <mergeCell ref="C4561:C4575"/>
    <mergeCell ref="C4576:C4596"/>
    <mergeCell ref="C4597:C4606"/>
    <mergeCell ref="C4607:C4610"/>
    <mergeCell ref="C4611:C4616"/>
    <mergeCell ref="C4448:F4449"/>
    <mergeCell ref="D4451:D4452"/>
    <mergeCell ref="D4453:D4459"/>
    <mergeCell ref="D4460:D4466"/>
    <mergeCell ref="D4467:D4473"/>
    <mergeCell ref="D4474:D4478"/>
    <mergeCell ref="D4479:D4483"/>
    <mergeCell ref="D4484:D4488"/>
    <mergeCell ref="D4489:D4495"/>
    <mergeCell ref="D4496:D4502"/>
    <mergeCell ref="D4503:D4509"/>
    <mergeCell ref="D4510:D4519"/>
    <mergeCell ref="D4520:D4523"/>
    <mergeCell ref="D4524:D4529"/>
    <mergeCell ref="C4451:C4452"/>
    <mergeCell ref="C4453:C4473"/>
    <mergeCell ref="C4474:C4488"/>
    <mergeCell ref="C4489:C4509"/>
    <mergeCell ref="C4510:C4519"/>
    <mergeCell ref="C4520:C4523"/>
    <mergeCell ref="C4524:C4529"/>
    <mergeCell ref="C4361:F4362"/>
    <mergeCell ref="D4364:D4365"/>
    <mergeCell ref="D4366:D4372"/>
    <mergeCell ref="D4373:D4379"/>
    <mergeCell ref="D4380:D4386"/>
    <mergeCell ref="D4387:D4391"/>
    <mergeCell ref="D4392:D4396"/>
    <mergeCell ref="D4397:D4401"/>
    <mergeCell ref="D4402:D4408"/>
    <mergeCell ref="D4409:D4415"/>
    <mergeCell ref="D4416:D4422"/>
    <mergeCell ref="D4423:D4432"/>
    <mergeCell ref="D4433:D4436"/>
    <mergeCell ref="D4437:D4442"/>
    <mergeCell ref="C4364:C4365"/>
    <mergeCell ref="C4366:C4386"/>
    <mergeCell ref="C4387:C4401"/>
    <mergeCell ref="C4402:C4422"/>
    <mergeCell ref="C4423:C4432"/>
    <mergeCell ref="C4433:C4436"/>
    <mergeCell ref="C4437:C4442"/>
    <mergeCell ref="C4274:F4275"/>
    <mergeCell ref="D4277:D4278"/>
    <mergeCell ref="D4279:D4285"/>
    <mergeCell ref="D4286:D4292"/>
    <mergeCell ref="D4293:D4299"/>
    <mergeCell ref="D4300:D4304"/>
    <mergeCell ref="D4305:D4309"/>
    <mergeCell ref="D4310:D4314"/>
    <mergeCell ref="D4315:D4321"/>
    <mergeCell ref="D4322:D4328"/>
    <mergeCell ref="D4329:D4335"/>
    <mergeCell ref="D4336:D4345"/>
    <mergeCell ref="D4346:D4349"/>
    <mergeCell ref="D4350:D4355"/>
    <mergeCell ref="C4277:C4278"/>
    <mergeCell ref="C4279:C4299"/>
    <mergeCell ref="C4300:C4314"/>
    <mergeCell ref="C4315:C4335"/>
    <mergeCell ref="C4336:C4345"/>
    <mergeCell ref="C4346:C4349"/>
    <mergeCell ref="C4350:C4355"/>
    <mergeCell ref="C4187:F4188"/>
    <mergeCell ref="D4190:D4191"/>
    <mergeCell ref="D4192:D4198"/>
    <mergeCell ref="D4199:D4205"/>
    <mergeCell ref="D4206:D4212"/>
    <mergeCell ref="D4213:D4217"/>
    <mergeCell ref="D4218:D4222"/>
    <mergeCell ref="D4223:D4227"/>
    <mergeCell ref="D4228:D4234"/>
    <mergeCell ref="D4235:D4241"/>
    <mergeCell ref="D4242:D4248"/>
    <mergeCell ref="D4249:D4258"/>
    <mergeCell ref="D4259:D4262"/>
    <mergeCell ref="D4263:D4268"/>
    <mergeCell ref="C4190:C4191"/>
    <mergeCell ref="C4192:C4212"/>
    <mergeCell ref="C4213:C4227"/>
    <mergeCell ref="C4228:C4248"/>
    <mergeCell ref="C4249:C4258"/>
    <mergeCell ref="C4259:C4262"/>
    <mergeCell ref="C4263:C4268"/>
    <mergeCell ref="C4100:F4101"/>
    <mergeCell ref="D4103:D4104"/>
    <mergeCell ref="D4105:D4111"/>
    <mergeCell ref="D4112:D4118"/>
    <mergeCell ref="D4119:D4125"/>
    <mergeCell ref="D4126:D4130"/>
    <mergeCell ref="D4131:D4135"/>
    <mergeCell ref="D4136:D4140"/>
    <mergeCell ref="D4141:D4147"/>
    <mergeCell ref="D4148:D4154"/>
    <mergeCell ref="D4155:D4161"/>
    <mergeCell ref="D4162:D4171"/>
    <mergeCell ref="D4172:D4175"/>
    <mergeCell ref="D4176:D4181"/>
    <mergeCell ref="C4103:C4104"/>
    <mergeCell ref="C4105:C4125"/>
    <mergeCell ref="C4126:C4140"/>
    <mergeCell ref="C4141:C4161"/>
    <mergeCell ref="C4162:C4171"/>
    <mergeCell ref="C4172:C4175"/>
    <mergeCell ref="C4176:C4181"/>
    <mergeCell ref="C4013:F4014"/>
    <mergeCell ref="D4016:D4017"/>
    <mergeCell ref="D4018:D4024"/>
    <mergeCell ref="D4025:D4031"/>
    <mergeCell ref="D4032:D4038"/>
    <mergeCell ref="D4039:D4043"/>
    <mergeCell ref="D4044:D4048"/>
    <mergeCell ref="D4049:D4053"/>
    <mergeCell ref="D4054:D4060"/>
    <mergeCell ref="D4061:D4067"/>
    <mergeCell ref="D4068:D4074"/>
    <mergeCell ref="D4075:D4084"/>
    <mergeCell ref="D4085:D4088"/>
    <mergeCell ref="D4089:D4094"/>
    <mergeCell ref="C4016:C4017"/>
    <mergeCell ref="C4018:C4038"/>
    <mergeCell ref="C4039:C4053"/>
    <mergeCell ref="C4054:C4074"/>
    <mergeCell ref="C4075:C4084"/>
    <mergeCell ref="C4085:C4088"/>
    <mergeCell ref="C4089:C4094"/>
    <mergeCell ref="C3926:F3927"/>
    <mergeCell ref="D3929:D3930"/>
    <mergeCell ref="D3931:D3937"/>
    <mergeCell ref="D3938:D3944"/>
    <mergeCell ref="D3945:D3951"/>
    <mergeCell ref="D3952:D3956"/>
    <mergeCell ref="D3957:D3961"/>
    <mergeCell ref="D3962:D3966"/>
    <mergeCell ref="D3967:D3973"/>
    <mergeCell ref="D3974:D3980"/>
    <mergeCell ref="D3981:D3987"/>
    <mergeCell ref="D3988:D3997"/>
    <mergeCell ref="D3998:D4001"/>
    <mergeCell ref="D4002:D4007"/>
    <mergeCell ref="C3929:C3930"/>
    <mergeCell ref="C3931:C3951"/>
    <mergeCell ref="C3952:C3966"/>
    <mergeCell ref="C3967:C3987"/>
    <mergeCell ref="C3988:C3997"/>
    <mergeCell ref="C3998:C4001"/>
    <mergeCell ref="C4002:C4007"/>
    <mergeCell ref="C3839:F3840"/>
    <mergeCell ref="D3842:D3843"/>
    <mergeCell ref="D3844:D3850"/>
    <mergeCell ref="D3851:D3857"/>
    <mergeCell ref="D3858:D3864"/>
    <mergeCell ref="D3865:D3869"/>
    <mergeCell ref="D3870:D3874"/>
    <mergeCell ref="D3875:D3879"/>
    <mergeCell ref="D3880:D3886"/>
    <mergeCell ref="D3887:D3893"/>
    <mergeCell ref="D3894:D3900"/>
    <mergeCell ref="D3901:D3910"/>
    <mergeCell ref="D3911:D3914"/>
    <mergeCell ref="D3915:D3920"/>
    <mergeCell ref="C3842:C3843"/>
    <mergeCell ref="C3844:C3864"/>
    <mergeCell ref="C3865:C3879"/>
    <mergeCell ref="C3880:C3900"/>
    <mergeCell ref="C3901:C3910"/>
    <mergeCell ref="C3911:C3914"/>
    <mergeCell ref="C3915:C3920"/>
    <mergeCell ref="C3752:F3753"/>
    <mergeCell ref="D3755:D3756"/>
    <mergeCell ref="D3757:D3763"/>
    <mergeCell ref="D3764:D3770"/>
    <mergeCell ref="D3771:D3777"/>
    <mergeCell ref="D3778:D3782"/>
    <mergeCell ref="D3783:D3787"/>
    <mergeCell ref="D3788:D3792"/>
    <mergeCell ref="D3793:D3799"/>
    <mergeCell ref="D3800:D3806"/>
    <mergeCell ref="D3807:D3813"/>
    <mergeCell ref="D3814:D3823"/>
    <mergeCell ref="D3824:D3827"/>
    <mergeCell ref="D3828:D3833"/>
    <mergeCell ref="C3755:C3756"/>
    <mergeCell ref="C3757:C3777"/>
    <mergeCell ref="C3778:C3792"/>
    <mergeCell ref="C3793:C3813"/>
    <mergeCell ref="C3814:C3823"/>
    <mergeCell ref="C3824:C3827"/>
    <mergeCell ref="C3828:C3833"/>
    <mergeCell ref="C3665:F3666"/>
    <mergeCell ref="D3668:D3669"/>
    <mergeCell ref="D3670:D3676"/>
    <mergeCell ref="D3677:D3683"/>
    <mergeCell ref="D3684:D3690"/>
    <mergeCell ref="D3691:D3695"/>
    <mergeCell ref="D3696:D3700"/>
    <mergeCell ref="D3701:D3705"/>
    <mergeCell ref="D3706:D3712"/>
    <mergeCell ref="D3713:D3719"/>
    <mergeCell ref="D3720:D3726"/>
    <mergeCell ref="D3727:D3736"/>
    <mergeCell ref="D3737:D3740"/>
    <mergeCell ref="D3741:D3746"/>
    <mergeCell ref="C3668:C3669"/>
    <mergeCell ref="C3670:C3690"/>
    <mergeCell ref="C3691:C3705"/>
    <mergeCell ref="C3706:C3726"/>
    <mergeCell ref="C3727:C3736"/>
    <mergeCell ref="C3737:C3740"/>
    <mergeCell ref="C3741:C3746"/>
    <mergeCell ref="C3578:F3579"/>
    <mergeCell ref="D3581:D3582"/>
    <mergeCell ref="D3583:D3589"/>
    <mergeCell ref="D3590:D3596"/>
    <mergeCell ref="D3597:D3603"/>
    <mergeCell ref="D3604:D3608"/>
    <mergeCell ref="D3609:D3613"/>
    <mergeCell ref="D3614:D3618"/>
    <mergeCell ref="D3619:D3625"/>
    <mergeCell ref="D3626:D3632"/>
    <mergeCell ref="D3633:D3639"/>
    <mergeCell ref="D3640:D3649"/>
    <mergeCell ref="D3650:D3653"/>
    <mergeCell ref="D3654:D3659"/>
    <mergeCell ref="C3581:C3582"/>
    <mergeCell ref="C3583:C3603"/>
    <mergeCell ref="C3604:C3618"/>
    <mergeCell ref="C3619:C3639"/>
    <mergeCell ref="C3640:C3649"/>
    <mergeCell ref="C3650:C3653"/>
    <mergeCell ref="C3654:C3659"/>
    <mergeCell ref="C3491:F3492"/>
    <mergeCell ref="D3494:D3495"/>
    <mergeCell ref="D3496:D3502"/>
    <mergeCell ref="D3503:D3509"/>
    <mergeCell ref="D3510:D3516"/>
    <mergeCell ref="D3517:D3521"/>
    <mergeCell ref="D3522:D3526"/>
    <mergeCell ref="D3527:D3531"/>
    <mergeCell ref="D3532:D3538"/>
    <mergeCell ref="D3539:D3545"/>
    <mergeCell ref="D3546:D3552"/>
    <mergeCell ref="D3553:D3562"/>
    <mergeCell ref="D3563:D3566"/>
    <mergeCell ref="D3567:D3572"/>
    <mergeCell ref="C3494:C3495"/>
    <mergeCell ref="C3496:C3516"/>
    <mergeCell ref="C3517:C3531"/>
    <mergeCell ref="C3532:C3552"/>
    <mergeCell ref="C3553:C3562"/>
    <mergeCell ref="C3563:C3566"/>
    <mergeCell ref="C3567:C3572"/>
    <mergeCell ref="C3404:F3405"/>
    <mergeCell ref="D3407:D3408"/>
    <mergeCell ref="D3409:D3415"/>
    <mergeCell ref="D3416:D3422"/>
    <mergeCell ref="D3423:D3429"/>
    <mergeCell ref="D3430:D3434"/>
    <mergeCell ref="D3435:D3439"/>
    <mergeCell ref="D3440:D3444"/>
    <mergeCell ref="D3445:D3451"/>
    <mergeCell ref="D3452:D3458"/>
    <mergeCell ref="D3459:D3465"/>
    <mergeCell ref="D3466:D3475"/>
    <mergeCell ref="D3476:D3479"/>
    <mergeCell ref="D3480:D3485"/>
    <mergeCell ref="C3407:C3408"/>
    <mergeCell ref="C3409:C3429"/>
    <mergeCell ref="C3430:C3444"/>
    <mergeCell ref="C3445:C3465"/>
    <mergeCell ref="C3466:C3475"/>
    <mergeCell ref="C3476:C3479"/>
    <mergeCell ref="C3480:C3485"/>
    <mergeCell ref="C3317:F3318"/>
    <mergeCell ref="D3320:D3321"/>
    <mergeCell ref="D3322:D3328"/>
    <mergeCell ref="D3329:D3335"/>
    <mergeCell ref="D3336:D3342"/>
    <mergeCell ref="D3343:D3347"/>
    <mergeCell ref="D3348:D3352"/>
    <mergeCell ref="D3353:D3357"/>
    <mergeCell ref="D3358:D3364"/>
    <mergeCell ref="D3365:D3371"/>
    <mergeCell ref="D3372:D3378"/>
    <mergeCell ref="D3379:D3388"/>
    <mergeCell ref="D3389:D3392"/>
    <mergeCell ref="D3393:D3398"/>
    <mergeCell ref="C3320:C3321"/>
    <mergeCell ref="C3322:C3342"/>
    <mergeCell ref="C3343:C3357"/>
    <mergeCell ref="C3358:C3378"/>
    <mergeCell ref="C3379:C3388"/>
    <mergeCell ref="C3389:C3392"/>
    <mergeCell ref="C3393:C3398"/>
    <mergeCell ref="C3230:F3231"/>
    <mergeCell ref="D3233:D3234"/>
    <mergeCell ref="D3235:D3241"/>
    <mergeCell ref="D3242:D3248"/>
    <mergeCell ref="D3249:D3255"/>
    <mergeCell ref="D3256:D3260"/>
    <mergeCell ref="D3261:D3265"/>
    <mergeCell ref="D3266:D3270"/>
    <mergeCell ref="D3271:D3277"/>
    <mergeCell ref="D3278:D3284"/>
    <mergeCell ref="D3285:D3291"/>
    <mergeCell ref="D3292:D3301"/>
    <mergeCell ref="D3302:D3305"/>
    <mergeCell ref="D3306:D3311"/>
    <mergeCell ref="C3233:C3234"/>
    <mergeCell ref="C3235:C3255"/>
    <mergeCell ref="C3256:C3270"/>
    <mergeCell ref="C3271:C3291"/>
    <mergeCell ref="C3292:C3301"/>
    <mergeCell ref="C3302:C3305"/>
    <mergeCell ref="C3306:C3311"/>
    <mergeCell ref="C3143:F3144"/>
    <mergeCell ref="D3146:D3147"/>
    <mergeCell ref="D3148:D3154"/>
    <mergeCell ref="D3155:D3161"/>
    <mergeCell ref="D3162:D3168"/>
    <mergeCell ref="D3169:D3173"/>
    <mergeCell ref="D3174:D3178"/>
    <mergeCell ref="D3179:D3183"/>
    <mergeCell ref="D3184:D3190"/>
    <mergeCell ref="D3191:D3197"/>
    <mergeCell ref="D3198:D3204"/>
    <mergeCell ref="D3205:D3214"/>
    <mergeCell ref="D3215:D3218"/>
    <mergeCell ref="D3219:D3224"/>
    <mergeCell ref="C3146:C3147"/>
    <mergeCell ref="C3148:C3168"/>
    <mergeCell ref="C3169:C3183"/>
    <mergeCell ref="C3184:C3204"/>
    <mergeCell ref="C3205:C3214"/>
    <mergeCell ref="C3215:C3218"/>
    <mergeCell ref="C3219:C3224"/>
    <mergeCell ref="C3056:F3057"/>
    <mergeCell ref="D3059:D3060"/>
    <mergeCell ref="D3061:D3067"/>
    <mergeCell ref="D3068:D3074"/>
    <mergeCell ref="D3075:D3081"/>
    <mergeCell ref="D3082:D3086"/>
    <mergeCell ref="D3087:D3091"/>
    <mergeCell ref="D3092:D3096"/>
    <mergeCell ref="D3097:D3103"/>
    <mergeCell ref="D3104:D3110"/>
    <mergeCell ref="D3111:D3117"/>
    <mergeCell ref="D3118:D3127"/>
    <mergeCell ref="D3128:D3131"/>
    <mergeCell ref="D3132:D3137"/>
    <mergeCell ref="C3059:C3060"/>
    <mergeCell ref="C3061:C3081"/>
    <mergeCell ref="C3082:C3096"/>
    <mergeCell ref="C3097:C3117"/>
    <mergeCell ref="C3118:C3127"/>
    <mergeCell ref="C3128:C3131"/>
    <mergeCell ref="C3132:C3137"/>
    <mergeCell ref="C2969:F2970"/>
    <mergeCell ref="D2972:D2973"/>
    <mergeCell ref="D2974:D2980"/>
    <mergeCell ref="D2981:D2987"/>
    <mergeCell ref="D2988:D2994"/>
    <mergeCell ref="D2995:D2999"/>
    <mergeCell ref="D3000:D3004"/>
    <mergeCell ref="D3005:D3009"/>
    <mergeCell ref="D3010:D3016"/>
    <mergeCell ref="D3017:D3023"/>
    <mergeCell ref="D3024:D3030"/>
    <mergeCell ref="D3031:D3040"/>
    <mergeCell ref="D3041:D3044"/>
    <mergeCell ref="D3045:D3050"/>
    <mergeCell ref="C2972:C2973"/>
    <mergeCell ref="C2974:C2994"/>
    <mergeCell ref="C2995:C3009"/>
    <mergeCell ref="C3010:C3030"/>
    <mergeCell ref="C3031:C3040"/>
    <mergeCell ref="C3041:C3044"/>
    <mergeCell ref="C3045:C3050"/>
    <mergeCell ref="C2882:F2883"/>
    <mergeCell ref="D2885:D2886"/>
    <mergeCell ref="D2887:D2893"/>
    <mergeCell ref="D2894:D2900"/>
    <mergeCell ref="D2901:D2907"/>
    <mergeCell ref="D2908:D2912"/>
    <mergeCell ref="D2913:D2917"/>
    <mergeCell ref="D2918:D2922"/>
    <mergeCell ref="D2923:D2929"/>
    <mergeCell ref="D2930:D2936"/>
    <mergeCell ref="D2937:D2943"/>
    <mergeCell ref="D2944:D2953"/>
    <mergeCell ref="D2954:D2957"/>
    <mergeCell ref="D2958:D2963"/>
    <mergeCell ref="C2885:C2886"/>
    <mergeCell ref="C2887:C2907"/>
    <mergeCell ref="C2908:C2922"/>
    <mergeCell ref="C2923:C2943"/>
    <mergeCell ref="C2944:C2953"/>
    <mergeCell ref="C2954:C2957"/>
    <mergeCell ref="C2958:C2963"/>
    <mergeCell ref="C2795:F2796"/>
    <mergeCell ref="D2798:D2799"/>
    <mergeCell ref="D2800:D2806"/>
    <mergeCell ref="D2807:D2813"/>
    <mergeCell ref="D2814:D2820"/>
    <mergeCell ref="D2821:D2825"/>
    <mergeCell ref="D2826:D2830"/>
    <mergeCell ref="D2831:D2835"/>
    <mergeCell ref="D2836:D2842"/>
    <mergeCell ref="D2843:D2849"/>
    <mergeCell ref="D2850:D2856"/>
    <mergeCell ref="D2857:D2866"/>
    <mergeCell ref="D2867:D2870"/>
    <mergeCell ref="D2871:D2876"/>
    <mergeCell ref="C2798:C2799"/>
    <mergeCell ref="C2800:C2820"/>
    <mergeCell ref="C2821:C2835"/>
    <mergeCell ref="C2836:C2856"/>
    <mergeCell ref="C2857:C2866"/>
    <mergeCell ref="C2867:C2870"/>
    <mergeCell ref="C2871:C2876"/>
    <mergeCell ref="C2708:F2709"/>
    <mergeCell ref="D2711:D2712"/>
    <mergeCell ref="D2713:D2719"/>
    <mergeCell ref="D2720:D2726"/>
    <mergeCell ref="D2727:D2733"/>
    <mergeCell ref="D2734:D2738"/>
    <mergeCell ref="D2739:D2743"/>
    <mergeCell ref="D2744:D2748"/>
    <mergeCell ref="D2749:D2755"/>
    <mergeCell ref="D2756:D2762"/>
    <mergeCell ref="D2763:D2769"/>
    <mergeCell ref="D2770:D2779"/>
    <mergeCell ref="D2780:D2783"/>
    <mergeCell ref="D2784:D2789"/>
    <mergeCell ref="C2711:C2712"/>
    <mergeCell ref="C2713:C2733"/>
    <mergeCell ref="C2734:C2748"/>
    <mergeCell ref="C2749:C2769"/>
    <mergeCell ref="C2770:C2779"/>
    <mergeCell ref="C2780:C2783"/>
    <mergeCell ref="C2784:C2789"/>
    <mergeCell ref="C2621:F2622"/>
    <mergeCell ref="D2624:D2625"/>
    <mergeCell ref="D2626:D2632"/>
    <mergeCell ref="D2633:D2639"/>
    <mergeCell ref="D2640:D2646"/>
    <mergeCell ref="D2647:D2651"/>
    <mergeCell ref="D2652:D2656"/>
    <mergeCell ref="D2657:D2661"/>
    <mergeCell ref="D2662:D2668"/>
    <mergeCell ref="D2669:D2675"/>
    <mergeCell ref="D2676:D2682"/>
    <mergeCell ref="D2683:D2692"/>
    <mergeCell ref="D2693:D2696"/>
    <mergeCell ref="D2697:D2702"/>
    <mergeCell ref="C2624:C2625"/>
    <mergeCell ref="C2626:C2646"/>
    <mergeCell ref="C2647:C2661"/>
    <mergeCell ref="C2662:C2682"/>
    <mergeCell ref="C2683:C2692"/>
    <mergeCell ref="C2693:C2696"/>
    <mergeCell ref="C2697:C2702"/>
    <mergeCell ref="C2534:F2535"/>
    <mergeCell ref="D2537:D2538"/>
    <mergeCell ref="D2539:D2545"/>
    <mergeCell ref="D2546:D2552"/>
    <mergeCell ref="D2553:D2559"/>
    <mergeCell ref="D2560:D2564"/>
    <mergeCell ref="D2565:D2569"/>
    <mergeCell ref="D2570:D2574"/>
    <mergeCell ref="D2575:D2581"/>
    <mergeCell ref="D2582:D2588"/>
    <mergeCell ref="D2589:D2595"/>
    <mergeCell ref="D2596:D2605"/>
    <mergeCell ref="D2606:D2609"/>
    <mergeCell ref="D2610:D2615"/>
    <mergeCell ref="C2537:C2538"/>
    <mergeCell ref="C2539:C2559"/>
    <mergeCell ref="C2560:C2574"/>
    <mergeCell ref="C2575:C2595"/>
    <mergeCell ref="C2596:C2605"/>
    <mergeCell ref="C2606:C2609"/>
    <mergeCell ref="C2610:C2615"/>
    <mergeCell ref="C2447:F2448"/>
    <mergeCell ref="D2450:D2451"/>
    <mergeCell ref="D2452:D2458"/>
    <mergeCell ref="D2459:D2465"/>
    <mergeCell ref="D2466:D2472"/>
    <mergeCell ref="D2473:D2477"/>
    <mergeCell ref="D2478:D2482"/>
    <mergeCell ref="D2483:D2487"/>
    <mergeCell ref="D2488:D2494"/>
    <mergeCell ref="D2495:D2501"/>
    <mergeCell ref="D2502:D2508"/>
    <mergeCell ref="D2509:D2518"/>
    <mergeCell ref="D2519:D2522"/>
    <mergeCell ref="D2523:D2528"/>
    <mergeCell ref="C2450:C2451"/>
    <mergeCell ref="C2452:C2472"/>
    <mergeCell ref="C2473:C2487"/>
    <mergeCell ref="C2488:C2508"/>
    <mergeCell ref="C2509:C2518"/>
    <mergeCell ref="C2519:C2522"/>
    <mergeCell ref="C2523:C2528"/>
    <mergeCell ref="C2360:F2361"/>
    <mergeCell ref="D2363:D2364"/>
    <mergeCell ref="D2365:D2371"/>
    <mergeCell ref="D2372:D2378"/>
    <mergeCell ref="D2379:D2385"/>
    <mergeCell ref="D2386:D2390"/>
    <mergeCell ref="D2391:D2395"/>
    <mergeCell ref="D2396:D2400"/>
    <mergeCell ref="D2401:D2407"/>
    <mergeCell ref="D2408:D2414"/>
    <mergeCell ref="D2415:D2421"/>
    <mergeCell ref="D2422:D2431"/>
    <mergeCell ref="D2432:D2435"/>
    <mergeCell ref="D2436:D2441"/>
    <mergeCell ref="C2363:C2364"/>
    <mergeCell ref="C2365:C2385"/>
    <mergeCell ref="C2386:C2400"/>
    <mergeCell ref="C2401:C2421"/>
    <mergeCell ref="C2422:C2431"/>
    <mergeCell ref="C2432:C2435"/>
    <mergeCell ref="C2436:C2441"/>
    <mergeCell ref="C2273:F2274"/>
    <mergeCell ref="D2276:D2277"/>
    <mergeCell ref="D2278:D2284"/>
    <mergeCell ref="D2285:D2291"/>
    <mergeCell ref="D2292:D2298"/>
    <mergeCell ref="D2299:D2303"/>
    <mergeCell ref="D2304:D2308"/>
    <mergeCell ref="D2309:D2313"/>
    <mergeCell ref="D2314:D2320"/>
    <mergeCell ref="D2321:D2327"/>
    <mergeCell ref="D2328:D2334"/>
    <mergeCell ref="D2335:D2344"/>
    <mergeCell ref="D2345:D2348"/>
    <mergeCell ref="D2349:D2354"/>
    <mergeCell ref="C2276:C2277"/>
    <mergeCell ref="C2278:C2298"/>
    <mergeCell ref="C2299:C2313"/>
    <mergeCell ref="C2314:C2334"/>
    <mergeCell ref="C2335:C2344"/>
    <mergeCell ref="C2345:C2348"/>
    <mergeCell ref="C2349:C2354"/>
    <mergeCell ref="C2186:F2187"/>
    <mergeCell ref="D2189:D2190"/>
    <mergeCell ref="D2191:D2197"/>
    <mergeCell ref="D2198:D2204"/>
    <mergeCell ref="D2205:D2211"/>
    <mergeCell ref="D2212:D2216"/>
    <mergeCell ref="D2217:D2221"/>
    <mergeCell ref="D2222:D2226"/>
    <mergeCell ref="D2227:D2233"/>
    <mergeCell ref="D2234:D2240"/>
    <mergeCell ref="D2241:D2247"/>
    <mergeCell ref="D2248:D2257"/>
    <mergeCell ref="D2258:D2261"/>
    <mergeCell ref="D2262:D2267"/>
    <mergeCell ref="C2189:C2190"/>
    <mergeCell ref="C2191:C2211"/>
    <mergeCell ref="C2212:C2226"/>
    <mergeCell ref="C2227:C2247"/>
    <mergeCell ref="C2248:C2257"/>
    <mergeCell ref="C2258:C2261"/>
    <mergeCell ref="C2262:C2267"/>
    <mergeCell ref="C2099:F2100"/>
    <mergeCell ref="D2102:D2103"/>
    <mergeCell ref="D2104:D2110"/>
    <mergeCell ref="D2111:D2117"/>
    <mergeCell ref="D2118:D2124"/>
    <mergeCell ref="D2125:D2129"/>
    <mergeCell ref="D2130:D2134"/>
    <mergeCell ref="D2135:D2139"/>
    <mergeCell ref="D2140:D2146"/>
    <mergeCell ref="D2147:D2153"/>
    <mergeCell ref="D2154:D2160"/>
    <mergeCell ref="D2161:D2170"/>
    <mergeCell ref="D2171:D2174"/>
    <mergeCell ref="D2175:D2180"/>
    <mergeCell ref="C2102:C2103"/>
    <mergeCell ref="C2104:C2124"/>
    <mergeCell ref="C2125:C2139"/>
    <mergeCell ref="C2140:C2160"/>
    <mergeCell ref="C2161:C2170"/>
    <mergeCell ref="C2171:C2174"/>
    <mergeCell ref="C2175:C2180"/>
    <mergeCell ref="C2012:F2013"/>
    <mergeCell ref="D2015:D2016"/>
    <mergeCell ref="D2017:D2023"/>
    <mergeCell ref="D2024:D2030"/>
    <mergeCell ref="D2031:D2037"/>
    <mergeCell ref="D2038:D2042"/>
    <mergeCell ref="D2043:D2047"/>
    <mergeCell ref="D2048:D2052"/>
    <mergeCell ref="D2053:D2059"/>
    <mergeCell ref="D2060:D2066"/>
    <mergeCell ref="D2067:D2073"/>
    <mergeCell ref="D2074:D2083"/>
    <mergeCell ref="D2084:D2087"/>
    <mergeCell ref="D2088:D2093"/>
    <mergeCell ref="C2015:C2016"/>
    <mergeCell ref="C2017:C2037"/>
    <mergeCell ref="C2038:C2052"/>
    <mergeCell ref="C2053:C2073"/>
    <mergeCell ref="C2074:C2083"/>
    <mergeCell ref="C2084:C2087"/>
    <mergeCell ref="C2088:C2093"/>
    <mergeCell ref="C1925:F1926"/>
    <mergeCell ref="D1928:D1929"/>
    <mergeCell ref="D1930:D1936"/>
    <mergeCell ref="D1937:D1943"/>
    <mergeCell ref="D1944:D1950"/>
    <mergeCell ref="D1951:D1955"/>
    <mergeCell ref="D1956:D1960"/>
    <mergeCell ref="D1961:D1965"/>
    <mergeCell ref="D1966:D1972"/>
    <mergeCell ref="D1973:D1979"/>
    <mergeCell ref="D1980:D1986"/>
    <mergeCell ref="D1987:D1996"/>
    <mergeCell ref="D1997:D2000"/>
    <mergeCell ref="D2001:D2006"/>
    <mergeCell ref="C1928:C1929"/>
    <mergeCell ref="C1930:C1950"/>
    <mergeCell ref="C1951:C1965"/>
    <mergeCell ref="C1966:C1986"/>
    <mergeCell ref="C1987:C1996"/>
    <mergeCell ref="C1997:C2000"/>
    <mergeCell ref="C2001:C2006"/>
    <mergeCell ref="C1838:F1839"/>
    <mergeCell ref="D1841:D1842"/>
    <mergeCell ref="D1843:D1849"/>
    <mergeCell ref="D1850:D1856"/>
    <mergeCell ref="D1857:D1863"/>
    <mergeCell ref="D1864:D1868"/>
    <mergeCell ref="D1869:D1873"/>
    <mergeCell ref="D1874:D1878"/>
    <mergeCell ref="D1879:D1885"/>
    <mergeCell ref="D1886:D1892"/>
    <mergeCell ref="D1893:D1899"/>
    <mergeCell ref="D1900:D1909"/>
    <mergeCell ref="D1910:D1913"/>
    <mergeCell ref="D1914:D1919"/>
    <mergeCell ref="C1841:C1842"/>
    <mergeCell ref="C1843:C1863"/>
    <mergeCell ref="C1864:C1878"/>
    <mergeCell ref="C1879:C1899"/>
    <mergeCell ref="C1900:C1909"/>
    <mergeCell ref="C1910:C1913"/>
    <mergeCell ref="C1914:C1919"/>
    <mergeCell ref="C1751:F1752"/>
    <mergeCell ref="D1754:D1755"/>
    <mergeCell ref="D1756:D1762"/>
    <mergeCell ref="D1763:D1769"/>
    <mergeCell ref="D1770:D1776"/>
    <mergeCell ref="D1777:D1781"/>
    <mergeCell ref="D1782:D1786"/>
    <mergeCell ref="D1787:D1791"/>
    <mergeCell ref="D1792:D1798"/>
    <mergeCell ref="D1799:D1805"/>
    <mergeCell ref="D1806:D1812"/>
    <mergeCell ref="D1813:D1822"/>
    <mergeCell ref="D1823:D1826"/>
    <mergeCell ref="D1827:D1832"/>
    <mergeCell ref="C1754:C1755"/>
    <mergeCell ref="C1756:C1776"/>
    <mergeCell ref="C1777:C1791"/>
    <mergeCell ref="C1792:C1812"/>
    <mergeCell ref="C1813:C1822"/>
    <mergeCell ref="C1823:C1826"/>
    <mergeCell ref="C1827:C1832"/>
    <mergeCell ref="C1664:F1665"/>
    <mergeCell ref="D1667:D1668"/>
    <mergeCell ref="D1669:D1675"/>
    <mergeCell ref="D1676:D1682"/>
    <mergeCell ref="D1683:D1689"/>
    <mergeCell ref="D1690:D1694"/>
    <mergeCell ref="D1695:D1699"/>
    <mergeCell ref="D1700:D1704"/>
    <mergeCell ref="D1705:D1711"/>
    <mergeCell ref="D1712:D1718"/>
    <mergeCell ref="D1719:D1725"/>
    <mergeCell ref="D1726:D1735"/>
    <mergeCell ref="D1736:D1739"/>
    <mergeCell ref="D1740:D1745"/>
    <mergeCell ref="C1667:C1668"/>
    <mergeCell ref="C1669:C1689"/>
    <mergeCell ref="C1690:C1704"/>
    <mergeCell ref="C1705:C1725"/>
    <mergeCell ref="C1726:C1735"/>
    <mergeCell ref="C1736:C1739"/>
    <mergeCell ref="C1740:C1745"/>
    <mergeCell ref="C1577:F1578"/>
    <mergeCell ref="D1580:D1581"/>
    <mergeCell ref="D1582:D1588"/>
    <mergeCell ref="D1589:D1595"/>
    <mergeCell ref="D1596:D1602"/>
    <mergeCell ref="D1603:D1607"/>
    <mergeCell ref="D1608:D1612"/>
    <mergeCell ref="D1613:D1617"/>
    <mergeCell ref="D1618:D1624"/>
    <mergeCell ref="D1625:D1631"/>
    <mergeCell ref="D1632:D1638"/>
    <mergeCell ref="D1639:D1648"/>
    <mergeCell ref="D1649:D1652"/>
    <mergeCell ref="D1653:D1658"/>
    <mergeCell ref="C1580:C1581"/>
    <mergeCell ref="C1582:C1602"/>
    <mergeCell ref="C1603:C1617"/>
    <mergeCell ref="C1618:C1638"/>
    <mergeCell ref="C1639:C1648"/>
    <mergeCell ref="C1649:C1652"/>
    <mergeCell ref="C1653:C1658"/>
    <mergeCell ref="C1490:F1491"/>
    <mergeCell ref="D1493:D1494"/>
    <mergeCell ref="D1495:D1501"/>
    <mergeCell ref="D1502:D1508"/>
    <mergeCell ref="D1509:D1515"/>
    <mergeCell ref="D1516:D1520"/>
    <mergeCell ref="D1521:D1525"/>
    <mergeCell ref="D1526:D1530"/>
    <mergeCell ref="D1531:D1537"/>
    <mergeCell ref="D1538:D1544"/>
    <mergeCell ref="D1545:D1551"/>
    <mergeCell ref="D1552:D1561"/>
    <mergeCell ref="D1562:D1565"/>
    <mergeCell ref="D1566:D1571"/>
    <mergeCell ref="C1493:C1494"/>
    <mergeCell ref="C1495:C1515"/>
    <mergeCell ref="C1516:C1530"/>
    <mergeCell ref="C1531:C1551"/>
    <mergeCell ref="C1552:C1561"/>
    <mergeCell ref="C1562:C1565"/>
    <mergeCell ref="C1566:C1571"/>
    <mergeCell ref="C1403:F1404"/>
    <mergeCell ref="D1406:D1407"/>
    <mergeCell ref="D1408:D1414"/>
    <mergeCell ref="D1415:D1421"/>
    <mergeCell ref="D1422:D1428"/>
    <mergeCell ref="D1429:D1433"/>
    <mergeCell ref="D1434:D1438"/>
    <mergeCell ref="D1439:D1443"/>
    <mergeCell ref="D1444:D1450"/>
    <mergeCell ref="D1451:D1457"/>
    <mergeCell ref="D1458:D1464"/>
    <mergeCell ref="D1465:D1474"/>
    <mergeCell ref="D1475:D1478"/>
    <mergeCell ref="D1479:D1484"/>
    <mergeCell ref="C1406:C1407"/>
    <mergeCell ref="C1408:C1428"/>
    <mergeCell ref="C1429:C1443"/>
    <mergeCell ref="C1444:C1464"/>
    <mergeCell ref="C1465:C1474"/>
    <mergeCell ref="C1475:C1478"/>
    <mergeCell ref="C1479:C1484"/>
    <mergeCell ref="C1316:F1317"/>
    <mergeCell ref="D1319:D1320"/>
    <mergeCell ref="D1321:D1327"/>
    <mergeCell ref="D1328:D1334"/>
    <mergeCell ref="D1335:D1341"/>
    <mergeCell ref="D1342:D1346"/>
    <mergeCell ref="D1347:D1351"/>
    <mergeCell ref="D1352:D1356"/>
    <mergeCell ref="D1357:D1363"/>
    <mergeCell ref="D1364:D1370"/>
    <mergeCell ref="D1371:D1377"/>
    <mergeCell ref="D1378:D1387"/>
    <mergeCell ref="D1388:D1391"/>
    <mergeCell ref="D1392:D1397"/>
    <mergeCell ref="C1319:C1320"/>
    <mergeCell ref="C1321:C1341"/>
    <mergeCell ref="C1342:C1356"/>
    <mergeCell ref="C1357:C1377"/>
    <mergeCell ref="C1378:C1387"/>
    <mergeCell ref="C1388:C1391"/>
    <mergeCell ref="C1392:C1397"/>
    <mergeCell ref="C1229:F1230"/>
    <mergeCell ref="D1232:D1233"/>
    <mergeCell ref="D1234:D1240"/>
    <mergeCell ref="D1241:D1247"/>
    <mergeCell ref="D1248:D1254"/>
    <mergeCell ref="D1255:D1259"/>
    <mergeCell ref="D1260:D1264"/>
    <mergeCell ref="D1265:D1269"/>
    <mergeCell ref="D1270:D1276"/>
    <mergeCell ref="D1277:D1283"/>
    <mergeCell ref="D1284:D1290"/>
    <mergeCell ref="D1291:D1300"/>
    <mergeCell ref="D1301:D1304"/>
    <mergeCell ref="D1305:D1310"/>
    <mergeCell ref="C1232:C1233"/>
    <mergeCell ref="C1234:C1254"/>
    <mergeCell ref="C1255:C1269"/>
    <mergeCell ref="C1270:C1290"/>
    <mergeCell ref="C1291:C1300"/>
    <mergeCell ref="C1301:C1304"/>
    <mergeCell ref="C1305:C1310"/>
    <mergeCell ref="C1142:F1143"/>
    <mergeCell ref="D1145:D1146"/>
    <mergeCell ref="D1147:D1153"/>
    <mergeCell ref="D1154:D1160"/>
    <mergeCell ref="D1161:D1167"/>
    <mergeCell ref="D1168:D1172"/>
    <mergeCell ref="D1173:D1177"/>
    <mergeCell ref="D1178:D1182"/>
    <mergeCell ref="D1183:D1189"/>
    <mergeCell ref="D1190:D1196"/>
    <mergeCell ref="D1197:D1203"/>
    <mergeCell ref="D1204:D1213"/>
    <mergeCell ref="D1214:D1217"/>
    <mergeCell ref="D1218:D1223"/>
    <mergeCell ref="C1145:C1146"/>
    <mergeCell ref="C1147:C1167"/>
    <mergeCell ref="C1168:C1182"/>
    <mergeCell ref="C1183:C1203"/>
    <mergeCell ref="C1204:C1213"/>
    <mergeCell ref="C1214:C1217"/>
    <mergeCell ref="C1218:C1223"/>
    <mergeCell ref="C1055:F1056"/>
    <mergeCell ref="D1058:D1059"/>
    <mergeCell ref="D1060:D1066"/>
    <mergeCell ref="D1067:D1073"/>
    <mergeCell ref="D1074:D1080"/>
    <mergeCell ref="D1081:D1085"/>
    <mergeCell ref="D1086:D1090"/>
    <mergeCell ref="D1091:D1095"/>
    <mergeCell ref="D1096:D1102"/>
    <mergeCell ref="D1103:D1109"/>
    <mergeCell ref="D1110:D1116"/>
    <mergeCell ref="D1117:D1126"/>
    <mergeCell ref="D1127:D1130"/>
    <mergeCell ref="D1131:D1136"/>
    <mergeCell ref="C1058:C1059"/>
    <mergeCell ref="C1060:C1080"/>
    <mergeCell ref="C1081:C1095"/>
    <mergeCell ref="C1096:C1116"/>
    <mergeCell ref="C1117:C1126"/>
    <mergeCell ref="C1127:C1130"/>
    <mergeCell ref="C1131:C1136"/>
    <mergeCell ref="C968:F969"/>
    <mergeCell ref="D971:D972"/>
    <mergeCell ref="D973:D979"/>
    <mergeCell ref="D980:D986"/>
    <mergeCell ref="D987:D993"/>
    <mergeCell ref="D994:D998"/>
    <mergeCell ref="D999:D1003"/>
    <mergeCell ref="D1004:D1008"/>
    <mergeCell ref="D1009:D1015"/>
    <mergeCell ref="D1016:D1022"/>
    <mergeCell ref="D1023:D1029"/>
    <mergeCell ref="D1030:D1039"/>
    <mergeCell ref="D1040:D1043"/>
    <mergeCell ref="D1044:D1049"/>
    <mergeCell ref="C971:C972"/>
    <mergeCell ref="C973:C993"/>
    <mergeCell ref="C994:C1008"/>
    <mergeCell ref="C1009:C1029"/>
    <mergeCell ref="C1030:C1039"/>
    <mergeCell ref="C1040:C1043"/>
    <mergeCell ref="C1044:C1049"/>
    <mergeCell ref="C881:F882"/>
    <mergeCell ref="D884:D885"/>
    <mergeCell ref="D886:D892"/>
    <mergeCell ref="D893:D899"/>
    <mergeCell ref="D900:D906"/>
    <mergeCell ref="D907:D911"/>
    <mergeCell ref="D912:D916"/>
    <mergeCell ref="D917:D921"/>
    <mergeCell ref="D922:D928"/>
    <mergeCell ref="D929:D935"/>
    <mergeCell ref="D936:D942"/>
    <mergeCell ref="D943:D952"/>
    <mergeCell ref="D953:D956"/>
    <mergeCell ref="D957:D962"/>
    <mergeCell ref="C884:C885"/>
    <mergeCell ref="C886:C906"/>
    <mergeCell ref="C907:C921"/>
    <mergeCell ref="C922:C942"/>
    <mergeCell ref="C943:C952"/>
    <mergeCell ref="C953:C956"/>
    <mergeCell ref="C957:C962"/>
    <mergeCell ref="C794:F795"/>
    <mergeCell ref="D797:D798"/>
    <mergeCell ref="D799:D805"/>
    <mergeCell ref="D806:D812"/>
    <mergeCell ref="D813:D819"/>
    <mergeCell ref="D820:D824"/>
    <mergeCell ref="D825:D829"/>
    <mergeCell ref="D830:D834"/>
    <mergeCell ref="D835:D841"/>
    <mergeCell ref="D842:D848"/>
    <mergeCell ref="D849:D855"/>
    <mergeCell ref="D856:D865"/>
    <mergeCell ref="D866:D869"/>
    <mergeCell ref="D870:D875"/>
    <mergeCell ref="C797:C798"/>
    <mergeCell ref="C799:C819"/>
    <mergeCell ref="C820:C834"/>
    <mergeCell ref="C835:C855"/>
    <mergeCell ref="C856:C865"/>
    <mergeCell ref="C866:C869"/>
    <mergeCell ref="C870:C875"/>
    <mergeCell ref="C707:F708"/>
    <mergeCell ref="D710:D711"/>
    <mergeCell ref="D712:D718"/>
    <mergeCell ref="D719:D725"/>
    <mergeCell ref="D726:D732"/>
    <mergeCell ref="D733:D737"/>
    <mergeCell ref="D738:D742"/>
    <mergeCell ref="D743:D747"/>
    <mergeCell ref="D748:D754"/>
    <mergeCell ref="D755:D761"/>
    <mergeCell ref="D762:D768"/>
    <mergeCell ref="D769:D778"/>
    <mergeCell ref="D779:D782"/>
    <mergeCell ref="D783:D788"/>
    <mergeCell ref="C710:C711"/>
    <mergeCell ref="C712:C732"/>
    <mergeCell ref="C733:C747"/>
    <mergeCell ref="C748:C768"/>
    <mergeCell ref="C769:C778"/>
    <mergeCell ref="C779:C782"/>
    <mergeCell ref="C783:C788"/>
    <mergeCell ref="C620:F621"/>
    <mergeCell ref="D623:D624"/>
    <mergeCell ref="D625:D631"/>
    <mergeCell ref="D632:D638"/>
    <mergeCell ref="D639:D645"/>
    <mergeCell ref="D646:D650"/>
    <mergeCell ref="D651:D655"/>
    <mergeCell ref="D656:D660"/>
    <mergeCell ref="D661:D667"/>
    <mergeCell ref="D668:D674"/>
    <mergeCell ref="D675:D681"/>
    <mergeCell ref="D682:D691"/>
    <mergeCell ref="D692:D695"/>
    <mergeCell ref="D696:D701"/>
    <mergeCell ref="C623:C624"/>
    <mergeCell ref="C625:C645"/>
    <mergeCell ref="C646:C660"/>
    <mergeCell ref="C661:C681"/>
    <mergeCell ref="C682:C691"/>
    <mergeCell ref="C692:C695"/>
    <mergeCell ref="C696:C701"/>
    <mergeCell ref="C533:F534"/>
    <mergeCell ref="D536:D537"/>
    <mergeCell ref="D538:D544"/>
    <mergeCell ref="D545:D551"/>
    <mergeCell ref="D552:D558"/>
    <mergeCell ref="D559:D563"/>
    <mergeCell ref="D564:D568"/>
    <mergeCell ref="D569:D573"/>
    <mergeCell ref="D574:D580"/>
    <mergeCell ref="D581:D587"/>
    <mergeCell ref="D588:D594"/>
    <mergeCell ref="D595:D604"/>
    <mergeCell ref="D605:D608"/>
    <mergeCell ref="D609:D614"/>
    <mergeCell ref="C536:C537"/>
    <mergeCell ref="C538:C558"/>
    <mergeCell ref="C559:C573"/>
    <mergeCell ref="C574:C594"/>
    <mergeCell ref="C595:C604"/>
    <mergeCell ref="C605:C608"/>
    <mergeCell ref="C609:C614"/>
    <mergeCell ref="C446:F447"/>
    <mergeCell ref="D449:D450"/>
    <mergeCell ref="D451:D457"/>
    <mergeCell ref="D458:D464"/>
    <mergeCell ref="D465:D471"/>
    <mergeCell ref="D472:D476"/>
    <mergeCell ref="D477:D481"/>
    <mergeCell ref="D482:D486"/>
    <mergeCell ref="D487:D493"/>
    <mergeCell ref="D494:D500"/>
    <mergeCell ref="D501:D507"/>
    <mergeCell ref="D508:D517"/>
    <mergeCell ref="D518:D521"/>
    <mergeCell ref="D522:D527"/>
    <mergeCell ref="C449:C450"/>
    <mergeCell ref="C451:C471"/>
    <mergeCell ref="C472:C486"/>
    <mergeCell ref="C487:C507"/>
    <mergeCell ref="C508:C517"/>
    <mergeCell ref="C518:C521"/>
    <mergeCell ref="C522:C527"/>
    <mergeCell ref="C359:F360"/>
    <mergeCell ref="D362:D363"/>
    <mergeCell ref="D364:D370"/>
    <mergeCell ref="D371:D377"/>
    <mergeCell ref="D378:D384"/>
    <mergeCell ref="D385:D389"/>
    <mergeCell ref="D390:D394"/>
    <mergeCell ref="D395:D399"/>
    <mergeCell ref="D400:D406"/>
    <mergeCell ref="D407:D413"/>
    <mergeCell ref="D414:D420"/>
    <mergeCell ref="D421:D430"/>
    <mergeCell ref="D431:D434"/>
    <mergeCell ref="D435:D440"/>
    <mergeCell ref="C362:C363"/>
    <mergeCell ref="C364:C384"/>
    <mergeCell ref="C385:C399"/>
    <mergeCell ref="C400:C420"/>
    <mergeCell ref="C421:C430"/>
    <mergeCell ref="C431:C434"/>
    <mergeCell ref="C435:C440"/>
    <mergeCell ref="C272:F273"/>
    <mergeCell ref="D275:D276"/>
    <mergeCell ref="D277:D283"/>
    <mergeCell ref="D284:D290"/>
    <mergeCell ref="D291:D297"/>
    <mergeCell ref="D298:D302"/>
    <mergeCell ref="D303:D307"/>
    <mergeCell ref="D308:D312"/>
    <mergeCell ref="D313:D319"/>
    <mergeCell ref="D320:D326"/>
    <mergeCell ref="D327:D333"/>
    <mergeCell ref="D334:D343"/>
    <mergeCell ref="D344:D347"/>
    <mergeCell ref="D348:D353"/>
    <mergeCell ref="C275:C276"/>
    <mergeCell ref="C277:C297"/>
    <mergeCell ref="C298:C312"/>
    <mergeCell ref="C313:C333"/>
    <mergeCell ref="C334:C343"/>
    <mergeCell ref="C344:C347"/>
    <mergeCell ref="C348:C353"/>
    <mergeCell ref="C185:F186"/>
    <mergeCell ref="D188:D189"/>
    <mergeCell ref="D190:D196"/>
    <mergeCell ref="D197:D203"/>
    <mergeCell ref="D204:D210"/>
    <mergeCell ref="D211:D215"/>
    <mergeCell ref="D216:D220"/>
    <mergeCell ref="D221:D225"/>
    <mergeCell ref="D226:D232"/>
    <mergeCell ref="D233:D239"/>
    <mergeCell ref="D240:D246"/>
    <mergeCell ref="D247:D256"/>
    <mergeCell ref="D257:D260"/>
    <mergeCell ref="D261:D266"/>
    <mergeCell ref="C188:C189"/>
    <mergeCell ref="C190:C210"/>
    <mergeCell ref="C211:C225"/>
    <mergeCell ref="C226:C246"/>
    <mergeCell ref="C247:C256"/>
    <mergeCell ref="C257:C260"/>
    <mergeCell ref="C261:C266"/>
    <mergeCell ref="C98:F99"/>
    <mergeCell ref="D101:D102"/>
    <mergeCell ref="D103:D109"/>
    <mergeCell ref="D110:D116"/>
    <mergeCell ref="D117:D123"/>
    <mergeCell ref="D124:D128"/>
    <mergeCell ref="D129:D133"/>
    <mergeCell ref="D134:D138"/>
    <mergeCell ref="D139:D145"/>
    <mergeCell ref="D146:D152"/>
    <mergeCell ref="D153:D159"/>
    <mergeCell ref="D160:D169"/>
    <mergeCell ref="D170:D173"/>
    <mergeCell ref="D174:D179"/>
    <mergeCell ref="C101:C102"/>
    <mergeCell ref="C103:C123"/>
    <mergeCell ref="C124:C138"/>
    <mergeCell ref="C139:C159"/>
    <mergeCell ref="C160:C169"/>
    <mergeCell ref="C170:C173"/>
    <mergeCell ref="C174:C179"/>
    <mergeCell ref="C11:F12"/>
    <mergeCell ref="D14:D15"/>
    <mergeCell ref="D16:D22"/>
    <mergeCell ref="D23:D29"/>
    <mergeCell ref="D30:D36"/>
    <mergeCell ref="D37:D41"/>
    <mergeCell ref="D42:D46"/>
    <mergeCell ref="D47:D51"/>
    <mergeCell ref="D52:D58"/>
    <mergeCell ref="D59:D65"/>
    <mergeCell ref="D66:D72"/>
    <mergeCell ref="D73:D82"/>
    <mergeCell ref="D83:D86"/>
    <mergeCell ref="D87:D92"/>
    <mergeCell ref="C14:C15"/>
    <mergeCell ref="C16:C36"/>
    <mergeCell ref="C37:C51"/>
    <mergeCell ref="C52:C72"/>
    <mergeCell ref="C73:C82"/>
    <mergeCell ref="C83:C86"/>
    <mergeCell ref="C87:C92"/>
  </mergeCells>
  <phoneticPr fontId="5"/>
  <pageMargins left="0.7" right="0.7" top="0.75" bottom="0.75" header="0.3" footer="0.3"/>
  <pageSetup paperSize="9" scale="63" pageOrder="overThenDown" orientation="landscape"/>
  <headerFooter>
    <oddFooter>&amp;CP(2)</oddFooter>
  </headerFooter>
  <rowBreaks count="57" manualBreakCount="57">
    <brk id="92" max="16383" man="1"/>
    <brk id="179" max="16383" man="1"/>
    <brk id="266" max="16383" man="1"/>
    <brk id="353" max="16383" man="1"/>
    <brk id="440" max="16383" man="1"/>
    <brk id="527" max="16383" man="1"/>
    <brk id="614" max="16383" man="1"/>
    <brk id="701" max="16383" man="1"/>
    <brk id="788" max="16383" man="1"/>
    <brk id="875" max="16383" man="1"/>
    <brk id="962" max="16383" man="1"/>
    <brk id="1049" max="16383" man="1"/>
    <brk id="1136" max="16383" man="1"/>
    <brk id="1223" max="16383" man="1"/>
    <brk id="1310" max="16383" man="1"/>
    <brk id="1397" max="16383" man="1"/>
    <brk id="1484" max="16383" man="1"/>
    <brk id="1571" max="16383" man="1"/>
    <brk id="1658" max="16383" man="1"/>
    <brk id="1745" max="16383" man="1"/>
    <brk id="1832" max="16383" man="1"/>
    <brk id="1919" max="16383" man="1"/>
    <brk id="2006" max="16383" man="1"/>
    <brk id="2093" max="16383" man="1"/>
    <brk id="2180" max="16383" man="1"/>
    <brk id="2267" max="16383" man="1"/>
    <brk id="2354" max="16383" man="1"/>
    <brk id="2441" max="16383" man="1"/>
    <brk id="2528" max="16383" man="1"/>
    <brk id="2615" max="16383" man="1"/>
    <brk id="2702" max="16383" man="1"/>
    <brk id="2789" max="16383" man="1"/>
    <brk id="2876" max="16383" man="1"/>
    <brk id="2963" max="16383" man="1"/>
    <brk id="3050" max="16383" man="1"/>
    <brk id="3137" max="16383" man="1"/>
    <brk id="3224" max="16383" man="1"/>
    <brk id="3311" max="16383" man="1"/>
    <brk id="3398" max="16383" man="1"/>
    <brk id="3485" max="16383" man="1"/>
    <brk id="3572" max="16383" man="1"/>
    <brk id="3659" max="16383" man="1"/>
    <brk id="3746" max="16383" man="1"/>
    <brk id="3833" max="16383" man="1"/>
    <brk id="3920" max="16383" man="1"/>
    <brk id="4007" max="16383" man="1"/>
    <brk id="4094" max="16383" man="1"/>
    <brk id="4181" max="16383" man="1"/>
    <brk id="4268" max="16383" man="1"/>
    <brk id="4355" max="16383" man="1"/>
    <brk id="4442" max="16383" man="1"/>
    <brk id="4529" max="16383" man="1"/>
    <brk id="4616" max="16383" man="1"/>
    <brk id="4703" max="16383" man="1"/>
    <brk id="4790" max="16383" man="1"/>
    <brk id="4877" max="16383" man="1"/>
    <brk id="4964"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Props1.xml><?xml version="1.0" encoding="utf-8"?>
<ds:datastoreItem xmlns:ds="http://schemas.openxmlformats.org/officeDocument/2006/customXml" ds:itemID="{52C77BBE-D050-45F4-952E-E2F91CB33525}">
  <ds:schemaRefs>
    <ds:schemaRef ds:uri="http://schemas.microsoft.com/sharepoint/v3/contenttype/forms"/>
  </ds:schemaRefs>
</ds:datastoreItem>
</file>

<file path=customXml/itemProps2.xml><?xml version="1.0" encoding="utf-8"?>
<ds:datastoreItem xmlns:ds="http://schemas.openxmlformats.org/officeDocument/2006/customXml" ds:itemID="{F3F3F6AF-38B6-4D3C-8343-9F12E4B1DA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3a0119-864b-4a12-bc43-d0bb91a52363"/>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9273C5-11C1-4A45-8C8A-0E3BCBE425AA}">
  <ds:schemaRefs>
    <ds:schemaRef ds:uri="http://schemas.microsoft.com/office/2006/documentManagement/types"/>
    <ds:schemaRef ds:uri="http://purl.org/dc/dcmitype/"/>
    <ds:schemaRef ds:uri="http://schemas.openxmlformats.org/package/2006/metadata/core-properties"/>
    <ds:schemaRef ds:uri="307bff3f-f9bd-4b5d-b86e-6a51af770dea"/>
    <ds:schemaRef ds:uri="573a0119-864b-4a12-bc43-d0bb91a52363"/>
    <ds:schemaRef ds:uri="http://schemas.microsoft.com/office/infopath/2007/PartnerControls"/>
    <ds:schemaRef ds:uri="http://purl.org/dc/elements/1.1/"/>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目次</vt:lpstr>
      <vt:lpstr>N(1)</vt:lpstr>
      <vt:lpstr>P(2)</vt:lpstr>
      <vt:lpstr>目次!Print_Area</vt:lpstr>
      <vt:lpstr>'N(1)'!Print_Titles</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丸山 卓(MARUYAMA Takashi)</cp:lastModifiedBy>
  <dcterms:modified xsi:type="dcterms:W3CDTF">2026-02-03T08:34:16Z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